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tividad 1" sheetId="1" r:id="rId4"/>
    <sheet state="visible" name="Actividad 2" sheetId="2" r:id="rId5"/>
    <sheet state="visible" name="Actividad 3" sheetId="3" r:id="rId6"/>
    <sheet state="visible" name="Actividad 4.1" sheetId="4" r:id="rId7"/>
    <sheet state="visible" name="Sheet19" sheetId="5" r:id="rId8"/>
    <sheet state="visible" name="Actividad 5" sheetId="6" r:id="rId9"/>
    <sheet state="visible" name="Resumen Asesoría" sheetId="7" r:id="rId10"/>
    <sheet state="visible" name="Tareas " sheetId="8" r:id="rId11"/>
    <sheet state="visible" name="Hipotecarios" sheetId="9" r:id="rId12"/>
    <sheet state="visible" name="Propiedades" sheetId="10" r:id="rId13"/>
    <sheet state="hidden" name="__OpenSolverCache__" sheetId="11" r:id="rId14"/>
    <sheet state="hidden" name="__OpenSolver__" sheetId="12" r:id="rId15"/>
    <sheet state="visible" name="Proyección" sheetId="13" r:id="rId16"/>
  </sheets>
  <definedNames/>
  <calcPr/>
</workbook>
</file>

<file path=xl/sharedStrings.xml><?xml version="1.0" encoding="utf-8"?>
<sst xmlns="http://schemas.openxmlformats.org/spreadsheetml/2006/main" count="574" uniqueCount="405">
  <si>
    <t>NOMBRA 3 OBJETIVOS QUE QUIERAS OBTENER FINANCIERAMENTE</t>
  </si>
  <si>
    <t>1-.</t>
  </si>
  <si>
    <t>2-.</t>
  </si>
  <si>
    <t>3-.</t>
  </si>
  <si>
    <t>NOMBRA 3 COSAS QUE VALORAS EN TU VIDA O A LAS QUE QUISIERAS DEDICARLES MÁS TIEMPO. 
(EJEMPLO TIEMPO PARA LEER)</t>
  </si>
  <si>
    <t>Tu edad</t>
  </si>
  <si>
    <t>MIRANDO AL FUTURO
Lo que quiero hacer...</t>
  </si>
  <si>
    <t>DETALLE DE GASTOS TOTALES</t>
  </si>
  <si>
    <t>Gastos</t>
  </si>
  <si>
    <t>Mensual</t>
  </si>
  <si>
    <t>Final</t>
  </si>
  <si>
    <t>Anual</t>
  </si>
  <si>
    <t>Total Anual</t>
  </si>
  <si>
    <t>Total Mensual</t>
  </si>
  <si>
    <t>%</t>
  </si>
  <si>
    <t>Vivienda</t>
  </si>
  <si>
    <t>´1-2-3</t>
  </si>
  <si>
    <t>Arriendo / Dividendo</t>
  </si>
  <si>
    <t>Contribuciones</t>
  </si>
  <si>
    <t>Gastos Comunes</t>
  </si>
  <si>
    <t>Jardinero</t>
  </si>
  <si>
    <t>Piscina</t>
  </si>
  <si>
    <t>3 gustitos</t>
  </si>
  <si>
    <t>Servicio Aseo</t>
  </si>
  <si>
    <t>Gas</t>
  </si>
  <si>
    <t>2 No quiero dejar pero  no es obligatorio</t>
  </si>
  <si>
    <t>Luz</t>
  </si>
  <si>
    <t>Agua</t>
  </si>
  <si>
    <t>1 obligatorio</t>
  </si>
  <si>
    <t>Internet</t>
  </si>
  <si>
    <t>Telefonía</t>
  </si>
  <si>
    <t>Arreglos Inmueble</t>
  </si>
  <si>
    <t>Muebles y Decoración</t>
  </si>
  <si>
    <t>Electrodomesticos</t>
  </si>
  <si>
    <t>Supermercado</t>
  </si>
  <si>
    <t>Supermercado/ Comida</t>
  </si>
  <si>
    <t>Supermercado / Aseo</t>
  </si>
  <si>
    <t>Verdulería</t>
  </si>
  <si>
    <t>Delivery Comida</t>
  </si>
  <si>
    <t>Educación</t>
  </si>
  <si>
    <t>Colegios</t>
  </si>
  <si>
    <t>Universidades</t>
  </si>
  <si>
    <t>Transporte Escolar</t>
  </si>
  <si>
    <t>Gastos alimentación escolar</t>
  </si>
  <si>
    <t>Materiales Escolares</t>
  </si>
  <si>
    <t>Uniforme</t>
  </si>
  <si>
    <t>Profesores Particulares</t>
  </si>
  <si>
    <t>Libros</t>
  </si>
  <si>
    <t>Otros</t>
  </si>
  <si>
    <t>Salud</t>
  </si>
  <si>
    <t>4,1</t>
  </si>
  <si>
    <t>Isapre</t>
  </si>
  <si>
    <t>4,2</t>
  </si>
  <si>
    <t>Seguro Complementario</t>
  </si>
  <si>
    <t>4,3</t>
  </si>
  <si>
    <t>Seguro Catastrófico</t>
  </si>
  <si>
    <t>4,4</t>
  </si>
  <si>
    <t>Remedios</t>
  </si>
  <si>
    <t>4,5</t>
  </si>
  <si>
    <t>Consultas médicas</t>
  </si>
  <si>
    <t>4,6</t>
  </si>
  <si>
    <t>Salud Mental</t>
  </si>
  <si>
    <t>4,7</t>
  </si>
  <si>
    <t>Dentista</t>
  </si>
  <si>
    <t>Transporte</t>
  </si>
  <si>
    <t>5,1</t>
  </si>
  <si>
    <t>Cuota Crédito Auto</t>
  </si>
  <si>
    <t>5,2</t>
  </si>
  <si>
    <t>Seguro</t>
  </si>
  <si>
    <t>5,3</t>
  </si>
  <si>
    <t>Peajes /Tag</t>
  </si>
  <si>
    <t>5,4</t>
  </si>
  <si>
    <t>Bencina</t>
  </si>
  <si>
    <t>5,5</t>
  </si>
  <si>
    <t>Patente + SOAP</t>
  </si>
  <si>
    <t>5,6</t>
  </si>
  <si>
    <t>Revisión Técnica</t>
  </si>
  <si>
    <t>5,7</t>
  </si>
  <si>
    <t>Mantención (10%)</t>
  </si>
  <si>
    <t>5,8</t>
  </si>
  <si>
    <t>Uber o equivalente</t>
  </si>
  <si>
    <t>5,9</t>
  </si>
  <si>
    <t>Otros medios de transporte</t>
  </si>
  <si>
    <t>Gastos Financieros</t>
  </si>
  <si>
    <t>Comisión Cuenta Corriente</t>
  </si>
  <si>
    <t>Comisión Línea sobregiro</t>
  </si>
  <si>
    <t>Comisión Tarjeta Crédito</t>
  </si>
  <si>
    <t>Seguro Fraude</t>
  </si>
  <si>
    <t>Impuestos</t>
  </si>
  <si>
    <t>Intereses Línea Sobregiro</t>
  </si>
  <si>
    <t>Intereses Tarjeta Crédito</t>
  </si>
  <si>
    <t>Cuota crédito Hipotecario</t>
  </si>
  <si>
    <t>Cuota crédito Consumo</t>
  </si>
  <si>
    <t>Otros Productos</t>
  </si>
  <si>
    <t>Mascotas</t>
  </si>
  <si>
    <t>Alimentación</t>
  </si>
  <si>
    <t>Veterinario</t>
  </si>
  <si>
    <t>Hotelería</t>
  </si>
  <si>
    <t>Accesorios</t>
  </si>
  <si>
    <t>Vestuario</t>
  </si>
  <si>
    <t>Ropa Interior</t>
  </si>
  <si>
    <t>Pantalones</t>
  </si>
  <si>
    <t>Poleras</t>
  </si>
  <si>
    <t>Zapatos</t>
  </si>
  <si>
    <t>Abrigos</t>
  </si>
  <si>
    <t>Subscripciones</t>
  </si>
  <si>
    <t>Netflix</t>
  </si>
  <si>
    <t>Youtube</t>
  </si>
  <si>
    <t>ChatGPT</t>
  </si>
  <si>
    <t>Amazon Prime</t>
  </si>
  <si>
    <t>Rappi</t>
  </si>
  <si>
    <t>Uber Eats</t>
  </si>
  <si>
    <t>Pedidos Ya</t>
  </si>
  <si>
    <t>Star +</t>
  </si>
  <si>
    <t>HBO MAX</t>
  </si>
  <si>
    <t>Apple TV</t>
  </si>
  <si>
    <t>Paramount +</t>
  </si>
  <si>
    <t>Otras</t>
  </si>
  <si>
    <t>Deporte</t>
  </si>
  <si>
    <t>Gimnasio</t>
  </si>
  <si>
    <t>Arriendo canchas</t>
  </si>
  <si>
    <t>Ligas</t>
  </si>
  <si>
    <t>Ropa</t>
  </si>
  <si>
    <t>Implementos Deporte</t>
  </si>
  <si>
    <t>Clubes Deportivos</t>
  </si>
  <si>
    <t>Tecnología</t>
  </si>
  <si>
    <t>Computador</t>
  </si>
  <si>
    <t>Teléfono</t>
  </si>
  <si>
    <t>Otros Articulos</t>
  </si>
  <si>
    <t>Entretenimiento</t>
  </si>
  <si>
    <t>Restaurant/ Bar</t>
  </si>
  <si>
    <t>Cine /Teatro</t>
  </si>
  <si>
    <t>Discotec</t>
  </si>
  <si>
    <t>Regalos</t>
  </si>
  <si>
    <t>Almuerzos Fin de Semana</t>
  </si>
  <si>
    <t>Compras Online /Distintas de comida</t>
  </si>
  <si>
    <t>Mercado Libre</t>
  </si>
  <si>
    <t>Falabella</t>
  </si>
  <si>
    <t>Shein</t>
  </si>
  <si>
    <t>Temu</t>
  </si>
  <si>
    <t>Aliexpress</t>
  </si>
  <si>
    <t>Amazon</t>
  </si>
  <si>
    <t>Cuidado Personal</t>
  </si>
  <si>
    <t>Peluquería</t>
  </si>
  <si>
    <t>Estética</t>
  </si>
  <si>
    <t>Viajes</t>
  </si>
  <si>
    <t>Pasajes</t>
  </si>
  <si>
    <t>Hoteles</t>
  </si>
  <si>
    <t>Tour</t>
  </si>
  <si>
    <t>Comidas</t>
  </si>
  <si>
    <t>Donaciones</t>
  </si>
  <si>
    <t>Vicios</t>
  </si>
  <si>
    <t>Cargas Adicionales</t>
  </si>
  <si>
    <t>Padres</t>
  </si>
  <si>
    <t>Familiares</t>
  </si>
  <si>
    <t>TOTAL</t>
  </si>
  <si>
    <t>$ -</t>
  </si>
  <si>
    <t>DETALLE DE INGRESOS TOTALES</t>
  </si>
  <si>
    <t>Ingresos</t>
  </si>
  <si>
    <t>Empleo 1</t>
  </si>
  <si>
    <t>Trabajo 1</t>
  </si>
  <si>
    <t>Bono</t>
  </si>
  <si>
    <t>Sueldo Variable X Anual</t>
  </si>
  <si>
    <t>Empleo 2 / Emprendimiento</t>
  </si>
  <si>
    <t>Trabajo 2</t>
  </si>
  <si>
    <t>Aguinaldos</t>
  </si>
  <si>
    <t>Empresa de inversiones Personal</t>
  </si>
  <si>
    <t>Utilidad anual</t>
  </si>
  <si>
    <t>Dividendos entregados</t>
  </si>
  <si>
    <t>Ingreso por Arriendo</t>
  </si>
  <si>
    <t>Propiedad 1</t>
  </si>
  <si>
    <t>Propiedad 2</t>
  </si>
  <si>
    <t>Propiedad 3</t>
  </si>
  <si>
    <t>Propiedad 4</t>
  </si>
  <si>
    <t>Dividendo de Inversiones</t>
  </si>
  <si>
    <t>Acciones</t>
  </si>
  <si>
    <t>ETF</t>
  </si>
  <si>
    <t>Empresas Personales</t>
  </si>
  <si>
    <t>Regalos en Dinero</t>
  </si>
  <si>
    <t>Cumpleaños</t>
  </si>
  <si>
    <t>Mesada</t>
  </si>
  <si>
    <t>Ingresos por venta de objetos No recurrentes</t>
  </si>
  <si>
    <t>Ingreso por venta de automovil</t>
  </si>
  <si>
    <t>Ingreso por venta de muebles</t>
  </si>
  <si>
    <t>Ingreso por venta de aparatos tecnólogicos</t>
  </si>
  <si>
    <t>Ingresos por seguros</t>
  </si>
  <si>
    <t>Automovil</t>
  </si>
  <si>
    <t>Bancarios</t>
  </si>
  <si>
    <t>Herencias</t>
  </si>
  <si>
    <t>Seguros de vida de terceros</t>
  </si>
  <si>
    <t>Propiedades</t>
  </si>
  <si>
    <t>Inversiones</t>
  </si>
  <si>
    <t>Impuesto a la Renta</t>
  </si>
  <si>
    <t>Laminas Explicativas</t>
  </si>
  <si>
    <t>Impuesto a la Renta BRUTO</t>
  </si>
  <si>
    <t>Ingresos Totales</t>
  </si>
  <si>
    <t xml:space="preserve">15 UTA- Provisión de gasto </t>
  </si>
  <si>
    <t>Tramo</t>
  </si>
  <si>
    <t>Desde</t>
  </si>
  <si>
    <t>Hasta</t>
  </si>
  <si>
    <t>Factor</t>
  </si>
  <si>
    <t>Cantidad a rebajar</t>
  </si>
  <si>
    <t>Ingreso</t>
  </si>
  <si>
    <t>Impuesto</t>
  </si>
  <si>
    <t>TOTAL MAXIMO IMPUESTO A LA RENTA</t>
  </si>
  <si>
    <t>Ahorro APV DC</t>
  </si>
  <si>
    <t>Brutos</t>
  </si>
  <si>
    <t>Gastos Totales</t>
  </si>
  <si>
    <t>Liquidos</t>
  </si>
  <si>
    <t>Ahorro Posible</t>
  </si>
  <si>
    <t>Ahorro APV + DC</t>
  </si>
  <si>
    <t>Nuevos Ingresos</t>
  </si>
  <si>
    <t>TOTAL MÍNIMO IMPUESTO A LA RENTA</t>
  </si>
  <si>
    <t>Ahorro  APV+ DC</t>
  </si>
  <si>
    <t>Beneficio Crédito Hipotecario</t>
  </si>
  <si>
    <t>UTA</t>
  </si>
  <si>
    <t>Pago Intereses anuales</t>
  </si>
  <si>
    <t>Max 8 UTA</t>
  </si>
  <si>
    <t>Porcentaje</t>
  </si>
  <si>
    <t>Ingresos Totales UTA</t>
  </si>
  <si>
    <t>BRUTO</t>
  </si>
  <si>
    <t>Tramo 1</t>
  </si>
  <si>
    <t>Pago Intereses UTA</t>
  </si>
  <si>
    <t>Tramo 2</t>
  </si>
  <si>
    <t>Total</t>
  </si>
  <si>
    <t>Nuevos Ingresos Totales</t>
  </si>
  <si>
    <t>Beneficio Hipotecario</t>
  </si>
  <si>
    <t>FFMM normal</t>
  </si>
  <si>
    <t>A</t>
  </si>
  <si>
    <t>FFMM APV</t>
  </si>
  <si>
    <t>E</t>
  </si>
  <si>
    <t>AFP</t>
  </si>
  <si>
    <t>Fintual</t>
  </si>
  <si>
    <t>Comisión</t>
  </si>
  <si>
    <t>BT</t>
  </si>
  <si>
    <t>FFMM BCI</t>
  </si>
  <si>
    <t xml:space="preserve">No </t>
  </si>
  <si>
    <t>Capital</t>
  </si>
  <si>
    <t>Singular ETF</t>
  </si>
  <si>
    <t>ETF VOO</t>
  </si>
  <si>
    <t>NO</t>
  </si>
  <si>
    <t>Activos</t>
  </si>
  <si>
    <t>Pasivos</t>
  </si>
  <si>
    <t>(Conoce tu deuda.cl)</t>
  </si>
  <si>
    <t>Saldo en cuenta corriente</t>
  </si>
  <si>
    <t>Deuda Línea crédito</t>
  </si>
  <si>
    <t>Banco 1</t>
  </si>
  <si>
    <t>Banco 2</t>
  </si>
  <si>
    <t>Banco 3</t>
  </si>
  <si>
    <t>Banco 4</t>
  </si>
  <si>
    <t>Depósitos a Plazo</t>
  </si>
  <si>
    <t>Deuda Tarjeta de Crédito</t>
  </si>
  <si>
    <t>Fondos Mutuos</t>
  </si>
  <si>
    <t>Créditos Comerciales/ Consumo</t>
  </si>
  <si>
    <t>Créditos Automotrices</t>
  </si>
  <si>
    <t>Cuenta 2</t>
  </si>
  <si>
    <t>D.Convenido</t>
  </si>
  <si>
    <t>APV</t>
  </si>
  <si>
    <t>Seguro de Vida</t>
  </si>
  <si>
    <t>Créditos Hipotecarios</t>
  </si>
  <si>
    <t>Seguro 1</t>
  </si>
  <si>
    <t>Seguro 2</t>
  </si>
  <si>
    <t>Seguro 3</t>
  </si>
  <si>
    <t>Arriendo anual</t>
  </si>
  <si>
    <t>Valor Propiedad</t>
  </si>
  <si>
    <t>Tasa Activo</t>
  </si>
  <si>
    <t>Prop 1</t>
  </si>
  <si>
    <t>Otras Deudas</t>
  </si>
  <si>
    <t>Prop 2</t>
  </si>
  <si>
    <t>Deuda 1</t>
  </si>
  <si>
    <t>Prop 3</t>
  </si>
  <si>
    <t>Deuda 2</t>
  </si>
  <si>
    <t>Prop 4</t>
  </si>
  <si>
    <t>Deuda 3</t>
  </si>
  <si>
    <t>Deuda 4</t>
  </si>
  <si>
    <t>Acción 1</t>
  </si>
  <si>
    <t>Deuda 5</t>
  </si>
  <si>
    <t>Acción 2</t>
  </si>
  <si>
    <t>Acción 3</t>
  </si>
  <si>
    <t>Acción 4</t>
  </si>
  <si>
    <t>Acción 5</t>
  </si>
  <si>
    <t>Acción 6</t>
  </si>
  <si>
    <t>Acción 7</t>
  </si>
  <si>
    <t>Acción 8</t>
  </si>
  <si>
    <t>Acción 9</t>
  </si>
  <si>
    <t>Acción 10</t>
  </si>
  <si>
    <t>ETF 1</t>
  </si>
  <si>
    <t>ETF 2</t>
  </si>
  <si>
    <t>ETF 3</t>
  </si>
  <si>
    <t>ETF 4</t>
  </si>
  <si>
    <t>ETF 5</t>
  </si>
  <si>
    <t>ETF 6</t>
  </si>
  <si>
    <t>Empresas/ Emprendimiento</t>
  </si>
  <si>
    <t>Emp 1</t>
  </si>
  <si>
    <t>Emp 2</t>
  </si>
  <si>
    <t>Emp 3</t>
  </si>
  <si>
    <t>Fondos Inversión Privado</t>
  </si>
  <si>
    <t>Fondo 1</t>
  </si>
  <si>
    <t>Fondo 2</t>
  </si>
  <si>
    <t>Fondo 3</t>
  </si>
  <si>
    <t>Criptomonedas</t>
  </si>
  <si>
    <t>Cripto 1</t>
  </si>
  <si>
    <t>Cripto 2</t>
  </si>
  <si>
    <t>Cripto 3</t>
  </si>
  <si>
    <t>Derivados</t>
  </si>
  <si>
    <t>Opciones</t>
  </si>
  <si>
    <t>Notas</t>
  </si>
  <si>
    <t>Forwards</t>
  </si>
  <si>
    <t>Otros 1</t>
  </si>
  <si>
    <t>Otros 2</t>
  </si>
  <si>
    <t>Otros 3</t>
  </si>
  <si>
    <t>Otros 4</t>
  </si>
  <si>
    <t>Total Activos</t>
  </si>
  <si>
    <t>Patrimonio</t>
  </si>
  <si>
    <t>Objetivos y Valores</t>
  </si>
  <si>
    <t>Objetivos:</t>
  </si>
  <si>
    <t>Valores</t>
  </si>
  <si>
    <t>RESUMEN DE GASTOS TOTALES</t>
  </si>
  <si>
    <t>Satisfacción 4 Gastos Principales</t>
  </si>
  <si>
    <t>% Anual</t>
  </si>
  <si>
    <t>Satisfacción del 1-7</t>
  </si>
  <si>
    <t>Cambio sugerido</t>
  </si>
  <si>
    <t>4-.</t>
  </si>
  <si>
    <t>IND FIN</t>
  </si>
  <si>
    <t>Tarea 1</t>
  </si>
  <si>
    <t>Tarea 2</t>
  </si>
  <si>
    <t>Tarea 3</t>
  </si>
  <si>
    <t>Líquido</t>
  </si>
  <si>
    <t>Ahorros</t>
  </si>
  <si>
    <t>Tasa Retorno</t>
  </si>
  <si>
    <t>Promedio Ponderado</t>
  </si>
  <si>
    <t>Créditos Comerciales</t>
  </si>
  <si>
    <t>PENSIONES</t>
  </si>
  <si>
    <t>PROPIEDADES</t>
  </si>
  <si>
    <t>INTERNACIONAL</t>
  </si>
  <si>
    <t>TAX</t>
  </si>
  <si>
    <t>Estructura Ahorro Propuesta</t>
  </si>
  <si>
    <t>Plazo</t>
  </si>
  <si>
    <t>Veces Gasto Mensual</t>
  </si>
  <si>
    <t>Monto</t>
  </si>
  <si>
    <t>Producto</t>
  </si>
  <si>
    <t>Avance</t>
  </si>
  <si>
    <t>Hoy</t>
  </si>
  <si>
    <t>FYM</t>
  </si>
  <si>
    <t>Independencia</t>
  </si>
  <si>
    <t>Ahorro Anual</t>
  </si>
  <si>
    <t>Tasa Ahorro</t>
  </si>
  <si>
    <t>Proyección Independencia Financiera</t>
  </si>
  <si>
    <t>Años</t>
  </si>
  <si>
    <t>Capital Inicial</t>
  </si>
  <si>
    <t>Interes</t>
  </si>
  <si>
    <t>Capital Final</t>
  </si>
  <si>
    <t>INDEP FINAN AL 4%</t>
  </si>
  <si>
    <t>MIS AHORROS</t>
  </si>
  <si>
    <t>LO QUE APORTA MI YO FINANCIERO</t>
  </si>
  <si>
    <t>LO QUE APORTA MI YO TRABAJADOR</t>
  </si>
  <si>
    <t>Tu Edad</t>
  </si>
  <si>
    <t>TAREAS:</t>
  </si>
  <si>
    <t>1)</t>
  </si>
  <si>
    <t>2)</t>
  </si>
  <si>
    <t xml:space="preserve">3) </t>
  </si>
  <si>
    <t>4)</t>
  </si>
  <si>
    <t>5)</t>
  </si>
  <si>
    <t>Monto Propiedad UF</t>
  </si>
  <si>
    <t>Pie UF</t>
  </si>
  <si>
    <t>Interés</t>
  </si>
  <si>
    <t>Amortización</t>
  </si>
  <si>
    <t>Financiamiento UF</t>
  </si>
  <si>
    <t>Tasa (CAE)</t>
  </si>
  <si>
    <t>10 años</t>
  </si>
  <si>
    <t>20 años</t>
  </si>
  <si>
    <t xml:space="preserve">25 años </t>
  </si>
  <si>
    <t>30 años</t>
  </si>
  <si>
    <t>Detalle Propiedades</t>
  </si>
  <si>
    <t>Fecha Compra</t>
  </si>
  <si>
    <t>Valor Compra</t>
  </si>
  <si>
    <t>Valor Actual</t>
  </si>
  <si>
    <t>DFL2</t>
  </si>
  <si>
    <t xml:space="preserve"> Arriendo Anual</t>
  </si>
  <si>
    <t>Rentabilidad Arriendo</t>
  </si>
  <si>
    <t>Pie + Amortización</t>
  </si>
  <si>
    <t>Crédito</t>
  </si>
  <si>
    <t>Tasa Crédito</t>
  </si>
  <si>
    <t>Cuota Anual</t>
  </si>
  <si>
    <t>Interes Anual</t>
  </si>
  <si>
    <t>Benedicio Tributario</t>
  </si>
  <si>
    <t>Beneficio Final</t>
  </si>
  <si>
    <t>Rentabilidad</t>
  </si>
  <si>
    <t>Rentabiliadad Anual</t>
  </si>
  <si>
    <t>SI</t>
  </si>
  <si>
    <t>Propiedad 5</t>
  </si>
  <si>
    <t>Propiedad 6</t>
  </si>
  <si>
    <t>Propiedad 7</t>
  </si>
  <si>
    <t>Propiedad 8</t>
  </si>
  <si>
    <t>Gasto Actual</t>
  </si>
  <si>
    <t>Ingreso Actual</t>
  </si>
  <si>
    <t>Año</t>
  </si>
  <si>
    <t>Lo que quiero hacer</t>
  </si>
  <si>
    <t>Variación          +/-</t>
  </si>
  <si>
    <t>Gasto Proyectado</t>
  </si>
  <si>
    <t>Ingreso Proyectado</t>
  </si>
  <si>
    <t>Ahorro  Anual Proyectado</t>
  </si>
  <si>
    <t>Ahorro Final Año</t>
  </si>
  <si>
    <t>F.I.R.E</t>
  </si>
  <si>
    <t>Viajar a Africa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</si>
</sst>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&quot;$&quot;#,##0"/>
    <numFmt numFmtId="165" formatCode="&quot;$&quot;#,##0.00"/>
    <numFmt numFmtId="166" formatCode="&quot;$&quot;#,##0.0"/>
    <numFmt numFmtId="167" formatCode="m/d/yyyy"/>
    <numFmt numFmtId="168" formatCode="0.00000"/>
  </numFmts>
  <fonts count="26">
    <font>
      <sz val="10.0"/>
      <color rgb="FF000000"/>
      <name val="Arial"/>
      <scheme val="minor"/>
    </font>
    <font>
      <sz val="12.0"/>
      <color rgb="FF000000"/>
      <name val="Calibri"/>
    </font>
    <font>
      <sz val="14.0"/>
      <color rgb="FFFFFFFF"/>
      <name val="Comfortaa"/>
    </font>
    <font/>
    <font>
      <sz val="18.0"/>
      <color rgb="FF000000"/>
      <name val="Calibri"/>
    </font>
    <font>
      <color theme="1"/>
      <name val="Arial"/>
      <scheme val="minor"/>
    </font>
    <font>
      <sz val="14.0"/>
      <color rgb="FF000000"/>
      <name val="&quot;American Typewriter&quot;"/>
    </font>
    <font>
      <sz val="14.0"/>
      <color rgb="FF000000"/>
      <name val="&quot;Avenir Next Condensed Regular&quot;"/>
    </font>
    <font>
      <sz val="16.0"/>
      <color rgb="FF000000"/>
      <name val="Comfortaa"/>
    </font>
    <font>
      <sz val="14.0"/>
      <color rgb="FF000000"/>
      <name val="Arial"/>
    </font>
    <font>
      <sz val="11.0"/>
      <color rgb="FF000000"/>
      <name val="&quot;American Typewriter&quot;"/>
    </font>
    <font>
      <sz val="12.0"/>
      <color rgb="FFFFFFFF"/>
      <name val="Comfortaa"/>
    </font>
    <font>
      <sz val="15.0"/>
      <color rgb="FFFFFFFF"/>
      <name val="Comfortaa"/>
    </font>
    <font>
      <sz val="11.0"/>
      <color rgb="FF000000"/>
      <name val="Arial"/>
    </font>
    <font>
      <sz val="11.0"/>
      <color theme="1"/>
      <name val="Arial"/>
      <scheme val="minor"/>
    </font>
    <font>
      <sz val="22.0"/>
      <color rgb="FF000000"/>
      <name val="Calibri"/>
    </font>
    <font>
      <b/>
      <sz val="12.0"/>
      <color rgb="FF000000"/>
      <name val="Calibri"/>
    </font>
    <font>
      <b/>
      <color theme="1"/>
      <name val="Arial"/>
      <scheme val="minor"/>
    </font>
    <font>
      <sz val="9.0"/>
      <color rgb="FF000000"/>
      <name val="&quot;Google Sans Mono&quot;"/>
    </font>
    <font>
      <sz val="20.0"/>
      <color rgb="FF000000"/>
      <name val="Calibri"/>
    </font>
    <font>
      <sz val="16.0"/>
      <color rgb="FF000000"/>
      <name val="Calibri"/>
    </font>
    <font>
      <sz val="26.0"/>
      <color rgb="FFFFFFFF"/>
      <name val="Comfortaa"/>
    </font>
    <font>
      <sz val="11.0"/>
      <color rgb="FF000000"/>
      <name val="Calibri"/>
    </font>
    <font>
      <sz val="10.0"/>
      <color rgb="FF000000"/>
      <name val="Calibri"/>
    </font>
    <font>
      <color theme="1"/>
      <name val="Comfortaa"/>
    </font>
    <font>
      <sz val="14.0"/>
      <color rgb="FF000000"/>
      <name val="Calibri"/>
    </font>
  </fonts>
  <fills count="24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1C4587"/>
        <bgColor rgb="FF1C4587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B4C6E7"/>
        <bgColor rgb="FFB4C6E7"/>
      </patternFill>
    </fill>
    <fill>
      <patternFill patternType="solid">
        <fgColor rgb="FFC6E0B4"/>
        <bgColor rgb="FFC6E0B4"/>
      </patternFill>
    </fill>
    <fill>
      <patternFill patternType="solid">
        <fgColor rgb="FFF8CBAD"/>
        <bgColor rgb="FFF8CBAD"/>
      </patternFill>
    </fill>
    <fill>
      <patternFill patternType="solid">
        <fgColor rgb="FFF6B26B"/>
        <bgColor rgb="FFF6B26B"/>
      </patternFill>
    </fill>
    <fill>
      <patternFill patternType="solid">
        <fgColor rgb="FFF4CCCC"/>
        <bgColor rgb="FFF4CCCC"/>
      </patternFill>
    </fill>
    <fill>
      <patternFill patternType="solid">
        <fgColor rgb="FFF9CB9C"/>
        <bgColor rgb="FFF9CB9C"/>
      </patternFill>
    </fill>
    <fill>
      <patternFill patternType="solid">
        <fgColor rgb="FF9FC5E8"/>
        <bgColor rgb="FF9FC5E8"/>
      </patternFill>
    </fill>
    <fill>
      <patternFill patternType="solid">
        <fgColor rgb="FFC9DAF8"/>
        <bgColor rgb="FFC9DAF8"/>
      </patternFill>
    </fill>
    <fill>
      <patternFill patternType="solid">
        <fgColor rgb="FF0B5394"/>
        <bgColor rgb="FF0B5394"/>
      </patternFill>
    </fill>
    <fill>
      <patternFill patternType="solid">
        <fgColor rgb="FF93C47D"/>
        <bgColor rgb="FF93C47D"/>
      </patternFill>
    </fill>
    <fill>
      <patternFill patternType="solid">
        <fgColor rgb="FFD9EAD3"/>
        <bgColor rgb="FFD9EAD3"/>
      </patternFill>
    </fill>
    <fill>
      <patternFill patternType="solid">
        <fgColor rgb="FFE06666"/>
        <bgColor rgb="FFE06666"/>
      </patternFill>
    </fill>
    <fill>
      <patternFill patternType="solid">
        <fgColor rgb="FFEFEFEF"/>
        <bgColor rgb="FFEFEFEF"/>
      </patternFill>
    </fill>
    <fill>
      <patternFill patternType="solid">
        <fgColor rgb="FFEA9999"/>
        <bgColor rgb="FFEA9999"/>
      </patternFill>
    </fill>
    <fill>
      <patternFill patternType="solid">
        <fgColor rgb="FFD0E0E3"/>
        <bgColor rgb="FFD0E0E3"/>
      </patternFill>
    </fill>
    <fill>
      <patternFill patternType="solid">
        <fgColor rgb="FFFCE5CD"/>
        <bgColor rgb="FFFCE5CD"/>
      </patternFill>
    </fill>
    <fill>
      <patternFill patternType="solid">
        <fgColor rgb="FFD9D2E9"/>
        <bgColor rgb="FFD9D2E9"/>
      </patternFill>
    </fill>
    <fill>
      <patternFill patternType="solid">
        <fgColor rgb="FFCFE2F3"/>
        <bgColor rgb="FFCFE2F3"/>
      </patternFill>
    </fill>
  </fills>
  <borders count="16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475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shrinkToFit="0" vertical="bottom" wrapText="0"/>
    </xf>
    <xf borderId="0" fillId="2" fontId="1" numFmtId="0" xfId="0" applyAlignment="1" applyFont="1">
      <alignment horizontal="center" shrinkToFit="0" vertical="bottom" wrapText="0"/>
    </xf>
    <xf borderId="0" fillId="2" fontId="1" numFmtId="164" xfId="0" applyAlignment="1" applyFont="1" applyNumberFormat="1">
      <alignment shrinkToFit="0" vertical="bottom" wrapText="0"/>
    </xf>
    <xf borderId="1" fillId="3" fontId="2" numFmtId="0" xfId="0" applyAlignment="1" applyBorder="1" applyFill="1" applyFont="1">
      <alignment horizontal="center" readingOrder="0" shrinkToFit="0" vertical="center" wrapText="0"/>
    </xf>
    <xf borderId="2" fillId="0" fontId="3" numFmtId="0" xfId="0" applyBorder="1" applyFont="1"/>
    <xf borderId="3" fillId="0" fontId="3" numFmtId="0" xfId="0" applyBorder="1" applyFont="1"/>
    <xf borderId="0" fillId="2" fontId="4" numFmtId="0" xfId="0" applyAlignment="1" applyFont="1">
      <alignment horizontal="center" shrinkToFit="0" vertical="bottom" wrapText="0"/>
    </xf>
    <xf borderId="0" fillId="0" fontId="5" numFmtId="0" xfId="0" applyAlignment="1" applyFont="1">
      <alignment horizontal="center"/>
    </xf>
    <xf borderId="0" fillId="2" fontId="4" numFmtId="0" xfId="0" applyAlignment="1" applyFont="1">
      <alignment shrinkToFit="0" vertical="bottom" wrapText="0"/>
    </xf>
    <xf borderId="0" fillId="2" fontId="4" numFmtId="164" xfId="0" applyAlignment="1" applyFont="1" applyNumberFormat="1">
      <alignment shrinkToFit="0" vertical="bottom" wrapText="0"/>
    </xf>
    <xf borderId="0" fillId="2" fontId="6" numFmtId="0" xfId="0" applyAlignment="1" applyFont="1">
      <alignment shrinkToFit="0" vertical="bottom" wrapText="0"/>
    </xf>
    <xf borderId="0" fillId="2" fontId="7" numFmtId="0" xfId="0" applyAlignment="1" applyFont="1">
      <alignment shrinkToFit="0" vertical="bottom" wrapText="0"/>
    </xf>
    <xf borderId="0" fillId="2" fontId="8" numFmtId="0" xfId="0" applyAlignment="1" applyFont="1">
      <alignment horizontal="center" readingOrder="0" shrinkToFit="0" wrapText="0"/>
    </xf>
    <xf borderId="1" fillId="2" fontId="9" numFmtId="0" xfId="0" applyAlignment="1" applyBorder="1" applyFont="1">
      <alignment horizontal="left" readingOrder="0"/>
    </xf>
    <xf borderId="0" fillId="2" fontId="7" numFmtId="0" xfId="0" applyAlignment="1" applyFont="1">
      <alignment horizontal="center" shrinkToFit="0" vertical="bottom" wrapText="0"/>
    </xf>
    <xf borderId="0" fillId="2" fontId="7" numFmtId="164" xfId="0" applyAlignment="1" applyFont="1" applyNumberFormat="1">
      <alignment shrinkToFit="0" vertical="bottom" wrapText="0"/>
    </xf>
    <xf borderId="0" fillId="2" fontId="9" numFmtId="0" xfId="0" applyAlignment="1" applyFont="1">
      <alignment readingOrder="0" shrinkToFit="0" vertical="bottom" wrapText="0"/>
    </xf>
    <xf borderId="0" fillId="2" fontId="8" numFmtId="0" xfId="0" applyAlignment="1" applyFont="1">
      <alignment horizontal="center" shrinkToFit="0" wrapText="0"/>
    </xf>
    <xf borderId="0" fillId="2" fontId="10" numFmtId="0" xfId="0" applyAlignment="1" applyFont="1">
      <alignment horizontal="center" shrinkToFit="0" wrapText="0"/>
    </xf>
    <xf borderId="0" fillId="2" fontId="9" numFmtId="164" xfId="0" applyAlignment="1" applyFont="1" applyNumberFormat="1">
      <alignment readingOrder="0" shrinkToFit="0" vertical="bottom" wrapText="0"/>
    </xf>
    <xf borderId="0" fillId="2" fontId="9" numFmtId="9" xfId="0" applyAlignment="1" applyFont="1" applyNumberFormat="1">
      <alignment readingOrder="0" shrinkToFit="0" vertical="bottom" wrapText="0"/>
    </xf>
    <xf borderId="1" fillId="2" fontId="6" numFmtId="0" xfId="0" applyAlignment="1" applyBorder="1" applyFont="1">
      <alignment horizontal="left" readingOrder="0"/>
    </xf>
    <xf borderId="1" fillId="3" fontId="11" numFmtId="0" xfId="0" applyAlignment="1" applyBorder="1" applyFont="1">
      <alignment horizontal="center" readingOrder="0" shrinkToFit="0" vertical="center" wrapText="1"/>
    </xf>
    <xf borderId="0" fillId="2" fontId="4" numFmtId="165" xfId="0" applyAlignment="1" applyFont="1" applyNumberFormat="1">
      <alignment readingOrder="0" shrinkToFit="0" vertical="bottom" wrapText="0"/>
    </xf>
    <xf borderId="1" fillId="2" fontId="9" numFmtId="0" xfId="0" applyAlignment="1" applyBorder="1" applyFont="1">
      <alignment readingOrder="0"/>
    </xf>
    <xf borderId="0" fillId="2" fontId="6" numFmtId="0" xfId="0" applyAlignment="1" applyFont="1">
      <alignment shrinkToFit="0" wrapText="0"/>
    </xf>
    <xf borderId="1" fillId="3" fontId="11" numFmtId="0" xfId="0" applyAlignment="1" applyBorder="1" applyFont="1">
      <alignment horizontal="center" readingOrder="0" shrinkToFit="0" vertical="center" wrapText="0"/>
    </xf>
    <xf borderId="2" fillId="3" fontId="12" numFmtId="0" xfId="0" applyAlignment="1" applyBorder="1" applyFont="1">
      <alignment horizontal="center" readingOrder="0" shrinkToFit="0" vertical="center" wrapText="0"/>
    </xf>
    <xf borderId="0" fillId="2" fontId="1" numFmtId="0" xfId="0" applyAlignment="1" applyFont="1">
      <alignment horizontal="center" readingOrder="0" shrinkToFit="0" vertical="bottom" wrapText="0"/>
    </xf>
    <xf borderId="0" fillId="2" fontId="1" numFmtId="165" xfId="0" applyAlignment="1" applyFont="1" applyNumberFormat="1">
      <alignment readingOrder="0" shrinkToFit="0" vertical="bottom" wrapText="0"/>
    </xf>
    <xf borderId="0" fillId="2" fontId="13" numFmtId="0" xfId="0" applyAlignment="1" applyFont="1">
      <alignment horizontal="center" readingOrder="0" shrinkToFit="0" wrapText="0"/>
    </xf>
    <xf borderId="4" fillId="4" fontId="5" numFmtId="0" xfId="0" applyAlignment="1" applyBorder="1" applyFill="1" applyFont="1">
      <alignment horizontal="center" readingOrder="0" vertical="center"/>
    </xf>
    <xf borderId="0" fillId="4" fontId="5" numFmtId="0" xfId="0" applyAlignment="1" applyFont="1">
      <alignment horizontal="center" shrinkToFit="0" vertical="center" wrapText="1"/>
    </xf>
    <xf borderId="5" fillId="0" fontId="3" numFmtId="0" xfId="0" applyBorder="1" applyFont="1"/>
    <xf borderId="0" fillId="2" fontId="1" numFmtId="9" xfId="0" applyAlignment="1" applyFont="1" applyNumberFormat="1">
      <alignment readingOrder="0" shrinkToFit="0" vertical="bottom" wrapText="0"/>
    </xf>
    <xf borderId="0" fillId="2" fontId="1" numFmtId="164" xfId="0" applyAlignment="1" applyFont="1" applyNumberFormat="1">
      <alignment readingOrder="0" shrinkToFit="0" vertical="bottom" wrapText="0"/>
    </xf>
    <xf borderId="4" fillId="4" fontId="5" numFmtId="0" xfId="0" applyAlignment="1" applyBorder="1" applyFont="1">
      <alignment horizontal="center" vertical="center"/>
    </xf>
    <xf borderId="0" fillId="2" fontId="1" numFmtId="165" xfId="0" applyAlignment="1" applyFont="1" applyNumberFormat="1">
      <alignment shrinkToFit="0" vertical="bottom" wrapText="0"/>
    </xf>
    <xf borderId="0" fillId="2" fontId="1" numFmtId="0" xfId="0" applyAlignment="1" applyFont="1">
      <alignment readingOrder="0" shrinkToFit="0" vertical="bottom" wrapText="0"/>
    </xf>
    <xf borderId="0" fillId="2" fontId="5" numFmtId="0" xfId="0" applyFont="1"/>
    <xf borderId="0" fillId="2" fontId="14" numFmtId="0" xfId="0" applyFont="1"/>
    <xf borderId="0" fillId="2" fontId="5" numFmtId="0" xfId="0" applyAlignment="1" applyFont="1">
      <alignment horizontal="center"/>
    </xf>
    <xf borderId="0" fillId="2" fontId="5" numFmtId="164" xfId="0" applyFont="1" applyNumberFormat="1"/>
    <xf borderId="0" fillId="5" fontId="1" numFmtId="0" xfId="0" applyAlignment="1" applyFill="1" applyFont="1">
      <alignment shrinkToFit="0" vertical="bottom" wrapText="0"/>
    </xf>
    <xf borderId="0" fillId="5" fontId="1" numFmtId="0" xfId="0" applyAlignment="1" applyFont="1">
      <alignment horizontal="center" shrinkToFit="0" vertical="bottom" wrapText="0"/>
    </xf>
    <xf borderId="0" fillId="5" fontId="1" numFmtId="0" xfId="0" applyAlignment="1" applyFont="1">
      <alignment horizontal="left" shrinkToFit="0" vertical="bottom" wrapText="0"/>
    </xf>
    <xf borderId="0" fillId="5" fontId="1" numFmtId="164" xfId="0" applyAlignment="1" applyFont="1" applyNumberFormat="1">
      <alignment horizontal="center" shrinkToFit="0" vertical="bottom" wrapText="0"/>
    </xf>
    <xf borderId="0" fillId="5" fontId="1" numFmtId="165" xfId="0" applyAlignment="1" applyFont="1" applyNumberFormat="1">
      <alignment shrinkToFit="0" vertical="bottom" wrapText="0"/>
    </xf>
    <xf borderId="1" fillId="6" fontId="15" numFmtId="0" xfId="0" applyAlignment="1" applyBorder="1" applyFill="1" applyFont="1">
      <alignment horizontal="center" readingOrder="0" shrinkToFit="0" vertical="bottom" wrapText="0"/>
    </xf>
    <xf borderId="0" fillId="5" fontId="16" numFmtId="0" xfId="0" applyAlignment="1" applyFont="1">
      <alignment horizontal="center" shrinkToFit="0" vertical="bottom" wrapText="0"/>
    </xf>
    <xf borderId="1" fillId="6" fontId="16" numFmtId="0" xfId="0" applyAlignment="1" applyBorder="1" applyFont="1">
      <alignment horizontal="center" shrinkToFit="0" vertical="bottom" wrapText="0"/>
    </xf>
    <xf borderId="1" fillId="6" fontId="16" numFmtId="0" xfId="0" applyAlignment="1" applyBorder="1" applyFont="1">
      <alignment horizontal="left" readingOrder="0" shrinkToFit="0" vertical="bottom" wrapText="0"/>
    </xf>
    <xf borderId="2" fillId="6" fontId="16" numFmtId="0" xfId="0" applyAlignment="1" applyBorder="1" applyFont="1">
      <alignment horizontal="center" shrinkToFit="0" vertical="bottom" wrapText="0"/>
    </xf>
    <xf borderId="2" fillId="6" fontId="16" numFmtId="164" xfId="0" applyAlignment="1" applyBorder="1" applyFont="1" applyNumberFormat="1">
      <alignment horizontal="center" readingOrder="0" shrinkToFit="0" vertical="bottom" wrapText="0"/>
    </xf>
    <xf borderId="2" fillId="6" fontId="16" numFmtId="0" xfId="0" applyAlignment="1" applyBorder="1" applyFont="1">
      <alignment horizontal="center" readingOrder="0" shrinkToFit="0" vertical="bottom" wrapText="0"/>
    </xf>
    <xf borderId="2" fillId="6" fontId="16" numFmtId="165" xfId="0" applyAlignment="1" applyBorder="1" applyFont="1" applyNumberFormat="1">
      <alignment horizontal="center" readingOrder="0" shrinkToFit="0" vertical="bottom" wrapText="0"/>
    </xf>
    <xf borderId="3" fillId="6" fontId="16" numFmtId="0" xfId="0" applyAlignment="1" applyBorder="1" applyFont="1">
      <alignment horizontal="center" readingOrder="0" shrinkToFit="0" vertical="bottom" wrapText="0"/>
    </xf>
    <xf borderId="0" fillId="5" fontId="16" numFmtId="0" xfId="0" applyAlignment="1" applyFont="1">
      <alignment shrinkToFit="0" vertical="bottom" wrapText="0"/>
    </xf>
    <xf borderId="6" fillId="7" fontId="16" numFmtId="0" xfId="0" applyAlignment="1" applyBorder="1" applyFill="1" applyFont="1">
      <alignment horizontal="center" readingOrder="0" shrinkToFit="0" vertical="bottom" wrapText="0"/>
    </xf>
    <xf borderId="1" fillId="7" fontId="16" numFmtId="0" xfId="0" applyAlignment="1" applyBorder="1" applyFont="1">
      <alignment horizontal="left" readingOrder="0" shrinkToFit="0" vertical="bottom" wrapText="0"/>
    </xf>
    <xf borderId="2" fillId="7" fontId="16" numFmtId="0" xfId="0" applyAlignment="1" applyBorder="1" applyFont="1">
      <alignment shrinkToFit="0" vertical="bottom" wrapText="0"/>
    </xf>
    <xf borderId="2" fillId="7" fontId="16" numFmtId="164" xfId="0" applyAlignment="1" applyBorder="1" applyFont="1" applyNumberFormat="1">
      <alignment horizontal="center" shrinkToFit="0" vertical="bottom" wrapText="0"/>
    </xf>
    <xf borderId="2" fillId="7" fontId="16" numFmtId="165" xfId="0" applyAlignment="1" applyBorder="1" applyFont="1" applyNumberFormat="1">
      <alignment horizontal="center" shrinkToFit="0" vertical="bottom" wrapText="0"/>
    </xf>
    <xf borderId="2" fillId="7" fontId="16" numFmtId="164" xfId="0" applyAlignment="1" applyBorder="1" applyFont="1" applyNumberFormat="1">
      <alignment horizontal="center" readingOrder="0" shrinkToFit="0" vertical="bottom" wrapText="0"/>
    </xf>
    <xf borderId="2" fillId="7" fontId="16" numFmtId="165" xfId="0" applyAlignment="1" applyBorder="1" applyFont="1" applyNumberFormat="1">
      <alignment readingOrder="0" shrinkToFit="0" vertical="bottom" wrapText="0"/>
    </xf>
    <xf borderId="3" fillId="7" fontId="16" numFmtId="9" xfId="0" applyAlignment="1" applyBorder="1" applyFont="1" applyNumberFormat="1">
      <alignment horizontal="center" readingOrder="0" shrinkToFit="0" vertical="bottom" wrapText="0"/>
    </xf>
    <xf borderId="0" fillId="0" fontId="1" numFmtId="0" xfId="0" applyAlignment="1" applyFont="1">
      <alignment horizontal="left" shrinkToFit="0" vertical="bottom" wrapText="0"/>
    </xf>
    <xf borderId="7" fillId="5" fontId="1" numFmtId="0" xfId="0" applyAlignment="1" applyBorder="1" applyFont="1">
      <alignment horizontal="center" readingOrder="0" shrinkToFit="0" vertical="bottom" wrapText="0"/>
    </xf>
    <xf borderId="7" fillId="5" fontId="1" numFmtId="0" xfId="0" applyAlignment="1" applyBorder="1" applyFont="1">
      <alignment horizontal="left" shrinkToFit="0" vertical="bottom" wrapText="0"/>
    </xf>
    <xf borderId="0" fillId="5" fontId="1" numFmtId="0" xfId="0" applyAlignment="1" applyFont="1">
      <alignment readingOrder="0" shrinkToFit="0" vertical="bottom" wrapText="0"/>
    </xf>
    <xf borderId="8" fillId="4" fontId="1" numFmtId="164" xfId="0" applyAlignment="1" applyBorder="1" applyFont="1" applyNumberFormat="1">
      <alignment horizontal="center" readingOrder="0" shrinkToFit="0" vertical="bottom" wrapText="0"/>
    </xf>
    <xf borderId="8" fillId="4" fontId="1" numFmtId="165" xfId="0" applyAlignment="1" applyBorder="1" applyFont="1" applyNumberFormat="1">
      <alignment horizontal="center" readingOrder="0" shrinkToFit="0" vertical="bottom" wrapText="0"/>
    </xf>
    <xf borderId="3" fillId="8" fontId="1" numFmtId="164" xfId="0" applyAlignment="1" applyBorder="1" applyFill="1" applyFont="1" applyNumberFormat="1">
      <alignment horizontal="center" readingOrder="0" shrinkToFit="0" vertical="bottom" wrapText="0"/>
    </xf>
    <xf borderId="0" fillId="5" fontId="1" numFmtId="165" xfId="0" applyAlignment="1" applyFont="1" applyNumberFormat="1">
      <alignment readingOrder="0" shrinkToFit="0" vertical="bottom" wrapText="0"/>
    </xf>
    <xf borderId="5" fillId="5" fontId="1" numFmtId="165" xfId="0" applyAlignment="1" applyBorder="1" applyFont="1" applyNumberFormat="1">
      <alignment horizontal="center" readingOrder="0" shrinkToFit="0" vertical="bottom" wrapText="0"/>
    </xf>
    <xf borderId="5" fillId="5" fontId="1" numFmtId="164" xfId="0" applyAlignment="1" applyBorder="1" applyFont="1" applyNumberFormat="1">
      <alignment horizontal="center" readingOrder="0" shrinkToFit="0" vertical="bottom" wrapText="0"/>
    </xf>
    <xf borderId="5" fillId="5" fontId="1" numFmtId="9" xfId="0" applyAlignment="1" applyBorder="1" applyFont="1" applyNumberFormat="1">
      <alignment horizontal="center" readingOrder="0" shrinkToFit="0" vertical="bottom" wrapText="0"/>
    </xf>
    <xf borderId="9" fillId="4" fontId="1" numFmtId="164" xfId="0" applyAlignment="1" applyBorder="1" applyFont="1" applyNumberFormat="1">
      <alignment horizontal="center" readingOrder="0" shrinkToFit="0" vertical="bottom" wrapText="0"/>
    </xf>
    <xf borderId="9" fillId="4" fontId="1" numFmtId="165" xfId="0" applyAlignment="1" applyBorder="1" applyFont="1" applyNumberFormat="1">
      <alignment horizontal="center" shrinkToFit="0" vertical="bottom" wrapText="0"/>
    </xf>
    <xf borderId="10" fillId="8" fontId="1" numFmtId="164" xfId="0" applyAlignment="1" applyBorder="1" applyFont="1" applyNumberFormat="1">
      <alignment horizontal="center" readingOrder="0" shrinkToFit="0" vertical="bottom" wrapText="0"/>
    </xf>
    <xf borderId="9" fillId="4" fontId="1" numFmtId="165" xfId="0" applyAlignment="1" applyBorder="1" applyFont="1" applyNumberFormat="1">
      <alignment horizontal="center" readingOrder="0" shrinkToFit="0" vertical="bottom" wrapText="0"/>
    </xf>
    <xf borderId="11" fillId="5" fontId="1" numFmtId="0" xfId="0" applyAlignment="1" applyBorder="1" applyFont="1">
      <alignment readingOrder="0" shrinkToFit="0" vertical="bottom" wrapText="0"/>
    </xf>
    <xf borderId="12" fillId="5" fontId="1" numFmtId="0" xfId="0" applyAlignment="1" applyBorder="1" applyFont="1">
      <alignment shrinkToFit="0" vertical="bottom" wrapText="0"/>
    </xf>
    <xf borderId="13" fillId="5" fontId="1" numFmtId="0" xfId="0" applyAlignment="1" applyBorder="1" applyFont="1">
      <alignment shrinkToFit="0" vertical="bottom" wrapText="0"/>
    </xf>
    <xf borderId="7" fillId="5" fontId="1" numFmtId="0" xfId="0" applyAlignment="1" applyBorder="1" applyFont="1">
      <alignment shrinkToFit="0" vertical="bottom" wrapText="0"/>
    </xf>
    <xf borderId="5" fillId="5" fontId="1" numFmtId="0" xfId="0" applyAlignment="1" applyBorder="1" applyFont="1">
      <alignment shrinkToFit="0" vertical="bottom" wrapText="0"/>
    </xf>
    <xf borderId="8" fillId="5" fontId="1" numFmtId="0" xfId="0" applyAlignment="1" applyBorder="1" applyFont="1">
      <alignment readingOrder="0" shrinkToFit="0" vertical="bottom" wrapText="0"/>
    </xf>
    <xf borderId="6" fillId="5" fontId="1" numFmtId="0" xfId="0" applyAlignment="1" applyBorder="1" applyFont="1">
      <alignment shrinkToFit="0" vertical="bottom" wrapText="0"/>
    </xf>
    <xf borderId="14" fillId="5" fontId="1" numFmtId="0" xfId="0" applyAlignment="1" applyBorder="1" applyFont="1">
      <alignment shrinkToFit="0" vertical="bottom" wrapText="0"/>
    </xf>
    <xf borderId="10" fillId="5" fontId="1" numFmtId="0" xfId="0" applyAlignment="1" applyBorder="1" applyFont="1">
      <alignment shrinkToFit="0" vertical="bottom" wrapText="0"/>
    </xf>
    <xf borderId="1" fillId="7" fontId="16" numFmtId="0" xfId="0" applyAlignment="1" applyBorder="1" applyFont="1">
      <alignment horizontal="center" readingOrder="0" shrinkToFit="0" vertical="bottom" wrapText="0"/>
    </xf>
    <xf borderId="3" fillId="7" fontId="16" numFmtId="165" xfId="0" applyAlignment="1" applyBorder="1" applyFont="1" applyNumberFormat="1">
      <alignment horizontal="center" readingOrder="0" shrinkToFit="0" vertical="bottom" wrapText="0"/>
    </xf>
    <xf borderId="3" fillId="7" fontId="16" numFmtId="164" xfId="0" applyAlignment="1" applyBorder="1" applyFont="1" applyNumberFormat="1">
      <alignment horizontal="center" readingOrder="0" shrinkToFit="0" vertical="bottom" wrapText="0"/>
    </xf>
    <xf borderId="6" fillId="5" fontId="1" numFmtId="0" xfId="0" applyAlignment="1" applyBorder="1" applyFont="1">
      <alignment horizontal="left" shrinkToFit="0" vertical="bottom" wrapText="0"/>
    </xf>
    <xf borderId="14" fillId="5" fontId="1" numFmtId="0" xfId="0" applyAlignment="1" applyBorder="1" applyFont="1">
      <alignment readingOrder="0" shrinkToFit="0" vertical="bottom" wrapText="0"/>
    </xf>
    <xf borderId="10" fillId="5" fontId="1" numFmtId="165" xfId="0" applyAlignment="1" applyBorder="1" applyFont="1" applyNumberFormat="1">
      <alignment horizontal="center" readingOrder="0" shrinkToFit="0" vertical="bottom" wrapText="0"/>
    </xf>
    <xf borderId="10" fillId="5" fontId="1" numFmtId="164" xfId="0" applyAlignment="1" applyBorder="1" applyFont="1" applyNumberFormat="1">
      <alignment horizontal="center" readingOrder="0" shrinkToFit="0" vertical="bottom" wrapText="0"/>
    </xf>
    <xf borderId="6" fillId="7" fontId="16" numFmtId="0" xfId="0" applyAlignment="1" applyBorder="1" applyFont="1">
      <alignment horizontal="left" readingOrder="0" shrinkToFit="0" vertical="bottom" wrapText="0"/>
    </xf>
    <xf borderId="14" fillId="7" fontId="16" numFmtId="0" xfId="0" applyAlignment="1" applyBorder="1" applyFont="1">
      <alignment shrinkToFit="0" vertical="bottom" wrapText="0"/>
    </xf>
    <xf borderId="10" fillId="7" fontId="16" numFmtId="165" xfId="0" applyAlignment="1" applyBorder="1" applyFont="1" applyNumberFormat="1">
      <alignment horizontal="center" readingOrder="0" shrinkToFit="0" vertical="bottom" wrapText="0"/>
    </xf>
    <xf borderId="10" fillId="7" fontId="16" numFmtId="164" xfId="0" applyAlignment="1" applyBorder="1" applyFont="1" applyNumberFormat="1">
      <alignment horizontal="center" readingOrder="0" shrinkToFit="0" vertical="bottom" wrapText="0"/>
    </xf>
    <xf borderId="10" fillId="7" fontId="16" numFmtId="9" xfId="0" applyAlignment="1" applyBorder="1" applyFont="1" applyNumberFormat="1">
      <alignment horizontal="center" readingOrder="0" shrinkToFit="0" vertical="bottom" wrapText="0"/>
    </xf>
    <xf borderId="8" fillId="4" fontId="1" numFmtId="165" xfId="0" applyAlignment="1" applyBorder="1" applyFont="1" applyNumberFormat="1">
      <alignment horizontal="center" shrinkToFit="0" vertical="bottom" wrapText="0"/>
    </xf>
    <xf borderId="8" fillId="7" fontId="16" numFmtId="9" xfId="0" applyAlignment="1" applyBorder="1" applyFont="1" applyNumberFormat="1">
      <alignment horizontal="center" readingOrder="0" shrinkToFit="0" vertical="bottom" wrapText="0"/>
    </xf>
    <xf borderId="11" fillId="7" fontId="16" numFmtId="0" xfId="0" applyAlignment="1" applyBorder="1" applyFont="1">
      <alignment horizontal="center" readingOrder="0" shrinkToFit="0" vertical="bottom" wrapText="0"/>
    </xf>
    <xf borderId="11" fillId="7" fontId="16" numFmtId="0" xfId="0" applyAlignment="1" applyBorder="1" applyFont="1">
      <alignment horizontal="left" readingOrder="0" shrinkToFit="0" vertical="bottom" wrapText="0"/>
    </xf>
    <xf borderId="12" fillId="7" fontId="16" numFmtId="0" xfId="0" applyAlignment="1" applyBorder="1" applyFont="1">
      <alignment shrinkToFit="0" vertical="bottom" wrapText="0"/>
    </xf>
    <xf borderId="12" fillId="7" fontId="16" numFmtId="164" xfId="0" applyAlignment="1" applyBorder="1" applyFont="1" applyNumberFormat="1">
      <alignment horizontal="center" readingOrder="0" shrinkToFit="0" vertical="bottom" wrapText="0"/>
    </xf>
    <xf borderId="12" fillId="7" fontId="16" numFmtId="165" xfId="0" applyAlignment="1" applyBorder="1" applyFont="1" applyNumberFormat="1">
      <alignment horizontal="center" shrinkToFit="0" vertical="bottom" wrapText="0"/>
    </xf>
    <xf borderId="13" fillId="7" fontId="16" numFmtId="165" xfId="0" applyAlignment="1" applyBorder="1" applyFont="1" applyNumberFormat="1">
      <alignment horizontal="center" readingOrder="0" shrinkToFit="0" vertical="bottom" wrapText="0"/>
    </xf>
    <xf borderId="13" fillId="7" fontId="16" numFmtId="164" xfId="0" applyAlignment="1" applyBorder="1" applyFont="1" applyNumberFormat="1">
      <alignment horizontal="center" readingOrder="0" shrinkToFit="0" vertical="bottom" wrapText="0"/>
    </xf>
    <xf borderId="13" fillId="7" fontId="16" numFmtId="9" xfId="0" applyAlignment="1" applyBorder="1" applyFont="1" applyNumberFormat="1">
      <alignment horizontal="center" readingOrder="0" shrinkToFit="0" vertical="bottom" wrapText="0"/>
    </xf>
    <xf borderId="11" fillId="5" fontId="1" numFmtId="0" xfId="0" applyAlignment="1" applyBorder="1" applyFont="1">
      <alignment horizontal="center" readingOrder="0" shrinkToFit="0" vertical="bottom" wrapText="0"/>
    </xf>
    <xf borderId="11" fillId="5" fontId="1" numFmtId="0" xfId="0" applyAlignment="1" applyBorder="1" applyFont="1">
      <alignment horizontal="left" shrinkToFit="0" vertical="bottom" wrapText="0"/>
    </xf>
    <xf borderId="12" fillId="5" fontId="1" numFmtId="0" xfId="0" applyAlignment="1" applyBorder="1" applyFont="1">
      <alignment readingOrder="0" shrinkToFit="0" vertical="bottom" wrapText="0"/>
    </xf>
    <xf borderId="13" fillId="5" fontId="1" numFmtId="165" xfId="0" applyAlignment="1" applyBorder="1" applyFont="1" applyNumberFormat="1">
      <alignment horizontal="center" readingOrder="0" shrinkToFit="0" vertical="bottom" wrapText="0"/>
    </xf>
    <xf borderId="13" fillId="5" fontId="1" numFmtId="164" xfId="0" applyAlignment="1" applyBorder="1" applyFont="1" applyNumberFormat="1">
      <alignment horizontal="center" readingOrder="0" shrinkToFit="0" vertical="bottom" wrapText="0"/>
    </xf>
    <xf borderId="12" fillId="5" fontId="1" numFmtId="164" xfId="0" applyAlignment="1" applyBorder="1" applyFont="1" applyNumberFormat="1">
      <alignment horizontal="center" readingOrder="0" shrinkToFit="0" vertical="bottom" wrapText="0"/>
    </xf>
    <xf borderId="15" fillId="5" fontId="1" numFmtId="9" xfId="0" applyAlignment="1" applyBorder="1" applyFont="1" applyNumberFormat="1">
      <alignment horizontal="center" readingOrder="0" shrinkToFit="0" vertical="bottom" wrapText="0"/>
    </xf>
    <xf borderId="0" fillId="5" fontId="1" numFmtId="164" xfId="0" applyAlignment="1" applyFont="1" applyNumberFormat="1">
      <alignment horizontal="center" readingOrder="0" shrinkToFit="0" vertical="bottom" wrapText="0"/>
    </xf>
    <xf borderId="4" fillId="5" fontId="1" numFmtId="9" xfId="0" applyAlignment="1" applyBorder="1" applyFont="1" applyNumberFormat="1">
      <alignment horizontal="center" readingOrder="0" shrinkToFit="0" vertical="bottom" wrapText="0"/>
    </xf>
    <xf borderId="6" fillId="5" fontId="1" numFmtId="0" xfId="0" applyAlignment="1" applyBorder="1" applyFont="1">
      <alignment horizontal="center" readingOrder="0" shrinkToFit="0" vertical="bottom" wrapText="0"/>
    </xf>
    <xf borderId="14" fillId="5" fontId="1" numFmtId="164" xfId="0" applyAlignment="1" applyBorder="1" applyFont="1" applyNumberFormat="1">
      <alignment horizontal="center" readingOrder="0" shrinkToFit="0" vertical="bottom" wrapText="0"/>
    </xf>
    <xf borderId="9" fillId="5" fontId="1" numFmtId="9" xfId="0" applyAlignment="1" applyBorder="1" applyFont="1" applyNumberFormat="1">
      <alignment horizontal="center" readingOrder="0" shrinkToFit="0" vertical="bottom" wrapText="0"/>
    </xf>
    <xf borderId="14" fillId="7" fontId="16" numFmtId="164" xfId="0" applyAlignment="1" applyBorder="1" applyFont="1" applyNumberFormat="1">
      <alignment horizontal="center" readingOrder="0" shrinkToFit="0" vertical="bottom" wrapText="0"/>
    </xf>
    <xf borderId="14" fillId="7" fontId="16" numFmtId="165" xfId="0" applyAlignment="1" applyBorder="1" applyFont="1" applyNumberFormat="1">
      <alignment horizontal="center" shrinkToFit="0" vertical="bottom" wrapText="0"/>
    </xf>
    <xf borderId="14" fillId="7" fontId="16" numFmtId="164" xfId="0" applyAlignment="1" applyBorder="1" applyFont="1" applyNumberFormat="1">
      <alignment horizontal="center" shrinkToFit="0" vertical="bottom" wrapText="0"/>
    </xf>
    <xf borderId="0" fillId="5" fontId="1" numFmtId="0" xfId="0" applyAlignment="1" applyFont="1">
      <alignment horizontal="left" readingOrder="0" shrinkToFit="0" vertical="bottom" wrapText="0"/>
    </xf>
    <xf borderId="8" fillId="6" fontId="16" numFmtId="0" xfId="0" applyAlignment="1" applyBorder="1" applyFont="1">
      <alignment horizontal="center" shrinkToFit="0" vertical="bottom" wrapText="0"/>
    </xf>
    <xf borderId="8" fillId="6" fontId="16" numFmtId="164" xfId="0" applyAlignment="1" applyBorder="1" applyFont="1" applyNumberFormat="1">
      <alignment horizontal="center" readingOrder="0" shrinkToFit="0" vertical="bottom" wrapText="0"/>
    </xf>
    <xf borderId="8" fillId="6" fontId="16" numFmtId="165" xfId="0" applyAlignment="1" applyBorder="1" applyFont="1" applyNumberFormat="1">
      <alignment horizontal="center" shrinkToFit="0" vertical="bottom" wrapText="0"/>
    </xf>
    <xf borderId="8" fillId="6" fontId="16" numFmtId="164" xfId="0" applyAlignment="1" applyBorder="1" applyFont="1" applyNumberFormat="1">
      <alignment horizontal="center" shrinkToFit="0" vertical="bottom" wrapText="0"/>
    </xf>
    <xf borderId="8" fillId="6" fontId="16" numFmtId="0" xfId="0" applyAlignment="1" applyBorder="1" applyFont="1">
      <alignment readingOrder="0" shrinkToFit="0" vertical="bottom" wrapText="0"/>
    </xf>
    <xf borderId="8" fillId="6" fontId="16" numFmtId="165" xfId="0" applyAlignment="1" applyBorder="1" applyFont="1" applyNumberFormat="1">
      <alignment readingOrder="0" shrinkToFit="0" vertical="bottom" wrapText="0"/>
    </xf>
    <xf borderId="8" fillId="6" fontId="16" numFmtId="9" xfId="0" applyAlignment="1" applyBorder="1" applyFont="1" applyNumberFormat="1">
      <alignment readingOrder="0" shrinkToFit="0" vertical="bottom" wrapText="0"/>
    </xf>
    <xf borderId="0" fillId="5" fontId="1" numFmtId="164" xfId="0" applyAlignment="1" applyFont="1" applyNumberFormat="1">
      <alignment shrinkToFit="0" vertical="bottom" wrapText="0"/>
    </xf>
    <xf borderId="0" fillId="0" fontId="5" numFmtId="164" xfId="0" applyFont="1" applyNumberFormat="1"/>
    <xf borderId="0" fillId="5" fontId="16" numFmtId="0" xfId="0" applyAlignment="1" applyFont="1">
      <alignment horizontal="left" shrinkToFit="0" vertical="bottom" wrapText="0"/>
    </xf>
    <xf borderId="0" fillId="5" fontId="16" numFmtId="164" xfId="0" applyAlignment="1" applyFont="1" applyNumberFormat="1">
      <alignment shrinkToFit="0" vertical="bottom" wrapText="0"/>
    </xf>
    <xf borderId="0" fillId="5" fontId="16" numFmtId="165" xfId="0" applyAlignment="1" applyFont="1" applyNumberFormat="1">
      <alignment shrinkToFit="0" vertical="bottom" wrapText="0"/>
    </xf>
    <xf borderId="0" fillId="5" fontId="16" numFmtId="164" xfId="0" applyAlignment="1" applyFont="1" applyNumberFormat="1">
      <alignment horizontal="center" shrinkToFit="0" vertical="bottom" wrapText="0"/>
    </xf>
    <xf borderId="0" fillId="0" fontId="5" numFmtId="165" xfId="0" applyFont="1" applyNumberFormat="1"/>
    <xf borderId="0" fillId="0" fontId="5" numFmtId="164" xfId="0" applyAlignment="1" applyFont="1" applyNumberFormat="1">
      <alignment horizontal="center"/>
    </xf>
    <xf borderId="0" fillId="5" fontId="1" numFmtId="166" xfId="0" applyAlignment="1" applyFont="1" applyNumberFormat="1">
      <alignment shrinkToFit="0" vertical="bottom" wrapText="0"/>
    </xf>
    <xf borderId="3" fillId="6" fontId="16" numFmtId="9" xfId="0" applyAlignment="1" applyBorder="1" applyFont="1" applyNumberFormat="1">
      <alignment horizontal="center" shrinkToFit="0" vertical="bottom" wrapText="0"/>
    </xf>
    <xf borderId="0" fillId="7" fontId="16" numFmtId="164" xfId="0" applyAlignment="1" applyFont="1" applyNumberFormat="1">
      <alignment horizontal="center" shrinkToFit="0" vertical="bottom" wrapText="0"/>
    </xf>
    <xf borderId="14" fillId="7" fontId="16" numFmtId="0" xfId="0" applyAlignment="1" applyBorder="1" applyFont="1">
      <alignment horizontal="center" shrinkToFit="0" vertical="bottom" wrapText="0"/>
    </xf>
    <xf borderId="10" fillId="7" fontId="16" numFmtId="9" xfId="0" applyAlignment="1" applyBorder="1" applyFont="1" applyNumberFormat="1">
      <alignment horizontal="center" shrinkToFit="0" vertical="bottom" wrapText="0"/>
    </xf>
    <xf borderId="5" fillId="5" fontId="1" numFmtId="9" xfId="0" applyAlignment="1" applyBorder="1" applyFont="1" applyNumberFormat="1">
      <alignment horizontal="center" shrinkToFit="0" vertical="bottom" wrapText="0"/>
    </xf>
    <xf borderId="0" fillId="5" fontId="1" numFmtId="166" xfId="0" applyAlignment="1" applyFont="1" applyNumberFormat="1">
      <alignment readingOrder="0" shrinkToFit="0" vertical="bottom" wrapText="0"/>
    </xf>
    <xf borderId="2" fillId="7" fontId="16" numFmtId="0" xfId="0" applyAlignment="1" applyBorder="1" applyFont="1">
      <alignment horizontal="center" shrinkToFit="0" vertical="bottom" wrapText="0"/>
    </xf>
    <xf borderId="3" fillId="7" fontId="16" numFmtId="9" xfId="0" applyAlignment="1" applyBorder="1" applyFont="1" applyNumberFormat="1">
      <alignment horizontal="center" shrinkToFit="0" vertical="bottom" wrapText="0"/>
    </xf>
    <xf borderId="14" fillId="5" fontId="1" numFmtId="0" xfId="0" applyAlignment="1" applyBorder="1" applyFont="1">
      <alignment horizontal="center" shrinkToFit="0" vertical="bottom" wrapText="0"/>
    </xf>
    <xf borderId="14" fillId="5" fontId="1" numFmtId="164" xfId="0" applyAlignment="1" applyBorder="1" applyFont="1" applyNumberFormat="1">
      <alignment horizontal="center" shrinkToFit="0" vertical="bottom" wrapText="0"/>
    </xf>
    <xf borderId="10" fillId="5" fontId="1" numFmtId="9" xfId="0" applyAlignment="1" applyBorder="1" applyFont="1" applyNumberFormat="1">
      <alignment horizontal="center" shrinkToFit="0" vertical="bottom" wrapText="0"/>
    </xf>
    <xf borderId="0" fillId="5" fontId="1" numFmtId="0" xfId="0" applyAlignment="1" applyFont="1">
      <alignment horizontal="center" readingOrder="0" shrinkToFit="0" vertical="bottom" wrapText="0"/>
    </xf>
    <xf borderId="12" fillId="7" fontId="16" numFmtId="164" xfId="0" applyAlignment="1" applyBorder="1" applyFont="1" applyNumberFormat="1">
      <alignment horizontal="center" shrinkToFit="0" vertical="bottom" wrapText="0"/>
    </xf>
    <xf borderId="12" fillId="7" fontId="16" numFmtId="0" xfId="0" applyAlignment="1" applyBorder="1" applyFont="1">
      <alignment horizontal="center" shrinkToFit="0" vertical="bottom" wrapText="0"/>
    </xf>
    <xf borderId="13" fillId="7" fontId="16" numFmtId="9" xfId="0" applyAlignment="1" applyBorder="1" applyFont="1" applyNumberFormat="1">
      <alignment horizontal="center" shrinkToFit="0" vertical="bottom" wrapText="0"/>
    </xf>
    <xf borderId="12" fillId="5" fontId="1" numFmtId="0" xfId="0" applyAlignment="1" applyBorder="1" applyFont="1">
      <alignment horizontal="left" readingOrder="0" shrinkToFit="0" vertical="bottom" wrapText="0"/>
    </xf>
    <xf borderId="12" fillId="5" fontId="1" numFmtId="0" xfId="0" applyAlignment="1" applyBorder="1" applyFont="1">
      <alignment horizontal="center" shrinkToFit="0" vertical="bottom" wrapText="0"/>
    </xf>
    <xf borderId="12" fillId="5" fontId="1" numFmtId="164" xfId="0" applyAlignment="1" applyBorder="1" applyFont="1" applyNumberFormat="1">
      <alignment horizontal="center" shrinkToFit="0" vertical="bottom" wrapText="0"/>
    </xf>
    <xf borderId="13" fillId="5" fontId="1" numFmtId="9" xfId="0" applyAlignment="1" applyBorder="1" applyFont="1" applyNumberFormat="1">
      <alignment horizontal="center" shrinkToFit="0" vertical="bottom" wrapText="0"/>
    </xf>
    <xf borderId="2" fillId="6" fontId="16" numFmtId="0" xfId="0" applyAlignment="1" applyBorder="1" applyFont="1">
      <alignment shrinkToFit="0" vertical="bottom" wrapText="0"/>
    </xf>
    <xf borderId="2" fillId="6" fontId="16" numFmtId="164" xfId="0" applyAlignment="1" applyBorder="1" applyFont="1" applyNumberFormat="1">
      <alignment horizontal="center" shrinkToFit="0" vertical="bottom" wrapText="0"/>
    </xf>
    <xf borderId="3" fillId="6" fontId="16" numFmtId="164" xfId="0" applyAlignment="1" applyBorder="1" applyFont="1" applyNumberFormat="1">
      <alignment horizontal="center" readingOrder="0" shrinkToFit="0" vertical="bottom" wrapText="0"/>
    </xf>
    <xf borderId="3" fillId="6" fontId="16" numFmtId="9" xfId="0" applyAlignment="1" applyBorder="1" applyFont="1" applyNumberFormat="1">
      <alignment horizontal="center" readingOrder="0" shrinkToFit="0" vertical="bottom" wrapText="0"/>
    </xf>
    <xf borderId="0" fillId="0" fontId="5" numFmtId="166" xfId="0" applyFont="1" applyNumberFormat="1"/>
    <xf borderId="0" fillId="5" fontId="5" numFmtId="0" xfId="0" applyFont="1"/>
    <xf borderId="0" fillId="0" fontId="14" numFmtId="0" xfId="0" applyAlignment="1" applyFont="1">
      <alignment readingOrder="0"/>
    </xf>
    <xf borderId="11" fillId="0" fontId="5" numFmtId="0" xfId="0" applyBorder="1" applyFont="1"/>
    <xf borderId="12" fillId="0" fontId="5" numFmtId="0" xfId="0" applyBorder="1" applyFont="1"/>
    <xf borderId="13" fillId="0" fontId="5" numFmtId="0" xfId="0" applyBorder="1" applyFont="1"/>
    <xf borderId="12" fillId="0" fontId="3" numFmtId="0" xfId="0" applyBorder="1" applyFont="1"/>
    <xf borderId="13" fillId="0" fontId="3" numFmtId="0" xfId="0" applyBorder="1" applyFont="1"/>
    <xf borderId="7" fillId="0" fontId="5" numFmtId="0" xfId="0" applyBorder="1" applyFont="1"/>
    <xf borderId="5" fillId="0" fontId="5" numFmtId="0" xfId="0" applyBorder="1" applyFont="1"/>
    <xf borderId="7" fillId="0" fontId="3" numFmtId="0" xfId="0" applyBorder="1" applyFont="1"/>
    <xf borderId="1" fillId="4" fontId="1" numFmtId="165" xfId="0" applyAlignment="1" applyBorder="1" applyFont="1" applyNumberFormat="1">
      <alignment horizontal="center" readingOrder="0" shrinkToFit="0" vertical="center" wrapText="0"/>
    </xf>
    <xf borderId="8" fillId="4" fontId="1" numFmtId="164" xfId="0" applyAlignment="1" applyBorder="1" applyFont="1" applyNumberFormat="1">
      <alignment horizontal="center" readingOrder="0" shrinkToFit="0" vertical="center" wrapText="0"/>
    </xf>
    <xf borderId="0" fillId="9" fontId="5" numFmtId="165" xfId="0" applyAlignment="1" applyFill="1" applyFont="1" applyNumberFormat="1">
      <alignment horizontal="center" readingOrder="0"/>
    </xf>
    <xf borderId="0" fillId="5" fontId="5" numFmtId="3" xfId="0" applyAlignment="1" applyFont="1" applyNumberFormat="1">
      <alignment readingOrder="0"/>
    </xf>
    <xf borderId="8" fillId="7" fontId="16" numFmtId="0" xfId="0" applyAlignment="1" applyBorder="1" applyFont="1">
      <alignment horizontal="center" readingOrder="0" shrinkToFit="0" vertical="center" wrapText="0"/>
    </xf>
    <xf borderId="9" fillId="5" fontId="1" numFmtId="0" xfId="0" applyAlignment="1" applyBorder="1" applyFont="1">
      <alignment horizontal="center" readingOrder="0" shrinkToFit="0" vertical="center" wrapText="0"/>
    </xf>
    <xf borderId="10" fillId="5" fontId="1" numFmtId="164" xfId="0" applyAlignment="1" applyBorder="1" applyFont="1" applyNumberFormat="1">
      <alignment horizontal="center" readingOrder="0" shrinkToFit="0" vertical="center" wrapText="0"/>
    </xf>
    <xf borderId="10" fillId="5" fontId="1" numFmtId="9" xfId="0" applyAlignment="1" applyBorder="1" applyFont="1" applyNumberFormat="1">
      <alignment horizontal="center" readingOrder="0" shrinkToFit="0" vertical="center" wrapText="0"/>
    </xf>
    <xf borderId="10" fillId="4" fontId="1" numFmtId="164" xfId="0" applyAlignment="1" applyBorder="1" applyFont="1" applyNumberFormat="1">
      <alignment horizontal="center" readingOrder="0" shrinkToFit="0" vertical="center" wrapText="0"/>
    </xf>
    <xf borderId="9" fillId="4" fontId="1" numFmtId="164" xfId="0" applyAlignment="1" applyBorder="1" applyFont="1" applyNumberFormat="1">
      <alignment horizontal="center" readingOrder="0" shrinkToFit="0" vertical="center" wrapText="0"/>
    </xf>
    <xf borderId="5" fillId="0" fontId="5" numFmtId="9" xfId="0" applyAlignment="1" applyBorder="1" applyFont="1" applyNumberFormat="1">
      <alignment readingOrder="0"/>
    </xf>
    <xf borderId="0" fillId="5" fontId="5" numFmtId="3" xfId="0" applyFont="1" applyNumberFormat="1"/>
    <xf borderId="5" fillId="0" fontId="5" numFmtId="165" xfId="0" applyAlignment="1" applyBorder="1" applyFont="1" applyNumberFormat="1">
      <alignment readingOrder="0"/>
    </xf>
    <xf borderId="9" fillId="10" fontId="1" numFmtId="0" xfId="0" applyAlignment="1" applyBorder="1" applyFill="1" applyFont="1">
      <alignment horizontal="center" readingOrder="0" shrinkToFit="0" vertical="center" wrapText="0"/>
    </xf>
    <xf borderId="10" fillId="10" fontId="1" numFmtId="164" xfId="0" applyAlignment="1" applyBorder="1" applyFont="1" applyNumberFormat="1">
      <alignment horizontal="center" readingOrder="0" shrinkToFit="0" vertical="center" wrapText="0"/>
    </xf>
    <xf borderId="10" fillId="10" fontId="1" numFmtId="9" xfId="0" applyAlignment="1" applyBorder="1" applyFont="1" applyNumberFormat="1">
      <alignment horizontal="center" readingOrder="0" shrinkToFit="0" vertical="center" wrapText="0"/>
    </xf>
    <xf borderId="9" fillId="10" fontId="1" numFmtId="164" xfId="0" applyAlignment="1" applyBorder="1" applyFont="1" applyNumberFormat="1">
      <alignment horizontal="center" readingOrder="0" shrinkToFit="0" vertical="center" wrapText="0"/>
    </xf>
    <xf borderId="6" fillId="0" fontId="5" numFmtId="0" xfId="0" applyBorder="1" applyFont="1"/>
    <xf borderId="14" fillId="0" fontId="5" numFmtId="0" xfId="0" applyBorder="1" applyFont="1"/>
    <xf borderId="10" fillId="0" fontId="5" numFmtId="0" xfId="0" applyBorder="1" applyFont="1"/>
    <xf borderId="6" fillId="0" fontId="3" numFmtId="0" xfId="0" applyBorder="1" applyFont="1"/>
    <xf borderId="14" fillId="0" fontId="3" numFmtId="0" xfId="0" applyBorder="1" applyFont="1"/>
    <xf borderId="10" fillId="0" fontId="3" numFmtId="0" xfId="0" applyBorder="1" applyFont="1"/>
    <xf borderId="0" fillId="0" fontId="5" numFmtId="3" xfId="0" applyAlignment="1" applyFont="1" applyNumberFormat="1">
      <alignment readingOrder="0"/>
    </xf>
    <xf borderId="0" fillId="0" fontId="5" numFmtId="3" xfId="0" applyAlignment="1" applyFont="1" applyNumberFormat="1">
      <alignment horizontal="center"/>
    </xf>
    <xf borderId="0" fillId="0" fontId="5" numFmtId="3" xfId="0" applyFont="1" applyNumberFormat="1"/>
    <xf borderId="0" fillId="0" fontId="5" numFmtId="0" xfId="0" applyAlignment="1" applyFont="1">
      <alignment readingOrder="0"/>
    </xf>
    <xf borderId="8" fillId="5" fontId="1" numFmtId="0" xfId="0" applyAlignment="1" applyBorder="1" applyFont="1">
      <alignment horizontal="center" readingOrder="0" shrinkToFit="0" vertical="center" wrapText="0"/>
    </xf>
    <xf borderId="8" fillId="5" fontId="1" numFmtId="9" xfId="0" applyAlignment="1" applyBorder="1" applyFont="1" applyNumberFormat="1">
      <alignment horizontal="center" readingOrder="0" shrinkToFit="0" vertical="center" wrapText="0"/>
    </xf>
    <xf borderId="8" fillId="6" fontId="16" numFmtId="0" xfId="0" applyAlignment="1" applyBorder="1" applyFont="1">
      <alignment horizontal="left" readingOrder="0" shrinkToFit="0" vertical="bottom" wrapText="0"/>
    </xf>
    <xf borderId="8" fillId="0" fontId="5" numFmtId="164" xfId="0" applyAlignment="1" applyBorder="1" applyFont="1" applyNumberFormat="1">
      <alignment readingOrder="0"/>
    </xf>
    <xf borderId="0" fillId="0" fontId="5" numFmtId="164" xfId="0" applyAlignment="1" applyFont="1" applyNumberFormat="1">
      <alignment readingOrder="0"/>
    </xf>
    <xf borderId="8" fillId="11" fontId="5" numFmtId="0" xfId="0" applyAlignment="1" applyBorder="1" applyFill="1" applyFont="1">
      <alignment readingOrder="0"/>
    </xf>
    <xf borderId="8" fillId="11" fontId="5" numFmtId="164" xfId="0" applyAlignment="1" applyBorder="1" applyFont="1" applyNumberFormat="1">
      <alignment readingOrder="0"/>
    </xf>
    <xf borderId="0" fillId="5" fontId="5" numFmtId="165" xfId="0" applyAlignment="1" applyFont="1" applyNumberFormat="1">
      <alignment readingOrder="0"/>
    </xf>
    <xf borderId="8" fillId="12" fontId="5" numFmtId="0" xfId="0" applyAlignment="1" applyBorder="1" applyFill="1" applyFont="1">
      <alignment readingOrder="0"/>
    </xf>
    <xf borderId="8" fillId="12" fontId="5" numFmtId="0" xfId="0" applyBorder="1" applyFont="1"/>
    <xf borderId="8" fillId="12" fontId="5" numFmtId="4" xfId="0" applyBorder="1" applyFont="1" applyNumberFormat="1"/>
    <xf borderId="8" fillId="0" fontId="5" numFmtId="0" xfId="0" applyAlignment="1" applyBorder="1" applyFont="1">
      <alignment readingOrder="0"/>
    </xf>
    <xf borderId="8" fillId="0" fontId="5" numFmtId="4" xfId="0" applyAlignment="1" applyBorder="1" applyFont="1" applyNumberFormat="1">
      <alignment readingOrder="0"/>
    </xf>
    <xf borderId="0" fillId="0" fontId="17" numFmtId="0" xfId="0" applyAlignment="1" applyFont="1">
      <alignment readingOrder="0"/>
    </xf>
    <xf borderId="8" fillId="0" fontId="5" numFmtId="0" xfId="0" applyBorder="1" applyFont="1"/>
    <xf borderId="8" fillId="0" fontId="5" numFmtId="10" xfId="0" applyBorder="1" applyFont="1" applyNumberFormat="1"/>
    <xf borderId="8" fillId="0" fontId="5" numFmtId="4" xfId="0" applyBorder="1" applyFont="1" applyNumberFormat="1"/>
    <xf borderId="8" fillId="5" fontId="18" numFmtId="0" xfId="0" applyBorder="1" applyFont="1"/>
    <xf borderId="0" fillId="5" fontId="5" numFmtId="164" xfId="0" applyAlignment="1" applyFont="1" applyNumberFormat="1">
      <alignment readingOrder="0"/>
    </xf>
    <xf borderId="0" fillId="5" fontId="5" numFmtId="9" xfId="0" applyAlignment="1" applyFont="1" applyNumberFormat="1">
      <alignment readingOrder="0"/>
    </xf>
    <xf borderId="0" fillId="0" fontId="5" numFmtId="3" xfId="0" applyAlignment="1" applyFont="1" applyNumberFormat="1">
      <alignment horizontal="center" readingOrder="0"/>
    </xf>
    <xf borderId="0" fillId="5" fontId="5" numFmtId="3" xfId="0" applyAlignment="1" applyFont="1" applyNumberFormat="1">
      <alignment horizontal="center" readingOrder="0"/>
    </xf>
    <xf borderId="0" fillId="0" fontId="5" numFmtId="165" xfId="0" applyAlignment="1" applyFont="1" applyNumberFormat="1">
      <alignment readingOrder="0"/>
    </xf>
    <xf borderId="0" fillId="0" fontId="5" numFmtId="164" xfId="0" applyAlignment="1" applyFont="1" applyNumberFormat="1">
      <alignment horizontal="center" readingOrder="0"/>
    </xf>
    <xf borderId="0" fillId="0" fontId="5" numFmtId="0" xfId="0" applyAlignment="1" applyFont="1">
      <alignment horizontal="center" readingOrder="0"/>
    </xf>
    <xf borderId="0" fillId="0" fontId="5" numFmtId="10" xfId="0" applyAlignment="1" applyFont="1" applyNumberFormat="1">
      <alignment horizontal="center" readingOrder="0"/>
    </xf>
    <xf borderId="0" fillId="0" fontId="5" numFmtId="10" xfId="0" applyAlignment="1" applyFont="1" applyNumberFormat="1">
      <alignment readingOrder="0"/>
    </xf>
    <xf borderId="0" fillId="0" fontId="5" numFmtId="9" xfId="0" applyAlignment="1" applyFont="1" applyNumberFormat="1">
      <alignment horizontal="center" readingOrder="0"/>
    </xf>
    <xf borderId="0" fillId="0" fontId="5" numFmtId="9" xfId="0" applyAlignment="1" applyFont="1" applyNumberFormat="1">
      <alignment readingOrder="0"/>
    </xf>
    <xf borderId="1" fillId="6" fontId="16" numFmtId="0" xfId="0" applyAlignment="1" applyBorder="1" applyFont="1">
      <alignment horizontal="center" readingOrder="0" shrinkToFit="0" vertical="bottom" wrapText="0"/>
    </xf>
    <xf borderId="0" fillId="0" fontId="1" numFmtId="0" xfId="0" applyAlignment="1" applyFont="1">
      <alignment horizontal="center" shrinkToFit="0" vertical="bottom" wrapText="0"/>
    </xf>
    <xf borderId="0" fillId="0" fontId="1" numFmtId="164" xfId="0" applyAlignment="1" applyFont="1" applyNumberFormat="1">
      <alignment horizontal="center" shrinkToFit="0" vertical="bottom" wrapText="0"/>
    </xf>
    <xf borderId="0" fillId="0" fontId="1" numFmtId="0" xfId="0" applyAlignment="1" applyFont="1">
      <alignment horizontal="center" readingOrder="0" shrinkToFit="0" vertical="bottom" wrapText="0"/>
    </xf>
    <xf borderId="1" fillId="6" fontId="16" numFmtId="0" xfId="0" applyAlignment="1" applyBorder="1" applyFont="1">
      <alignment horizontal="left" shrinkToFit="0" vertical="bottom" wrapText="0"/>
    </xf>
    <xf borderId="6" fillId="7" fontId="16" numFmtId="0" xfId="0" applyAlignment="1" applyBorder="1" applyFont="1">
      <alignment horizontal="center" shrinkToFit="0" vertical="bottom" wrapText="0"/>
    </xf>
    <xf borderId="9" fillId="7" fontId="16" numFmtId="164" xfId="0" applyAlignment="1" applyBorder="1" applyFont="1" applyNumberFormat="1">
      <alignment horizontal="center" readingOrder="0" shrinkToFit="0" vertical="bottom" wrapText="0"/>
    </xf>
    <xf borderId="9" fillId="7" fontId="16" numFmtId="9" xfId="0" applyAlignment="1" applyBorder="1" applyFont="1" applyNumberFormat="1">
      <alignment horizontal="center" readingOrder="0" shrinkToFit="0" vertical="bottom" wrapText="0"/>
    </xf>
    <xf borderId="6" fillId="7" fontId="16" numFmtId="0" xfId="0" applyAlignment="1" applyBorder="1" applyFont="1">
      <alignment horizontal="left" shrinkToFit="0" vertical="bottom" wrapText="0"/>
    </xf>
    <xf borderId="7" fillId="5" fontId="1" numFmtId="0" xfId="0" applyAlignment="1" applyBorder="1" applyFont="1">
      <alignment horizontal="center" shrinkToFit="0" vertical="bottom" wrapText="0"/>
    </xf>
    <xf borderId="9" fillId="4" fontId="1" numFmtId="9" xfId="0" applyAlignment="1" applyBorder="1" applyFont="1" applyNumberFormat="1">
      <alignment horizontal="center" readingOrder="0" shrinkToFit="0" vertical="bottom" wrapText="0"/>
    </xf>
    <xf borderId="7" fillId="5" fontId="1" numFmtId="0" xfId="0" applyAlignment="1" applyBorder="1" applyFont="1">
      <alignment horizontal="left" readingOrder="0" shrinkToFit="0" vertical="bottom" wrapText="0"/>
    </xf>
    <xf borderId="10" fillId="4" fontId="1" numFmtId="9" xfId="0" applyAlignment="1" applyBorder="1" applyFont="1" applyNumberFormat="1">
      <alignment horizontal="center" readingOrder="0" shrinkToFit="0" vertical="bottom" wrapText="0"/>
    </xf>
    <xf borderId="9" fillId="4" fontId="1" numFmtId="164" xfId="0" applyAlignment="1" applyBorder="1" applyFont="1" applyNumberFormat="1">
      <alignment horizontal="center" shrinkToFit="0" vertical="bottom" wrapText="0"/>
    </xf>
    <xf borderId="6" fillId="5" fontId="1" numFmtId="0" xfId="0" applyAlignment="1" applyBorder="1" applyFont="1">
      <alignment horizontal="center" shrinkToFit="0" vertical="bottom" wrapText="0"/>
    </xf>
    <xf borderId="6" fillId="5" fontId="1" numFmtId="0" xfId="0" applyAlignment="1" applyBorder="1" applyFont="1">
      <alignment horizontal="left" readingOrder="0" shrinkToFit="0" vertical="bottom" wrapText="0"/>
    </xf>
    <xf borderId="8" fillId="7" fontId="16" numFmtId="164" xfId="0" applyAlignment="1" applyBorder="1" applyFont="1" applyNumberFormat="1">
      <alignment horizontal="center" readingOrder="0" shrinkToFit="0" vertical="bottom" wrapText="0"/>
    </xf>
    <xf borderId="9" fillId="4" fontId="1" numFmtId="9" xfId="0" applyAlignment="1" applyBorder="1" applyFont="1" applyNumberFormat="1">
      <alignment horizontal="center" shrinkToFit="0" vertical="bottom" wrapText="0"/>
    </xf>
    <xf borderId="0" fillId="5" fontId="1" numFmtId="10" xfId="0" applyAlignment="1" applyFont="1" applyNumberFormat="1">
      <alignment readingOrder="0" shrinkToFit="0" vertical="bottom" wrapText="0"/>
    </xf>
    <xf borderId="9" fillId="4" fontId="16" numFmtId="164" xfId="0" applyAlignment="1" applyBorder="1" applyFont="1" applyNumberFormat="1">
      <alignment horizontal="center" readingOrder="0" shrinkToFit="0" vertical="bottom" wrapText="0"/>
    </xf>
    <xf borderId="9" fillId="4" fontId="16" numFmtId="9" xfId="0" applyAlignment="1" applyBorder="1" applyFont="1" applyNumberFormat="1">
      <alignment horizontal="center" readingOrder="0" shrinkToFit="0" vertical="bottom" wrapText="0"/>
    </xf>
    <xf borderId="7" fillId="7" fontId="16" numFmtId="0" xfId="0" applyAlignment="1" applyBorder="1" applyFont="1">
      <alignment horizontal="center" readingOrder="0" shrinkToFit="0" vertical="bottom" wrapText="0"/>
    </xf>
    <xf borderId="8" fillId="7" fontId="16" numFmtId="0" xfId="0" applyAlignment="1" applyBorder="1" applyFont="1">
      <alignment horizontal="center" readingOrder="0" shrinkToFit="0" vertical="bottom" wrapText="0"/>
    </xf>
    <xf borderId="8" fillId="7" fontId="16" numFmtId="0" xfId="0" applyAlignment="1" applyBorder="1" applyFont="1">
      <alignment horizontal="center" shrinkToFit="0" vertical="bottom" wrapText="0"/>
    </xf>
    <xf borderId="1" fillId="7" fontId="16" numFmtId="0" xfId="0" applyAlignment="1" applyBorder="1" applyFont="1">
      <alignment horizontal="center" shrinkToFit="0" vertical="bottom" wrapText="0"/>
    </xf>
    <xf borderId="0" fillId="5" fontId="1" numFmtId="165" xfId="0" applyAlignment="1" applyFont="1" applyNumberFormat="1">
      <alignment horizontal="center" shrinkToFit="0" vertical="bottom" wrapText="0"/>
    </xf>
    <xf borderId="8" fillId="4" fontId="1" numFmtId="9" xfId="0" applyAlignment="1" applyBorder="1" applyFont="1" applyNumberFormat="1">
      <alignment horizontal="center" shrinkToFit="0" vertical="bottom" wrapText="0"/>
    </xf>
    <xf borderId="8" fillId="5" fontId="16" numFmtId="164" xfId="0" applyAlignment="1" applyBorder="1" applyFont="1" applyNumberFormat="1">
      <alignment horizontal="center" readingOrder="0" shrinkToFit="0" vertical="bottom" wrapText="0"/>
    </xf>
    <xf borderId="8" fillId="5" fontId="16" numFmtId="10" xfId="0" applyAlignment="1" applyBorder="1" applyFont="1" applyNumberFormat="1">
      <alignment horizontal="center" readingOrder="0" shrinkToFit="0" vertical="bottom" wrapText="0"/>
    </xf>
    <xf borderId="0" fillId="5" fontId="16" numFmtId="0" xfId="0" applyAlignment="1" applyFont="1">
      <alignment horizontal="center" readingOrder="0" shrinkToFit="0" vertical="bottom" wrapText="0"/>
    </xf>
    <xf borderId="8" fillId="4" fontId="1" numFmtId="9" xfId="0" applyAlignment="1" applyBorder="1" applyFont="1" applyNumberFormat="1">
      <alignment horizontal="center" readingOrder="0" shrinkToFit="0" vertical="bottom" wrapText="0"/>
    </xf>
    <xf borderId="8" fillId="5" fontId="1" numFmtId="0" xfId="0" applyAlignment="1" applyBorder="1" applyFont="1">
      <alignment horizontal="center" readingOrder="0" shrinkToFit="0" vertical="bottom" wrapText="0"/>
    </xf>
    <xf borderId="3" fillId="4" fontId="1" numFmtId="9" xfId="0" applyAlignment="1" applyBorder="1" applyFont="1" applyNumberFormat="1">
      <alignment horizontal="center" readingOrder="0" shrinkToFit="0" vertical="bottom" wrapText="0"/>
    </xf>
    <xf borderId="8" fillId="5" fontId="16" numFmtId="0" xfId="0" applyAlignment="1" applyBorder="1" applyFont="1">
      <alignment horizontal="center" shrinkToFit="0" vertical="bottom" wrapText="0"/>
    </xf>
    <xf borderId="0" fillId="5" fontId="1" numFmtId="165" xfId="0" applyAlignment="1" applyFont="1" applyNumberFormat="1">
      <alignment horizontal="center" readingOrder="0" shrinkToFit="0" vertical="bottom" wrapText="0"/>
    </xf>
    <xf borderId="0" fillId="5" fontId="1" numFmtId="166" xfId="0" applyAlignment="1" applyFont="1" applyNumberFormat="1">
      <alignment horizontal="center" readingOrder="0" shrinkToFit="0" vertical="bottom" wrapText="0"/>
    </xf>
    <xf borderId="0" fillId="5" fontId="1" numFmtId="9" xfId="0" applyAlignment="1" applyFont="1" applyNumberFormat="1">
      <alignment readingOrder="0" shrinkToFit="0" vertical="bottom" wrapText="0"/>
    </xf>
    <xf borderId="8" fillId="6" fontId="16" numFmtId="0" xfId="0" applyAlignment="1" applyBorder="1" applyFont="1">
      <alignment horizontal="center" readingOrder="0" shrinkToFit="0" vertical="bottom" wrapText="0"/>
    </xf>
    <xf borderId="0" fillId="5" fontId="16" numFmtId="10" xfId="0" applyAlignment="1" applyFont="1" applyNumberFormat="1">
      <alignment horizontal="center" shrinkToFit="0" vertical="bottom" wrapText="0"/>
    </xf>
    <xf borderId="0" fillId="5" fontId="1" numFmtId="164" xfId="0" applyAlignment="1" applyFont="1" applyNumberFormat="1">
      <alignment readingOrder="0" shrinkToFit="0" vertical="bottom" wrapText="0"/>
    </xf>
    <xf borderId="0" fillId="5" fontId="1" numFmtId="10" xfId="0" applyAlignment="1" applyFont="1" applyNumberFormat="1">
      <alignment horizontal="center" readingOrder="0" shrinkToFit="0" vertical="bottom" wrapText="0"/>
    </xf>
    <xf borderId="0" fillId="5" fontId="1" numFmtId="10" xfId="0" applyAlignment="1" applyFont="1" applyNumberFormat="1">
      <alignment shrinkToFit="0" vertical="bottom" wrapText="0"/>
    </xf>
    <xf borderId="0" fillId="5" fontId="16" numFmtId="9" xfId="0" applyAlignment="1" applyFont="1" applyNumberFormat="1">
      <alignment horizontal="center" readingOrder="0" shrinkToFit="0" vertical="bottom" wrapText="0"/>
    </xf>
    <xf borderId="8" fillId="7" fontId="16" numFmtId="164" xfId="0" applyAlignment="1" applyBorder="1" applyFont="1" applyNumberFormat="1">
      <alignment horizontal="center" shrinkToFit="0" vertical="bottom" wrapText="0"/>
    </xf>
    <xf borderId="8" fillId="7" fontId="16" numFmtId="9" xfId="0" applyAlignment="1" applyBorder="1" applyFont="1" applyNumberFormat="1">
      <alignment horizontal="center" shrinkToFit="0" vertical="bottom" wrapText="0"/>
    </xf>
    <xf borderId="6" fillId="6" fontId="16" numFmtId="0" xfId="0" applyAlignment="1" applyBorder="1" applyFont="1">
      <alignment horizontal="center" readingOrder="0" shrinkToFit="0" vertical="bottom" wrapText="0"/>
    </xf>
    <xf borderId="6" fillId="6" fontId="16" numFmtId="0" xfId="0" applyAlignment="1" applyBorder="1" applyFont="1">
      <alignment horizontal="center" shrinkToFit="0" vertical="bottom" wrapText="0"/>
    </xf>
    <xf borderId="0" fillId="0" fontId="1" numFmtId="0" xfId="0" applyAlignment="1" applyFont="1">
      <alignment shrinkToFit="0" vertical="bottom" wrapText="0"/>
    </xf>
    <xf borderId="0" fillId="0" fontId="1" numFmtId="164" xfId="0" applyAlignment="1" applyFont="1" applyNumberFormat="1">
      <alignment shrinkToFit="0" vertical="bottom" wrapText="0"/>
    </xf>
    <xf borderId="3" fillId="5" fontId="16" numFmtId="164" xfId="0" applyAlignment="1" applyBorder="1" applyFont="1" applyNumberFormat="1">
      <alignment horizontal="center" readingOrder="0" shrinkToFit="0" vertical="bottom" wrapText="0"/>
    </xf>
    <xf borderId="0" fillId="5" fontId="19" numFmtId="0" xfId="0" applyAlignment="1" applyFont="1">
      <alignment horizontal="center" readingOrder="0" shrinkToFit="0" wrapText="0"/>
    </xf>
    <xf borderId="0" fillId="5" fontId="19" numFmtId="165" xfId="0" applyAlignment="1" applyFont="1" applyNumberFormat="1">
      <alignment horizontal="center" readingOrder="0" shrinkToFit="0" wrapText="0"/>
    </xf>
    <xf borderId="2" fillId="8" fontId="19" numFmtId="0" xfId="0" applyAlignment="1" applyBorder="1" applyFont="1">
      <alignment horizontal="center" readingOrder="0" shrinkToFit="0" wrapText="0"/>
    </xf>
    <xf borderId="0" fillId="5" fontId="19" numFmtId="0" xfId="0" applyAlignment="1" applyFont="1">
      <alignment horizontal="center" shrinkToFit="0" wrapText="0"/>
    </xf>
    <xf borderId="0" fillId="5" fontId="19" numFmtId="166" xfId="0" applyAlignment="1" applyFont="1" applyNumberFormat="1">
      <alignment horizontal="center" shrinkToFit="0" wrapText="0"/>
    </xf>
    <xf borderId="0" fillId="5" fontId="19" numFmtId="165" xfId="0" applyAlignment="1" applyFont="1" applyNumberFormat="1">
      <alignment horizontal="center" shrinkToFit="0" wrapText="0"/>
    </xf>
    <xf borderId="0" fillId="5" fontId="1" numFmtId="0" xfId="0" applyAlignment="1" applyFont="1">
      <alignment horizontal="center" shrinkToFit="0" wrapText="0"/>
    </xf>
    <xf borderId="1" fillId="13" fontId="20" numFmtId="0" xfId="0" applyAlignment="1" applyBorder="1" applyFill="1" applyFont="1">
      <alignment horizontal="center" readingOrder="0" shrinkToFit="0" wrapText="0"/>
    </xf>
    <xf borderId="9" fillId="5" fontId="1" numFmtId="0" xfId="0" applyAlignment="1" applyBorder="1" applyFont="1">
      <alignment horizontal="center" readingOrder="0" shrinkToFit="0" wrapText="0"/>
    </xf>
    <xf borderId="2" fillId="5" fontId="1" numFmtId="0" xfId="0" applyAlignment="1" applyBorder="1" applyFont="1">
      <alignment horizontal="center" readingOrder="0" shrinkToFit="0" vertical="center" wrapText="1"/>
    </xf>
    <xf borderId="8" fillId="5" fontId="1" numFmtId="0" xfId="0" applyAlignment="1" applyBorder="1" applyFont="1">
      <alignment horizontal="center" readingOrder="0" shrinkToFit="0" wrapText="0"/>
    </xf>
    <xf borderId="0" fillId="14" fontId="21" numFmtId="0" xfId="0" applyAlignment="1" applyFill="1" applyFont="1">
      <alignment horizontal="center" readingOrder="0" shrinkToFit="0" vertical="center" wrapText="0"/>
    </xf>
    <xf borderId="0" fillId="5" fontId="1" numFmtId="0" xfId="0" applyAlignment="1" applyFont="1">
      <alignment vertical="bottom"/>
    </xf>
    <xf borderId="2" fillId="4" fontId="19" numFmtId="0" xfId="0" applyAlignment="1" applyBorder="1" applyFont="1">
      <alignment horizontal="center" readingOrder="0" shrinkToFit="0" wrapText="0"/>
    </xf>
    <xf borderId="1" fillId="6" fontId="16" numFmtId="0" xfId="0" applyAlignment="1" applyBorder="1" applyFont="1">
      <alignment horizontal="center" readingOrder="0" shrinkToFit="0" vertical="center" wrapText="0"/>
    </xf>
    <xf borderId="1" fillId="6" fontId="16" numFmtId="0" xfId="0" applyAlignment="1" applyBorder="1" applyFont="1">
      <alignment horizontal="center" shrinkToFit="0" vertical="center" wrapText="0"/>
    </xf>
    <xf borderId="1" fillId="6" fontId="16" numFmtId="0" xfId="0" applyAlignment="1" applyBorder="1" applyFont="1">
      <alignment horizontal="left" readingOrder="0" shrinkToFit="0" vertical="center" wrapText="0"/>
    </xf>
    <xf borderId="2" fillId="6" fontId="16" numFmtId="166" xfId="0" applyAlignment="1" applyBorder="1" applyFont="1" applyNumberFormat="1">
      <alignment horizontal="center" readingOrder="0" shrinkToFit="0" vertical="center" wrapText="0"/>
    </xf>
    <xf borderId="2" fillId="6" fontId="16" numFmtId="165" xfId="0" applyAlignment="1" applyBorder="1" applyFont="1" applyNumberFormat="1">
      <alignment horizontal="center" readingOrder="0" shrinkToFit="0" vertical="center" wrapText="0"/>
    </xf>
    <xf borderId="3" fillId="6" fontId="16" numFmtId="165" xfId="0" applyAlignment="1" applyBorder="1" applyFont="1" applyNumberFormat="1">
      <alignment horizontal="center" readingOrder="0" shrinkToFit="0" vertical="center" wrapText="0"/>
    </xf>
    <xf borderId="2" fillId="6" fontId="16" numFmtId="165" xfId="0" applyAlignment="1" applyBorder="1" applyFont="1" applyNumberFormat="1">
      <alignment horizontal="center" readingOrder="0" shrinkToFit="0" vertical="center" wrapText="1"/>
    </xf>
    <xf borderId="8" fillId="6" fontId="16" numFmtId="165" xfId="0" applyAlignment="1" applyBorder="1" applyFont="1" applyNumberFormat="1">
      <alignment horizontal="center" readingOrder="0" shrinkToFit="0" vertical="center" wrapText="0"/>
    </xf>
    <xf borderId="8" fillId="5" fontId="1" numFmtId="0" xfId="0" applyAlignment="1" applyBorder="1" applyFont="1">
      <alignment horizontal="left" readingOrder="0" shrinkToFit="0" vertical="bottom" wrapText="0"/>
    </xf>
    <xf borderId="8" fillId="5" fontId="1" numFmtId="166" xfId="0" applyAlignment="1" applyBorder="1" applyFont="1" applyNumberFormat="1">
      <alignment horizontal="center" readingOrder="0" shrinkToFit="0" vertical="bottom" wrapText="0"/>
    </xf>
    <xf borderId="8" fillId="5" fontId="1" numFmtId="164" xfId="0" applyAlignment="1" applyBorder="1" applyFont="1" applyNumberFormat="1">
      <alignment horizontal="center" readingOrder="0" shrinkToFit="0" vertical="bottom" wrapText="0"/>
    </xf>
    <xf borderId="8" fillId="5" fontId="1" numFmtId="10" xfId="0" applyAlignment="1" applyBorder="1" applyFont="1" applyNumberFormat="1">
      <alignment horizontal="center" readingOrder="0" shrinkToFit="0" vertical="bottom" wrapText="0"/>
    </xf>
    <xf borderId="10" fillId="5" fontId="1" numFmtId="9" xfId="0" applyAlignment="1" applyBorder="1" applyFont="1" applyNumberFormat="1">
      <alignment horizontal="center" readingOrder="0" vertical="center"/>
    </xf>
    <xf borderId="10" fillId="5" fontId="1" numFmtId="0" xfId="0" applyAlignment="1" applyBorder="1" applyFont="1">
      <alignment horizontal="center" readingOrder="0" shrinkToFit="0" vertical="center" wrapText="0"/>
    </xf>
    <xf borderId="10" fillId="5" fontId="1" numFmtId="165" xfId="0" applyAlignment="1" applyBorder="1" applyFont="1" applyNumberFormat="1">
      <alignment horizontal="center" shrinkToFit="0" vertical="center" wrapText="0"/>
    </xf>
    <xf borderId="10" fillId="5" fontId="1" numFmtId="0" xfId="0" applyAlignment="1" applyBorder="1" applyFont="1">
      <alignment horizontal="center" readingOrder="0" vertical="center"/>
    </xf>
    <xf borderId="10" fillId="5" fontId="1" numFmtId="165" xfId="0" applyAlignment="1" applyBorder="1" applyFont="1" applyNumberFormat="1">
      <alignment horizontal="center" readingOrder="0" vertical="center"/>
    </xf>
    <xf borderId="1" fillId="6" fontId="16" numFmtId="9" xfId="0" applyAlignment="1" applyBorder="1" applyFont="1" applyNumberFormat="1">
      <alignment horizontal="center" readingOrder="0" shrinkToFit="0" vertical="center" wrapText="0"/>
    </xf>
    <xf borderId="1" fillId="6" fontId="16" numFmtId="166" xfId="0" applyAlignment="1" applyBorder="1" applyFont="1" applyNumberFormat="1">
      <alignment horizontal="center" readingOrder="0" shrinkToFit="0" vertical="center" wrapText="0"/>
    </xf>
    <xf borderId="8" fillId="6" fontId="16" numFmtId="0" xfId="0" applyAlignment="1" applyBorder="1" applyFont="1">
      <alignment horizontal="center" readingOrder="0" shrinkToFit="0" vertical="center" wrapText="0"/>
    </xf>
    <xf borderId="15" fillId="5" fontId="1" numFmtId="0" xfId="0" applyAlignment="1" applyBorder="1" applyFont="1">
      <alignment horizontal="center" readingOrder="0" shrinkToFit="0" vertical="center" wrapText="1"/>
    </xf>
    <xf borderId="15" fillId="5" fontId="22" numFmtId="0" xfId="0" applyAlignment="1" applyBorder="1" applyFont="1">
      <alignment horizontal="center" readingOrder="0" shrinkToFit="0" vertical="center" wrapText="1"/>
    </xf>
    <xf borderId="4" fillId="0" fontId="3" numFmtId="0" xfId="0" applyBorder="1" applyFont="1"/>
    <xf borderId="8" fillId="6" fontId="16" numFmtId="166" xfId="0" applyAlignment="1" applyBorder="1" applyFont="1" applyNumberFormat="1">
      <alignment horizontal="center" readingOrder="0" shrinkToFit="0" vertical="bottom" wrapText="0"/>
    </xf>
    <xf borderId="8" fillId="6" fontId="16" numFmtId="10" xfId="0" applyAlignment="1" applyBorder="1" applyFont="1" applyNumberFormat="1">
      <alignment horizontal="center" readingOrder="0" shrinkToFit="0" vertical="bottom" wrapText="0"/>
    </xf>
    <xf borderId="9" fillId="0" fontId="3" numFmtId="0" xfId="0" applyBorder="1" applyFont="1"/>
    <xf borderId="2" fillId="6" fontId="16" numFmtId="166" xfId="0" applyAlignment="1" applyBorder="1" applyFont="1" applyNumberFormat="1">
      <alignment horizontal="center" shrinkToFit="0" vertical="bottom" wrapText="0"/>
    </xf>
    <xf borderId="2" fillId="6" fontId="16" numFmtId="165" xfId="0" applyAlignment="1" applyBorder="1" applyFont="1" applyNumberFormat="1">
      <alignment horizontal="center" shrinkToFit="0" vertical="bottom" wrapText="0"/>
    </xf>
    <xf borderId="8" fillId="5" fontId="1" numFmtId="166" xfId="0" applyAlignment="1" applyBorder="1" applyFont="1" applyNumberFormat="1">
      <alignment horizontal="center" shrinkToFit="0" vertical="bottom" wrapText="0"/>
    </xf>
    <xf borderId="8" fillId="5" fontId="1" numFmtId="164" xfId="0" applyAlignment="1" applyBorder="1" applyFont="1" applyNumberFormat="1">
      <alignment horizontal="center" shrinkToFit="0" vertical="bottom" wrapText="0"/>
    </xf>
    <xf borderId="8" fillId="5" fontId="1" numFmtId="10" xfId="0" applyAlignment="1" applyBorder="1" applyFont="1" applyNumberFormat="1">
      <alignment horizontal="center" shrinkToFit="0" vertical="bottom" wrapText="0"/>
    </xf>
    <xf borderId="7" fillId="5" fontId="1" numFmtId="165" xfId="0" applyAlignment="1" applyBorder="1" applyFont="1" applyNumberFormat="1">
      <alignment shrinkToFit="0" vertical="bottom" wrapText="0"/>
    </xf>
    <xf borderId="3" fillId="6" fontId="16" numFmtId="166" xfId="0" applyAlignment="1" applyBorder="1" applyFont="1" applyNumberFormat="1">
      <alignment horizontal="center" readingOrder="0" shrinkToFit="0" vertical="bottom" wrapText="0"/>
    </xf>
    <xf borderId="3" fillId="6" fontId="16" numFmtId="10" xfId="0" applyAlignment="1" applyBorder="1" applyFont="1" applyNumberFormat="1">
      <alignment horizontal="center" readingOrder="0" shrinkToFit="0" vertical="bottom" wrapText="0"/>
    </xf>
    <xf borderId="1" fillId="4" fontId="16" numFmtId="0" xfId="0" applyAlignment="1" applyBorder="1" applyFont="1">
      <alignment horizontal="center" shrinkToFit="0" vertical="bottom" wrapText="0"/>
    </xf>
    <xf borderId="1" fillId="4" fontId="16" numFmtId="0" xfId="0" applyAlignment="1" applyBorder="1" applyFont="1">
      <alignment horizontal="left" readingOrder="0" shrinkToFit="0" vertical="bottom" wrapText="0"/>
    </xf>
    <xf borderId="8" fillId="4" fontId="16" numFmtId="166" xfId="0" applyAlignment="1" applyBorder="1" applyFont="1" applyNumberFormat="1">
      <alignment horizontal="center" readingOrder="0" shrinkToFit="0" vertical="bottom" wrapText="0"/>
    </xf>
    <xf borderId="3" fillId="4" fontId="16" numFmtId="166" xfId="0" applyAlignment="1" applyBorder="1" applyFont="1" applyNumberFormat="1">
      <alignment horizontal="center" readingOrder="0" shrinkToFit="0" vertical="bottom" wrapText="0"/>
    </xf>
    <xf borderId="3" fillId="4" fontId="16" numFmtId="10" xfId="0" applyAlignment="1" applyBorder="1" applyFont="1" applyNumberFormat="1">
      <alignment horizontal="center" readingOrder="0" shrinkToFit="0" vertical="bottom" wrapText="0"/>
    </xf>
    <xf borderId="8" fillId="15" fontId="16" numFmtId="0" xfId="0" applyAlignment="1" applyBorder="1" applyFill="1" applyFont="1">
      <alignment horizontal="center" readingOrder="0" vertical="bottom"/>
    </xf>
    <xf borderId="8" fillId="15" fontId="16" numFmtId="166" xfId="0" applyAlignment="1" applyBorder="1" applyFont="1" applyNumberFormat="1">
      <alignment horizontal="center" shrinkToFit="0" vertical="bottom" wrapText="0"/>
    </xf>
    <xf borderId="8" fillId="15" fontId="16" numFmtId="166" xfId="0" applyAlignment="1" applyBorder="1" applyFont="1" applyNumberFormat="1">
      <alignment horizontal="center" readingOrder="0" shrinkToFit="0" vertical="bottom" wrapText="0"/>
    </xf>
    <xf borderId="0" fillId="5" fontId="1" numFmtId="0" xfId="0" applyAlignment="1" applyFont="1">
      <alignment horizontal="center" vertical="bottom"/>
    </xf>
    <xf borderId="0" fillId="5" fontId="1" numFmtId="0" xfId="0" applyAlignment="1" applyFont="1">
      <alignment horizontal="center" readingOrder="0" shrinkToFit="0" vertical="center" wrapText="1"/>
    </xf>
    <xf borderId="0" fillId="5" fontId="1" numFmtId="0" xfId="0" applyFont="1"/>
    <xf borderId="0" fillId="0" fontId="1" numFmtId="166" xfId="0" applyAlignment="1" applyFont="1" applyNumberFormat="1">
      <alignment horizontal="center" shrinkToFit="0" vertical="bottom" wrapText="0"/>
    </xf>
    <xf borderId="0" fillId="0" fontId="1" numFmtId="165" xfId="0" applyAlignment="1" applyFont="1" applyNumberFormat="1">
      <alignment horizontal="center" readingOrder="0" shrinkToFit="0" vertical="bottom" wrapText="0"/>
    </xf>
    <xf borderId="8" fillId="16" fontId="1" numFmtId="166" xfId="0" applyAlignment="1" applyBorder="1" applyFill="1" applyFont="1" applyNumberFormat="1">
      <alignment horizontal="center" readingOrder="0" shrinkToFit="0" vertical="bottom" wrapText="0"/>
    </xf>
    <xf borderId="8" fillId="16" fontId="1" numFmtId="9" xfId="0" applyAlignment="1" applyBorder="1" applyFont="1" applyNumberFormat="1">
      <alignment horizontal="center" readingOrder="0" shrinkToFit="0" vertical="bottom" wrapText="0"/>
    </xf>
    <xf borderId="8" fillId="5" fontId="1" numFmtId="9" xfId="0" applyAlignment="1" applyBorder="1" applyFont="1" applyNumberFormat="1">
      <alignment horizontal="center" readingOrder="0" shrinkToFit="0" vertical="bottom" wrapText="0"/>
    </xf>
    <xf borderId="13" fillId="5" fontId="1" numFmtId="0" xfId="0" applyAlignment="1" applyBorder="1" applyFont="1">
      <alignment horizontal="center" readingOrder="0" shrinkToFit="0" vertical="center" wrapText="1"/>
    </xf>
    <xf borderId="8" fillId="17" fontId="16" numFmtId="10" xfId="0" applyAlignment="1" applyBorder="1" applyFill="1" applyFont="1" applyNumberFormat="1">
      <alignment horizontal="center" readingOrder="0" shrinkToFit="0" vertical="bottom" wrapText="0"/>
    </xf>
    <xf borderId="1" fillId="6" fontId="16" numFmtId="0" xfId="0" applyAlignment="1" applyBorder="1" applyFont="1">
      <alignment horizontal="center" shrinkToFit="0" vertical="bottom" wrapText="1"/>
    </xf>
    <xf borderId="8" fillId="5" fontId="1" numFmtId="0" xfId="0" applyAlignment="1" applyBorder="1" applyFont="1">
      <alignment horizontal="center" readingOrder="0"/>
    </xf>
    <xf borderId="8" fillId="18" fontId="1" numFmtId="0" xfId="0" applyAlignment="1" applyBorder="1" applyFill="1" applyFont="1">
      <alignment horizontal="center" readingOrder="0"/>
    </xf>
    <xf borderId="8" fillId="5" fontId="1" numFmtId="166" xfId="0" applyAlignment="1" applyBorder="1" applyFont="1" applyNumberFormat="1">
      <alignment horizontal="center" readingOrder="0"/>
    </xf>
    <xf borderId="9" fillId="2" fontId="1" numFmtId="3" xfId="0" applyAlignment="1" applyBorder="1" applyFont="1" applyNumberFormat="1">
      <alignment horizontal="center" readingOrder="0" shrinkToFit="0" vertical="bottom" wrapText="0"/>
    </xf>
    <xf borderId="10" fillId="2" fontId="1" numFmtId="164" xfId="0" applyAlignment="1" applyBorder="1" applyFont="1" applyNumberFormat="1">
      <alignment horizontal="center" readingOrder="0" shrinkToFit="0" vertical="bottom" wrapText="0"/>
    </xf>
    <xf borderId="8" fillId="2" fontId="1" numFmtId="10" xfId="0" applyAlignment="1" applyBorder="1" applyFont="1" applyNumberFormat="1">
      <alignment horizontal="center" readingOrder="0" shrinkToFit="0" vertical="bottom" wrapText="0"/>
    </xf>
    <xf borderId="0" fillId="2" fontId="1" numFmtId="164" xfId="0" applyAlignment="1" applyFont="1" applyNumberFormat="1">
      <alignment horizontal="center" readingOrder="0" shrinkToFit="0" vertical="bottom" wrapText="0"/>
    </xf>
    <xf borderId="0" fillId="5" fontId="1" numFmtId="10" xfId="0" applyAlignment="1" applyFont="1" applyNumberFormat="1">
      <alignment horizontal="right" readingOrder="0" shrinkToFit="0" vertical="bottom" wrapText="0"/>
    </xf>
    <xf borderId="8" fillId="5" fontId="1" numFmtId="164" xfId="0" applyAlignment="1" applyBorder="1" applyFont="1" applyNumberFormat="1">
      <alignment horizontal="center" readingOrder="0"/>
    </xf>
    <xf borderId="8" fillId="5" fontId="1" numFmtId="10" xfId="0" applyAlignment="1" applyBorder="1" applyFont="1" applyNumberFormat="1">
      <alignment horizontal="center" readingOrder="0"/>
    </xf>
    <xf borderId="1" fillId="6" fontId="16" numFmtId="0" xfId="0" applyAlignment="1" applyBorder="1" applyFont="1">
      <alignment horizontal="center" readingOrder="0" shrinkToFit="0" wrapText="0"/>
    </xf>
    <xf borderId="8" fillId="6" fontId="1" numFmtId="166" xfId="0" applyAlignment="1" applyBorder="1" applyFont="1" applyNumberFormat="1">
      <alignment horizontal="center" readingOrder="0"/>
    </xf>
    <xf borderId="8" fillId="6" fontId="16" numFmtId="0" xfId="0" applyAlignment="1" applyBorder="1" applyFont="1">
      <alignment horizontal="center" shrinkToFit="0" wrapText="0"/>
    </xf>
    <xf borderId="8" fillId="6" fontId="16" numFmtId="164" xfId="0" applyAlignment="1" applyBorder="1" applyFont="1" applyNumberFormat="1">
      <alignment horizontal="center" shrinkToFit="0" wrapText="0"/>
    </xf>
    <xf borderId="2" fillId="7" fontId="19" numFmtId="0" xfId="0" applyAlignment="1" applyBorder="1" applyFont="1">
      <alignment horizontal="center" readingOrder="0" shrinkToFit="0" wrapText="0"/>
    </xf>
    <xf borderId="8" fillId="19" fontId="1" numFmtId="9" xfId="0" applyAlignment="1" applyBorder="1" applyFill="1" applyFont="1" applyNumberFormat="1">
      <alignment horizontal="center" readingOrder="0"/>
    </xf>
    <xf borderId="8" fillId="13" fontId="1" numFmtId="166" xfId="0" applyAlignment="1" applyBorder="1" applyFont="1" applyNumberFormat="1">
      <alignment horizontal="center" readingOrder="0" shrinkToFit="0" wrapText="0"/>
    </xf>
    <xf borderId="3" fillId="13" fontId="1" numFmtId="0" xfId="0" applyAlignment="1" applyBorder="1" applyFont="1">
      <alignment horizontal="center" readingOrder="0" shrinkToFit="0" wrapText="0"/>
    </xf>
    <xf borderId="3" fillId="13" fontId="1" numFmtId="165" xfId="0" applyAlignment="1" applyBorder="1" applyFont="1" applyNumberFormat="1">
      <alignment horizontal="center" readingOrder="0" shrinkToFit="0" wrapText="0"/>
    </xf>
    <xf borderId="0" fillId="5" fontId="1" numFmtId="0" xfId="0" applyAlignment="1" applyFont="1">
      <alignment horizontal="right" readingOrder="0" vertical="bottom"/>
    </xf>
    <xf borderId="9" fillId="11" fontId="23" numFmtId="3" xfId="0" applyAlignment="1" applyBorder="1" applyFont="1" applyNumberFormat="1">
      <alignment horizontal="center" readingOrder="0" shrinkToFit="0" vertical="bottom" wrapText="0"/>
    </xf>
    <xf borderId="10" fillId="11" fontId="23" numFmtId="164" xfId="0" applyAlignment="1" applyBorder="1" applyFont="1" applyNumberFormat="1">
      <alignment horizontal="center" readingOrder="0" shrinkToFit="0" vertical="center" wrapText="1"/>
    </xf>
    <xf borderId="10" fillId="11" fontId="23" numFmtId="164" xfId="0" applyAlignment="1" applyBorder="1" applyFont="1" applyNumberFormat="1">
      <alignment horizontal="center" readingOrder="0" shrinkToFit="0" vertical="bottom" wrapText="0"/>
    </xf>
    <xf borderId="0" fillId="5" fontId="1" numFmtId="0" xfId="0" applyAlignment="1" applyFont="1">
      <alignment readingOrder="0" vertical="bottom"/>
    </xf>
    <xf borderId="9" fillId="5" fontId="1" numFmtId="3" xfId="0" applyAlignment="1" applyBorder="1" applyFont="1" applyNumberFormat="1">
      <alignment horizontal="center" readingOrder="0" shrinkToFit="0" vertical="bottom" wrapText="0"/>
    </xf>
    <xf borderId="0" fillId="5" fontId="1" numFmtId="10" xfId="0" applyAlignment="1" applyFont="1" applyNumberFormat="1">
      <alignment horizontal="center" shrinkToFit="0" vertical="bottom" wrapText="0"/>
    </xf>
    <xf borderId="9" fillId="0" fontId="1" numFmtId="3" xfId="0" applyAlignment="1" applyBorder="1" applyFont="1" applyNumberFormat="1">
      <alignment horizontal="center" readingOrder="0" shrinkToFit="0" vertical="bottom" wrapText="0"/>
    </xf>
    <xf borderId="10" fillId="0" fontId="1" numFmtId="164" xfId="0" applyAlignment="1" applyBorder="1" applyFont="1" applyNumberFormat="1">
      <alignment horizontal="center" readingOrder="0" shrinkToFit="0" vertical="bottom" wrapText="0"/>
    </xf>
    <xf borderId="0" fillId="0" fontId="24" numFmtId="0" xfId="0" applyFont="1"/>
    <xf borderId="0" fillId="0" fontId="24" numFmtId="0" xfId="0" applyAlignment="1" applyFont="1">
      <alignment horizontal="center"/>
    </xf>
    <xf borderId="0" fillId="0" fontId="24" numFmtId="164" xfId="0" applyAlignment="1" applyFont="1" applyNumberFormat="1">
      <alignment horizontal="center"/>
    </xf>
    <xf borderId="0" fillId="0" fontId="24" numFmtId="165" xfId="0" applyAlignment="1" applyFont="1" applyNumberFormat="1">
      <alignment horizontal="center"/>
    </xf>
    <xf borderId="0" fillId="0" fontId="24" numFmtId="164" xfId="0" applyFont="1" applyNumberFormat="1"/>
    <xf borderId="0" fillId="20" fontId="24" numFmtId="0" xfId="0" applyAlignment="1" applyFill="1" applyFont="1">
      <alignment readingOrder="0"/>
    </xf>
    <xf borderId="0" fillId="0" fontId="24" numFmtId="164" xfId="0" applyAlignment="1" applyFont="1" applyNumberFormat="1">
      <alignment readingOrder="0"/>
    </xf>
    <xf borderId="0" fillId="0" fontId="24" numFmtId="165" xfId="0" applyAlignment="1" applyFont="1" applyNumberFormat="1">
      <alignment readingOrder="0"/>
    </xf>
    <xf borderId="0" fillId="20" fontId="24" numFmtId="0" xfId="0" applyAlignment="1" applyFont="1">
      <alignment horizontal="center" readingOrder="0"/>
    </xf>
    <xf borderId="0" fillId="20" fontId="24" numFmtId="164" xfId="0" applyAlignment="1" applyFont="1" applyNumberFormat="1">
      <alignment horizontal="center" readingOrder="0"/>
    </xf>
    <xf borderId="0" fillId="20" fontId="24" numFmtId="165" xfId="0" applyAlignment="1" applyFont="1" applyNumberFormat="1">
      <alignment horizontal="center" readingOrder="0"/>
    </xf>
    <xf borderId="0" fillId="0" fontId="24" numFmtId="0" xfId="0" applyAlignment="1" applyFont="1">
      <alignment horizontal="center" readingOrder="0"/>
    </xf>
    <xf borderId="0" fillId="0" fontId="24" numFmtId="164" xfId="0" applyAlignment="1" applyFont="1" applyNumberFormat="1">
      <alignment horizontal="center" readingOrder="0"/>
    </xf>
    <xf borderId="0" fillId="0" fontId="24" numFmtId="165" xfId="0" applyAlignment="1" applyFont="1" applyNumberFormat="1">
      <alignment horizontal="center" readingOrder="0"/>
    </xf>
    <xf borderId="0" fillId="0" fontId="24" numFmtId="165" xfId="0" applyFont="1" applyNumberFormat="1"/>
    <xf borderId="0" fillId="0" fontId="24" numFmtId="10" xfId="0" applyAlignment="1" applyFont="1" applyNumberFormat="1">
      <alignment readingOrder="0"/>
    </xf>
    <xf borderId="0" fillId="0" fontId="24" numFmtId="0" xfId="0" applyAlignment="1" applyFont="1">
      <alignment readingOrder="0"/>
    </xf>
    <xf borderId="0" fillId="21" fontId="24" numFmtId="0" xfId="0" applyAlignment="1" applyFill="1" applyFont="1">
      <alignment readingOrder="0"/>
    </xf>
    <xf borderId="0" fillId="21" fontId="24" numFmtId="164" xfId="0" applyFont="1" applyNumberFormat="1"/>
    <xf borderId="0" fillId="22" fontId="24" numFmtId="0" xfId="0" applyAlignment="1" applyFill="1" applyFont="1">
      <alignment horizontal="center" readingOrder="0" shrinkToFit="0" vertical="center" wrapText="1"/>
    </xf>
    <xf borderId="0" fillId="23" fontId="24" numFmtId="0" xfId="0" applyAlignment="1" applyFill="1" applyFont="1">
      <alignment horizontal="center" readingOrder="0" shrinkToFit="0" vertical="center" wrapText="1"/>
    </xf>
    <xf borderId="0" fillId="23" fontId="24" numFmtId="0" xfId="0" applyAlignment="1" applyFont="1">
      <alignment horizontal="center" readingOrder="0" vertical="center"/>
    </xf>
    <xf borderId="0" fillId="13" fontId="24" numFmtId="0" xfId="0" applyAlignment="1" applyFont="1">
      <alignment horizontal="center" readingOrder="0" vertical="center"/>
    </xf>
    <xf borderId="0" fillId="13" fontId="24" numFmtId="0" xfId="0" applyAlignment="1" applyFont="1">
      <alignment horizontal="center" readingOrder="0" shrinkToFit="0" vertical="center" wrapText="1"/>
    </xf>
    <xf borderId="0" fillId="16" fontId="24" numFmtId="0" xfId="0" applyAlignment="1" applyFont="1">
      <alignment horizontal="center" readingOrder="0" shrinkToFit="0" vertical="center" wrapText="1"/>
    </xf>
    <xf borderId="0" fillId="16" fontId="24" numFmtId="0" xfId="0" applyAlignment="1" applyFont="1">
      <alignment horizontal="center" readingOrder="0" vertical="center"/>
    </xf>
    <xf borderId="0" fillId="4" fontId="24" numFmtId="0" xfId="0" applyAlignment="1" applyFont="1">
      <alignment horizontal="center" readingOrder="0" shrinkToFit="0" vertical="center" wrapText="1"/>
    </xf>
    <xf borderId="0" fillId="10" fontId="24" numFmtId="0" xfId="0" applyAlignment="1" applyFont="1">
      <alignment horizontal="center" readingOrder="0" shrinkToFit="0" vertical="center" wrapText="1"/>
    </xf>
    <xf borderId="0" fillId="0" fontId="24" numFmtId="167" xfId="0" applyAlignment="1" applyFont="1" applyNumberFormat="1">
      <alignment horizontal="center" readingOrder="0"/>
    </xf>
    <xf borderId="0" fillId="0" fontId="24" numFmtId="10" xfId="0" applyAlignment="1" applyFont="1" applyNumberFormat="1">
      <alignment horizontal="center"/>
    </xf>
    <xf borderId="0" fillId="0" fontId="24" numFmtId="164" xfId="0" applyAlignment="1" applyFont="1" applyNumberFormat="1">
      <alignment horizontal="center" readingOrder="0" vertical="center"/>
    </xf>
    <xf borderId="0" fillId="0" fontId="24" numFmtId="9" xfId="0" applyAlignment="1" applyFont="1" applyNumberFormat="1">
      <alignment horizontal="center" readingOrder="0" vertical="center"/>
    </xf>
    <xf borderId="0" fillId="0" fontId="24" numFmtId="164" xfId="0" applyAlignment="1" applyFont="1" applyNumberFormat="1">
      <alignment horizontal="center" vertical="center"/>
    </xf>
    <xf borderId="0" fillId="0" fontId="24" numFmtId="10" xfId="0" applyAlignment="1" applyFont="1" applyNumberFormat="1">
      <alignment horizontal="center" vertical="center"/>
    </xf>
    <xf borderId="0" fillId="0" fontId="24" numFmtId="168" xfId="0" applyFont="1" applyNumberFormat="1"/>
    <xf borderId="0" fillId="0" fontId="24" numFmtId="10" xfId="0" applyFont="1" applyNumberFormat="1"/>
    <xf borderId="0" fillId="0" fontId="5" numFmtId="0" xfId="0" applyFont="1"/>
    <xf borderId="0" fillId="0" fontId="5" numFmtId="0" xfId="0" applyFont="1"/>
    <xf borderId="0" fillId="0" fontId="5" numFmtId="0" xfId="0" applyAlignment="1" applyFont="1">
      <alignment horizontal="center" vertical="center"/>
    </xf>
    <xf borderId="0" fillId="0" fontId="5" numFmtId="0" xfId="0" applyAlignment="1" applyFont="1">
      <alignment horizontal="center" shrinkToFit="0" wrapText="1"/>
    </xf>
    <xf borderId="0" fillId="2" fontId="5" numFmtId="164" xfId="0" applyAlignment="1" applyFont="1" applyNumberFormat="1">
      <alignment horizontal="center" shrinkToFit="0" wrapText="1"/>
    </xf>
    <xf borderId="0" fillId="0" fontId="5" numFmtId="164" xfId="0" applyAlignment="1" applyFont="1" applyNumberFormat="1">
      <alignment horizontal="center" shrinkToFit="0" wrapText="1"/>
    </xf>
    <xf borderId="0" fillId="2" fontId="5" numFmtId="0" xfId="0" applyAlignment="1" applyFont="1">
      <alignment horizontal="center" shrinkToFit="0" wrapText="1"/>
    </xf>
    <xf borderId="1" fillId="19" fontId="25" numFmtId="0" xfId="0" applyAlignment="1" applyBorder="1" applyFont="1">
      <alignment horizontal="center" readingOrder="0" shrinkToFit="0" vertical="center" wrapText="0"/>
    </xf>
    <xf borderId="1" fillId="0" fontId="5" numFmtId="0" xfId="0" applyAlignment="1" applyBorder="1" applyFont="1">
      <alignment horizontal="center" shrinkToFit="0" vertical="center" wrapText="1"/>
    </xf>
    <xf borderId="2" fillId="0" fontId="5" numFmtId="0" xfId="0" applyAlignment="1" applyBorder="1" applyFont="1">
      <alignment horizontal="center" shrinkToFit="0" vertical="center" wrapText="1"/>
    </xf>
    <xf borderId="1" fillId="0" fontId="5" numFmtId="164" xfId="0" applyAlignment="1" applyBorder="1" applyFont="1" applyNumberFormat="1">
      <alignment horizontal="center" shrinkToFit="0" wrapText="1"/>
    </xf>
    <xf borderId="8" fillId="6" fontId="16" numFmtId="0" xfId="0" applyAlignment="1" applyBorder="1" applyFont="1">
      <alignment horizontal="center" shrinkToFit="0" vertical="center" wrapText="1"/>
    </xf>
    <xf borderId="8" fillId="6" fontId="16" numFmtId="0" xfId="0" applyAlignment="1" applyBorder="1" applyFont="1">
      <alignment horizontal="center" readingOrder="0" shrinkToFit="0" vertical="center" wrapText="1"/>
    </xf>
    <xf borderId="0" fillId="2" fontId="16" numFmtId="164" xfId="0" applyAlignment="1" applyFont="1" applyNumberFormat="1">
      <alignment horizontal="center" readingOrder="0" shrinkToFit="0" vertical="center" wrapText="1"/>
    </xf>
    <xf borderId="8" fillId="6" fontId="16" numFmtId="164" xfId="0" applyAlignment="1" applyBorder="1" applyFont="1" applyNumberFormat="1">
      <alignment horizontal="center" readingOrder="0" shrinkToFit="0" vertical="center" wrapText="1"/>
    </xf>
    <xf borderId="3" fillId="6" fontId="16" numFmtId="164" xfId="0" applyAlignment="1" applyBorder="1" applyFont="1" applyNumberFormat="1">
      <alignment horizontal="center" readingOrder="0" shrinkToFit="0" vertical="center" wrapText="1"/>
    </xf>
    <xf borderId="8" fillId="6" fontId="16" numFmtId="164" xfId="0" applyAlignment="1" applyBorder="1" applyFont="1" applyNumberFormat="1">
      <alignment horizontal="center" shrinkToFit="0" vertical="center" wrapText="1"/>
    </xf>
    <xf borderId="8" fillId="16" fontId="5" numFmtId="0" xfId="0" applyAlignment="1" applyBorder="1" applyFont="1">
      <alignment horizontal="center" readingOrder="0" vertical="center"/>
    </xf>
    <xf borderId="3" fillId="16" fontId="5" numFmtId="0" xfId="0" applyAlignment="1" applyBorder="1" applyFont="1">
      <alignment horizontal="center" readingOrder="0" shrinkToFit="0" vertical="center" wrapText="1"/>
    </xf>
    <xf borderId="0" fillId="2" fontId="5" numFmtId="164" xfId="0" applyAlignment="1" applyFont="1" applyNumberFormat="1">
      <alignment horizontal="center" readingOrder="0" shrinkToFit="0" vertical="center" wrapText="1"/>
    </xf>
    <xf borderId="8" fillId="16" fontId="5" numFmtId="164" xfId="0" applyAlignment="1" applyBorder="1" applyFont="1" applyNumberFormat="1">
      <alignment horizontal="center" readingOrder="0" shrinkToFit="0" vertical="center" wrapText="1"/>
    </xf>
    <xf borderId="2" fillId="16" fontId="5" numFmtId="164" xfId="0" applyAlignment="1" applyBorder="1" applyFont="1" applyNumberFormat="1">
      <alignment horizontal="center" readingOrder="0" shrinkToFit="0" vertical="center" wrapText="1"/>
    </xf>
    <xf borderId="1" fillId="16" fontId="5" numFmtId="164" xfId="0" applyAlignment="1" applyBorder="1" applyFont="1" applyNumberFormat="1">
      <alignment horizontal="center" readingOrder="0" shrinkToFit="0" vertical="center" wrapText="1"/>
    </xf>
    <xf borderId="1" fillId="16" fontId="5" numFmtId="10" xfId="0" applyAlignment="1" applyBorder="1" applyFont="1" applyNumberFormat="1">
      <alignment horizontal="center" readingOrder="0" shrinkToFit="0" vertical="center" wrapText="1"/>
    </xf>
    <xf borderId="5" fillId="4" fontId="5" numFmtId="0" xfId="0" applyAlignment="1" applyBorder="1" applyFont="1">
      <alignment horizontal="center" shrinkToFit="0" vertical="center" wrapText="1"/>
    </xf>
    <xf borderId="0" fillId="2" fontId="5" numFmtId="164" xfId="0" applyAlignment="1" applyFont="1" applyNumberFormat="1">
      <alignment horizontal="center" shrinkToFit="0" vertical="center" wrapText="1"/>
    </xf>
    <xf borderId="15" fillId="4" fontId="5" numFmtId="164" xfId="0" applyAlignment="1" applyBorder="1" applyFont="1" applyNumberFormat="1">
      <alignment horizontal="center" shrinkToFit="0" vertical="center" wrapText="1"/>
    </xf>
    <xf borderId="12" fillId="4" fontId="5" numFmtId="164" xfId="0" applyAlignment="1" applyBorder="1" applyFont="1" applyNumberFormat="1">
      <alignment horizontal="center" shrinkToFit="0" vertical="center" wrapText="1"/>
    </xf>
    <xf borderId="7" fillId="4" fontId="5" numFmtId="164" xfId="0" applyAlignment="1" applyBorder="1" applyFont="1" applyNumberFormat="1">
      <alignment horizontal="center" shrinkToFit="0" vertical="center" wrapText="1"/>
    </xf>
    <xf borderId="7" fillId="4" fontId="5" numFmtId="10" xfId="0" applyAlignment="1" applyBorder="1" applyFont="1" applyNumberFormat="1">
      <alignment horizontal="center" shrinkToFit="0" vertical="center" wrapText="1"/>
    </xf>
    <xf borderId="9" fillId="4" fontId="5" numFmtId="0" xfId="0" applyAlignment="1" applyBorder="1" applyFont="1">
      <alignment horizontal="center" vertical="center"/>
    </xf>
    <xf borderId="10" fillId="4" fontId="5" numFmtId="0" xfId="0" applyAlignment="1" applyBorder="1" applyFont="1">
      <alignment horizontal="center" shrinkToFit="0" vertical="center" wrapText="1"/>
    </xf>
    <xf borderId="9" fillId="4" fontId="5" numFmtId="164" xfId="0" applyAlignment="1" applyBorder="1" applyFont="1" applyNumberFormat="1">
      <alignment horizontal="center" shrinkToFit="0" vertical="center" wrapText="1"/>
    </xf>
    <xf borderId="14" fillId="4" fontId="5" numFmtId="164" xfId="0" applyAlignment="1" applyBorder="1" applyFont="1" applyNumberFormat="1">
      <alignment horizontal="center" shrinkToFit="0" vertical="center" wrapText="1"/>
    </xf>
    <xf borderId="6" fillId="4" fontId="5" numFmtId="164" xfId="0" applyAlignment="1" applyBorder="1" applyFont="1" applyNumberFormat="1">
      <alignment horizontal="center" shrinkToFit="0" vertical="center" wrapText="1"/>
    </xf>
    <xf borderId="6" fillId="4" fontId="5" numFmtId="10" xfId="0" applyAlignment="1" applyBorder="1" applyFont="1" applyNumberFormat="1">
      <alignment horizontal="center" shrinkToFit="0" vertical="center" wrapText="1"/>
    </xf>
    <xf borderId="4" fillId="21" fontId="5" numFmtId="0" xfId="0" applyAlignment="1" applyBorder="1" applyFont="1">
      <alignment horizontal="center" vertical="center"/>
    </xf>
    <xf borderId="5" fillId="21" fontId="5" numFmtId="0" xfId="0" applyAlignment="1" applyBorder="1" applyFont="1">
      <alignment horizontal="center" shrinkToFit="0" vertical="center" wrapText="1"/>
    </xf>
    <xf borderId="4" fillId="21" fontId="5" numFmtId="164" xfId="0" applyAlignment="1" applyBorder="1" applyFont="1" applyNumberFormat="1">
      <alignment horizontal="center" shrinkToFit="0" vertical="center" wrapText="1"/>
    </xf>
    <xf borderId="15" fillId="21" fontId="5" numFmtId="164" xfId="0" applyAlignment="1" applyBorder="1" applyFont="1" applyNumberFormat="1">
      <alignment horizontal="center" shrinkToFit="0" vertical="center" wrapText="1"/>
    </xf>
    <xf borderId="7" fillId="21" fontId="5" numFmtId="164" xfId="0" applyAlignment="1" applyBorder="1" applyFont="1" applyNumberFormat="1">
      <alignment horizontal="center" shrinkToFit="0" vertical="center" wrapText="1"/>
    </xf>
    <xf borderId="7" fillId="21" fontId="5" numFmtId="10" xfId="0" applyAlignment="1" applyBorder="1" applyFont="1" applyNumberFormat="1">
      <alignment horizontal="center" shrinkToFit="0" vertical="center" wrapText="1"/>
    </xf>
    <xf borderId="9" fillId="21" fontId="5" numFmtId="0" xfId="0" applyAlignment="1" applyBorder="1" applyFont="1">
      <alignment horizontal="center" vertical="center"/>
    </xf>
    <xf borderId="10" fillId="21" fontId="5" numFmtId="0" xfId="0" applyAlignment="1" applyBorder="1" applyFont="1">
      <alignment horizontal="center" shrinkToFit="0" vertical="center" wrapText="1"/>
    </xf>
    <xf borderId="9" fillId="21" fontId="5" numFmtId="164" xfId="0" applyAlignment="1" applyBorder="1" applyFont="1" applyNumberFormat="1">
      <alignment horizontal="center" shrinkToFit="0" vertical="center" wrapText="1"/>
    </xf>
    <xf borderId="6" fillId="21" fontId="5" numFmtId="164" xfId="0" applyAlignment="1" applyBorder="1" applyFont="1" applyNumberFormat="1">
      <alignment horizontal="center" shrinkToFit="0" vertical="center" wrapText="1"/>
    </xf>
    <xf borderId="6" fillId="21" fontId="5" numFmtId="10" xfId="0" applyAlignment="1" applyBorder="1" applyFont="1" applyNumberFormat="1">
      <alignment horizontal="center" shrinkToFit="0" vertical="center" wrapText="1"/>
    </xf>
    <xf borderId="4" fillId="10" fontId="5" numFmtId="0" xfId="0" applyAlignment="1" applyBorder="1" applyFont="1">
      <alignment horizontal="center" vertical="center"/>
    </xf>
    <xf borderId="5" fillId="10" fontId="5" numFmtId="0" xfId="0" applyAlignment="1" applyBorder="1" applyFont="1">
      <alignment horizontal="center" shrinkToFit="0" vertical="center" wrapText="1"/>
    </xf>
    <xf borderId="4" fillId="10" fontId="5" numFmtId="164" xfId="0" applyAlignment="1" applyBorder="1" applyFont="1" applyNumberFormat="1">
      <alignment horizontal="center" shrinkToFit="0" vertical="center" wrapText="1"/>
    </xf>
    <xf borderId="0" fillId="10" fontId="5" numFmtId="164" xfId="0" applyAlignment="1" applyFont="1" applyNumberFormat="1">
      <alignment horizontal="center" shrinkToFit="0" vertical="center" wrapText="1"/>
    </xf>
    <xf borderId="7" fillId="10" fontId="5" numFmtId="164" xfId="0" applyAlignment="1" applyBorder="1" applyFont="1" applyNumberFormat="1">
      <alignment horizontal="center" shrinkToFit="0" vertical="center" wrapText="1"/>
    </xf>
    <xf borderId="7" fillId="10" fontId="5" numFmtId="10" xfId="0" applyAlignment="1" applyBorder="1" applyFont="1" applyNumberFormat="1">
      <alignment horizontal="center" shrinkToFit="0" vertical="center" wrapText="1"/>
    </xf>
    <xf borderId="9" fillId="10" fontId="5" numFmtId="0" xfId="0" applyAlignment="1" applyBorder="1" applyFont="1">
      <alignment horizontal="center" vertical="center"/>
    </xf>
    <xf borderId="10" fillId="10" fontId="5" numFmtId="0" xfId="0" applyAlignment="1" applyBorder="1" applyFont="1">
      <alignment horizontal="center" shrinkToFit="0" vertical="center" wrapText="1"/>
    </xf>
    <xf borderId="9" fillId="10" fontId="5" numFmtId="164" xfId="0" applyAlignment="1" applyBorder="1" applyFont="1" applyNumberFormat="1">
      <alignment horizontal="center" shrinkToFit="0" vertical="center" wrapText="1"/>
    </xf>
    <xf borderId="14" fillId="10" fontId="5" numFmtId="164" xfId="0" applyAlignment="1" applyBorder="1" applyFont="1" applyNumberFormat="1">
      <alignment horizontal="center" shrinkToFit="0" vertical="center" wrapText="1"/>
    </xf>
    <xf borderId="6" fillId="10" fontId="5" numFmtId="164" xfId="0" applyAlignment="1" applyBorder="1" applyFont="1" applyNumberFormat="1">
      <alignment horizontal="center" shrinkToFit="0" vertical="center" wrapText="1"/>
    </xf>
    <xf borderId="6" fillId="10" fontId="5" numFmtId="10" xfId="0" applyAlignment="1" applyBorder="1" applyFont="1" applyNumberFormat="1">
      <alignment horizontal="center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4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38100</xdr:colOff>
      <xdr:row>1</xdr:row>
      <xdr:rowOff>171450</xdr:rowOff>
    </xdr:from>
    <xdr:ext cx="5915025" cy="41529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9525</xdr:colOff>
      <xdr:row>23</xdr:row>
      <xdr:rowOff>66675</xdr:rowOff>
    </xdr:from>
    <xdr:ext cx="5353050" cy="21431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1162050</xdr:colOff>
      <xdr:row>4</xdr:row>
      <xdr:rowOff>371475</xdr:rowOff>
    </xdr:from>
    <xdr:ext cx="6181725" cy="2847975"/>
    <xdr:pic>
      <xdr:nvPicPr>
        <xdr:cNvPr id="0" name="image4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333375</xdr:colOff>
      <xdr:row>46</xdr:row>
      <xdr:rowOff>76200</xdr:rowOff>
    </xdr:from>
    <xdr:ext cx="3819525" cy="3305175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4.5"/>
    <col customWidth="1" min="3" max="11" width="11.0"/>
    <col customWidth="1" min="12" max="13" width="9.13"/>
    <col customWidth="1" min="15" max="15" width="23.0"/>
    <col customWidth="1" min="16" max="16" width="18.75"/>
    <col customWidth="1" min="17" max="17" width="15.88"/>
    <col customWidth="1" min="18" max="18" width="16.88"/>
  </cols>
  <sheetData>
    <row r="1">
      <c r="A1" s="1"/>
      <c r="B1" s="1"/>
      <c r="C1" s="1"/>
      <c r="L1" s="2"/>
      <c r="M1" s="2"/>
      <c r="N1" s="1"/>
      <c r="O1" s="1"/>
      <c r="P1" s="1"/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>
      <c r="A2" s="1"/>
      <c r="B2" s="1"/>
      <c r="L2" s="2"/>
      <c r="M2" s="2"/>
      <c r="N2" s="1"/>
      <c r="O2" s="1"/>
      <c r="P2" s="1"/>
      <c r="Q2" s="3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</row>
    <row r="3" ht="48.0" customHeight="1">
      <c r="A3" s="1"/>
      <c r="B3" s="1"/>
      <c r="C3" s="4" t="s">
        <v>0</v>
      </c>
      <c r="D3" s="5"/>
      <c r="E3" s="5"/>
      <c r="F3" s="5"/>
      <c r="G3" s="5"/>
      <c r="H3" s="5"/>
      <c r="I3" s="5"/>
      <c r="J3" s="5"/>
      <c r="K3" s="6"/>
      <c r="L3" s="7"/>
      <c r="M3" s="8"/>
      <c r="N3" s="9"/>
      <c r="O3" s="9"/>
      <c r="P3" s="9"/>
      <c r="Q3" s="10"/>
      <c r="R3" s="10"/>
      <c r="S3" s="10"/>
      <c r="T3" s="10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</row>
    <row r="4">
      <c r="A4" s="1"/>
      <c r="B4" s="1"/>
      <c r="C4" s="11"/>
      <c r="M4" s="2"/>
      <c r="N4" s="1"/>
      <c r="O4" s="1"/>
      <c r="P4" s="1"/>
      <c r="Q4" s="3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</row>
    <row r="5" ht="24.0" customHeight="1">
      <c r="A5" s="12"/>
      <c r="B5" s="13" t="s">
        <v>1</v>
      </c>
      <c r="C5" s="14"/>
      <c r="D5" s="5"/>
      <c r="E5" s="5"/>
      <c r="F5" s="5"/>
      <c r="G5" s="5"/>
      <c r="H5" s="5"/>
      <c r="I5" s="5"/>
      <c r="J5" s="5"/>
      <c r="K5" s="6"/>
      <c r="L5" s="15"/>
      <c r="M5" s="15"/>
      <c r="N5" s="9"/>
      <c r="O5" s="12"/>
      <c r="P5" s="12"/>
      <c r="Q5" s="16"/>
      <c r="R5" s="16"/>
      <c r="S5" s="16"/>
      <c r="T5" s="16"/>
      <c r="U5" s="12"/>
      <c r="V5" s="12"/>
      <c r="W5" s="17">
        <v>400000.0</v>
      </c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</row>
    <row r="6">
      <c r="A6" s="12"/>
      <c r="B6" s="18"/>
      <c r="C6" s="19"/>
      <c r="D6" s="19"/>
      <c r="E6" s="19"/>
      <c r="F6" s="19"/>
      <c r="G6" s="19"/>
      <c r="H6" s="19"/>
      <c r="I6" s="19"/>
      <c r="J6" s="19"/>
      <c r="K6" s="19"/>
      <c r="L6" s="15"/>
      <c r="M6" s="15"/>
      <c r="N6" s="12"/>
      <c r="O6" s="12"/>
      <c r="P6" s="12"/>
      <c r="Q6" s="16"/>
      <c r="R6" s="16"/>
      <c r="S6" s="16"/>
      <c r="T6" s="16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</row>
    <row r="7" ht="24.0" customHeight="1">
      <c r="A7" s="12"/>
      <c r="B7" s="13" t="s">
        <v>2</v>
      </c>
      <c r="C7" s="14"/>
      <c r="D7" s="5"/>
      <c r="E7" s="5"/>
      <c r="F7" s="5"/>
      <c r="G7" s="5"/>
      <c r="H7" s="5"/>
      <c r="I7" s="5"/>
      <c r="J7" s="5"/>
      <c r="K7" s="6"/>
      <c r="L7" s="15"/>
      <c r="M7" s="15"/>
      <c r="N7" s="12"/>
      <c r="O7" s="12"/>
      <c r="P7" s="12"/>
      <c r="Q7" s="16"/>
      <c r="R7" s="20"/>
      <c r="S7" s="16"/>
      <c r="T7" s="21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</row>
    <row r="8">
      <c r="A8" s="12"/>
      <c r="B8" s="18"/>
      <c r="C8" s="19"/>
      <c r="D8" s="19"/>
      <c r="E8" s="19"/>
      <c r="F8" s="19"/>
      <c r="G8" s="19"/>
      <c r="H8" s="19"/>
      <c r="I8" s="19"/>
      <c r="J8" s="19"/>
      <c r="K8" s="19"/>
      <c r="L8" s="15"/>
      <c r="M8" s="15"/>
      <c r="N8" s="12"/>
      <c r="O8" s="12"/>
      <c r="P8" s="12"/>
      <c r="Q8" s="16"/>
      <c r="R8" s="16"/>
      <c r="S8" s="16"/>
      <c r="T8" s="21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</row>
    <row r="9" ht="24.0" customHeight="1">
      <c r="A9" s="12"/>
      <c r="B9" s="13" t="s">
        <v>3</v>
      </c>
      <c r="C9" s="22"/>
      <c r="D9" s="5"/>
      <c r="E9" s="5"/>
      <c r="F9" s="5"/>
      <c r="G9" s="5"/>
      <c r="H9" s="5"/>
      <c r="I9" s="5"/>
      <c r="J9" s="5"/>
      <c r="K9" s="6"/>
      <c r="L9" s="15"/>
      <c r="M9" s="15"/>
      <c r="N9" s="17"/>
      <c r="O9" s="21"/>
      <c r="P9" s="17"/>
      <c r="Q9" s="16"/>
      <c r="R9" s="16"/>
      <c r="S9" s="16"/>
      <c r="T9" s="16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</row>
    <row r="10">
      <c r="A10" s="12"/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5"/>
      <c r="N10" s="12"/>
      <c r="O10" s="21"/>
      <c r="P10" s="12"/>
      <c r="Q10" s="16"/>
      <c r="R10" s="16"/>
      <c r="S10" s="16"/>
      <c r="T10" s="16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</row>
    <row r="11" ht="48.75" customHeight="1">
      <c r="A11" s="12"/>
      <c r="B11" s="18"/>
      <c r="C11" s="23" t="s">
        <v>4</v>
      </c>
      <c r="D11" s="5"/>
      <c r="E11" s="5"/>
      <c r="F11" s="5"/>
      <c r="G11" s="5"/>
      <c r="H11" s="5"/>
      <c r="I11" s="5"/>
      <c r="J11" s="5"/>
      <c r="K11" s="6"/>
      <c r="L11" s="7"/>
      <c r="M11" s="7"/>
      <c r="N11" s="9"/>
      <c r="O11" s="24"/>
      <c r="P11" s="9"/>
      <c r="Q11" s="10"/>
      <c r="R11" s="10"/>
      <c r="S11" s="10"/>
      <c r="T11" s="10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</row>
    <row r="12">
      <c r="A12" s="12"/>
      <c r="B12" s="18"/>
      <c r="C12" s="11"/>
      <c r="D12" s="11"/>
      <c r="E12" s="11"/>
      <c r="F12" s="11"/>
      <c r="G12" s="11"/>
      <c r="H12" s="11"/>
      <c r="I12" s="11"/>
      <c r="J12" s="11"/>
      <c r="K12" s="11"/>
      <c r="L12" s="2"/>
      <c r="M12" s="2"/>
      <c r="N12" s="1"/>
      <c r="O12" s="1"/>
      <c r="P12" s="1"/>
      <c r="Q12" s="3"/>
      <c r="R12" s="3"/>
      <c r="S12" s="3"/>
      <c r="T12" s="3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</row>
    <row r="13" ht="24.0" customHeight="1">
      <c r="A13" s="12"/>
      <c r="B13" s="13" t="s">
        <v>1</v>
      </c>
      <c r="C13" s="25"/>
      <c r="D13" s="5"/>
      <c r="E13" s="5"/>
      <c r="F13" s="5"/>
      <c r="G13" s="5"/>
      <c r="H13" s="5"/>
      <c r="I13" s="5"/>
      <c r="J13" s="5"/>
      <c r="K13" s="6"/>
      <c r="L13" s="15"/>
      <c r="M13" s="15"/>
      <c r="N13" s="12"/>
      <c r="O13" s="12"/>
      <c r="P13" s="12"/>
      <c r="Q13" s="16"/>
      <c r="R13" s="16"/>
      <c r="S13" s="16"/>
      <c r="T13" s="16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</row>
    <row r="14">
      <c r="A14" s="12"/>
      <c r="B14" s="18"/>
      <c r="C14" s="26"/>
      <c r="D14" s="26"/>
      <c r="E14" s="26"/>
      <c r="F14" s="26"/>
      <c r="G14" s="26"/>
      <c r="H14" s="26"/>
      <c r="I14" s="26"/>
      <c r="J14" s="26"/>
      <c r="K14" s="26"/>
      <c r="L14" s="15"/>
      <c r="M14" s="15"/>
      <c r="N14" s="12"/>
      <c r="O14" s="12"/>
      <c r="P14" s="12"/>
      <c r="Q14" s="16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</row>
    <row r="15" ht="24.0" customHeight="1">
      <c r="A15" s="12"/>
      <c r="B15" s="13" t="s">
        <v>2</v>
      </c>
      <c r="C15" s="14"/>
      <c r="D15" s="5"/>
      <c r="E15" s="5"/>
      <c r="F15" s="5"/>
      <c r="G15" s="5"/>
      <c r="H15" s="5"/>
      <c r="I15" s="5"/>
      <c r="J15" s="5"/>
      <c r="K15" s="6"/>
      <c r="L15" s="15"/>
      <c r="M15" s="15"/>
      <c r="N15" s="12"/>
      <c r="O15" s="12"/>
      <c r="P15" s="12"/>
      <c r="Q15" s="16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</row>
    <row r="16">
      <c r="A16" s="12"/>
      <c r="B16" s="18"/>
      <c r="C16" s="26"/>
      <c r="D16" s="26"/>
      <c r="E16" s="26"/>
      <c r="F16" s="26"/>
      <c r="G16" s="26"/>
      <c r="H16" s="26"/>
      <c r="I16" s="26"/>
      <c r="J16" s="26"/>
      <c r="K16" s="26"/>
      <c r="L16" s="15"/>
      <c r="M16" s="15"/>
      <c r="N16" s="12"/>
      <c r="O16" s="12"/>
      <c r="P16" s="12"/>
      <c r="Q16" s="16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</row>
    <row r="17" ht="24.0" customHeight="1">
      <c r="A17" s="12"/>
      <c r="B17" s="13" t="s">
        <v>3</v>
      </c>
      <c r="C17" s="14"/>
      <c r="D17" s="5"/>
      <c r="E17" s="5"/>
      <c r="F17" s="5"/>
      <c r="G17" s="5"/>
      <c r="H17" s="5"/>
      <c r="I17" s="5"/>
      <c r="J17" s="5"/>
      <c r="K17" s="6"/>
      <c r="L17" s="15"/>
      <c r="M17" s="15"/>
      <c r="N17" s="12"/>
      <c r="O17" s="21"/>
      <c r="P17" s="12"/>
      <c r="Q17" s="16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</row>
    <row r="18" ht="20.25" customHeight="1">
      <c r="A18" s="12"/>
      <c r="B18" s="19"/>
      <c r="C18" s="12"/>
      <c r="D18" s="12"/>
      <c r="E18" s="12"/>
      <c r="F18" s="12"/>
      <c r="G18" s="12"/>
      <c r="H18" s="12"/>
      <c r="I18" s="12"/>
      <c r="J18" s="12"/>
      <c r="K18" s="12"/>
      <c r="L18" s="15"/>
      <c r="M18" s="15"/>
      <c r="N18" s="12"/>
      <c r="O18" s="20"/>
      <c r="P18" s="20"/>
      <c r="Q18" s="20"/>
      <c r="R18" s="20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ht="49.5" customHeight="1">
      <c r="A19" s="12"/>
      <c r="B19" s="19"/>
      <c r="C19" s="27" t="s">
        <v>5</v>
      </c>
      <c r="D19" s="28" t="s">
        <v>6</v>
      </c>
      <c r="E19" s="5"/>
      <c r="F19" s="5"/>
      <c r="G19" s="5"/>
      <c r="H19" s="5"/>
      <c r="I19" s="5"/>
      <c r="J19" s="5"/>
      <c r="K19" s="6"/>
      <c r="L19" s="29"/>
      <c r="M19" s="29"/>
      <c r="N19" s="1"/>
      <c r="O19" s="30"/>
      <c r="P19" s="1"/>
      <c r="Q19" s="3"/>
      <c r="R19" s="30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</row>
    <row r="20" ht="21.75" customHeight="1">
      <c r="A20" s="12"/>
      <c r="B20" s="31"/>
      <c r="C20" s="32">
        <v>44.0</v>
      </c>
      <c r="D20" s="33"/>
      <c r="K20" s="34"/>
      <c r="L20" s="29"/>
      <c r="M20" s="29"/>
      <c r="N20" s="1"/>
      <c r="O20" s="1"/>
      <c r="P20" s="35"/>
      <c r="Q20" s="36"/>
      <c r="R20" s="30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</row>
    <row r="21" ht="21.75" customHeight="1">
      <c r="A21" s="12"/>
      <c r="B21" s="31"/>
      <c r="C21" s="37">
        <f t="shared" ref="C21:C43" si="1">C20+1</f>
        <v>45</v>
      </c>
      <c r="D21" s="33"/>
      <c r="K21" s="34"/>
      <c r="L21" s="29"/>
      <c r="M21" s="29"/>
      <c r="N21" s="1"/>
      <c r="O21" s="1"/>
      <c r="P21" s="1"/>
      <c r="Q21" s="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</row>
    <row r="22" ht="21.75" customHeight="1">
      <c r="A22" s="12"/>
      <c r="B22" s="31"/>
      <c r="C22" s="37">
        <f t="shared" si="1"/>
        <v>46</v>
      </c>
      <c r="D22" s="33"/>
      <c r="K22" s="34"/>
      <c r="L22" s="29"/>
      <c r="M22" s="29"/>
      <c r="N22" s="1"/>
      <c r="O22" s="38"/>
      <c r="P22" s="39"/>
      <c r="Q22" s="3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</row>
    <row r="23" ht="21.75" customHeight="1">
      <c r="A23" s="12"/>
      <c r="B23" s="31"/>
      <c r="C23" s="37">
        <f t="shared" si="1"/>
        <v>47</v>
      </c>
      <c r="D23" s="33"/>
      <c r="K23" s="34"/>
      <c r="L23" s="29"/>
      <c r="M23" s="29"/>
      <c r="N23" s="1"/>
      <c r="O23" s="1"/>
      <c r="P23" s="39"/>
      <c r="Q23" s="3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</row>
    <row r="24" ht="21.75" customHeight="1">
      <c r="A24" s="12"/>
      <c r="B24" s="31"/>
      <c r="C24" s="37">
        <f t="shared" si="1"/>
        <v>48</v>
      </c>
      <c r="D24" s="33"/>
      <c r="K24" s="34"/>
      <c r="L24" s="29"/>
      <c r="M24" s="29"/>
      <c r="N24" s="1"/>
      <c r="O24" s="1"/>
      <c r="P24" s="1"/>
      <c r="Q24" s="3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</row>
    <row r="25" ht="21.75" customHeight="1">
      <c r="A25" s="12"/>
      <c r="B25" s="31"/>
      <c r="C25" s="37">
        <f t="shared" si="1"/>
        <v>49</v>
      </c>
      <c r="D25" s="33"/>
      <c r="K25" s="34"/>
      <c r="L25" s="29"/>
      <c r="M25" s="29"/>
      <c r="N25" s="1"/>
      <c r="O25" s="1"/>
      <c r="P25" s="1"/>
      <c r="Q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</row>
    <row r="26" ht="21.75" customHeight="1">
      <c r="A26" s="12"/>
      <c r="B26" s="31"/>
      <c r="C26" s="37">
        <f t="shared" si="1"/>
        <v>50</v>
      </c>
      <c r="D26" s="33"/>
      <c r="K26" s="34"/>
      <c r="L26" s="29"/>
      <c r="M26" s="29"/>
      <c r="N26" s="1"/>
      <c r="O26" s="1"/>
      <c r="P26" s="1"/>
      <c r="Q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</row>
    <row r="27" ht="21.75" customHeight="1">
      <c r="A27" s="12"/>
      <c r="B27" s="31"/>
      <c r="C27" s="37">
        <f t="shared" si="1"/>
        <v>51</v>
      </c>
      <c r="D27" s="33"/>
      <c r="K27" s="34"/>
      <c r="L27" s="29"/>
      <c r="M27" s="29"/>
      <c r="N27" s="30"/>
      <c r="O27" s="1"/>
      <c r="P27" s="1"/>
      <c r="Q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</row>
    <row r="28" ht="21.75" customHeight="1">
      <c r="A28" s="12"/>
      <c r="B28" s="31"/>
      <c r="C28" s="37">
        <f t="shared" si="1"/>
        <v>52</v>
      </c>
      <c r="D28" s="33"/>
      <c r="K28" s="34"/>
      <c r="L28" s="29"/>
      <c r="M28" s="29"/>
      <c r="N28" s="1"/>
      <c r="O28" s="1"/>
      <c r="P28" s="1"/>
      <c r="Q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</row>
    <row r="29" ht="21.75" customHeight="1">
      <c r="A29" s="12"/>
      <c r="B29" s="31"/>
      <c r="C29" s="37">
        <f t="shared" si="1"/>
        <v>53</v>
      </c>
      <c r="D29" s="33"/>
      <c r="K29" s="34"/>
      <c r="L29" s="29"/>
      <c r="M29" s="29"/>
      <c r="N29" s="1"/>
      <c r="O29" s="1"/>
      <c r="P29" s="1"/>
      <c r="Q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</row>
    <row r="30" ht="21.75" customHeight="1">
      <c r="A30" s="12"/>
      <c r="B30" s="31"/>
      <c r="C30" s="37">
        <f t="shared" si="1"/>
        <v>54</v>
      </c>
      <c r="D30" s="33"/>
      <c r="K30" s="34"/>
      <c r="L30" s="29"/>
      <c r="M30" s="29"/>
      <c r="N30" s="1"/>
      <c r="O30" s="1"/>
      <c r="P30" s="1"/>
      <c r="Q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</row>
    <row r="31" ht="21.75" customHeight="1">
      <c r="A31" s="12"/>
      <c r="B31" s="31"/>
      <c r="C31" s="37">
        <f t="shared" si="1"/>
        <v>55</v>
      </c>
      <c r="D31" s="33"/>
      <c r="K31" s="34"/>
      <c r="L31" s="29"/>
      <c r="M31" s="29"/>
      <c r="N31" s="1"/>
      <c r="O31" s="1"/>
      <c r="P31" s="1"/>
      <c r="Q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</row>
    <row r="32" ht="21.75" customHeight="1">
      <c r="A32" s="12"/>
      <c r="B32" s="31"/>
      <c r="C32" s="37">
        <f t="shared" si="1"/>
        <v>56</v>
      </c>
      <c r="D32" s="33"/>
      <c r="K32" s="34"/>
      <c r="L32" s="29"/>
      <c r="M32" s="29"/>
      <c r="N32" s="1"/>
      <c r="O32" s="1"/>
      <c r="P32" s="1"/>
      <c r="Q32" s="3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</row>
    <row r="33" ht="21.75" customHeight="1">
      <c r="A33" s="12"/>
      <c r="B33" s="31"/>
      <c r="C33" s="37">
        <f t="shared" si="1"/>
        <v>57</v>
      </c>
      <c r="D33" s="33"/>
      <c r="K33" s="34"/>
      <c r="L33" s="29"/>
      <c r="M33" s="29"/>
      <c r="N33" s="1"/>
      <c r="O33" s="1"/>
      <c r="P33" s="1"/>
      <c r="Q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</row>
    <row r="34" ht="21.75" customHeight="1">
      <c r="A34" s="12"/>
      <c r="B34" s="31"/>
      <c r="C34" s="37">
        <f t="shared" si="1"/>
        <v>58</v>
      </c>
      <c r="D34" s="33"/>
      <c r="K34" s="34"/>
      <c r="L34" s="29"/>
      <c r="M34" s="29"/>
      <c r="N34" s="1"/>
      <c r="O34" s="1"/>
      <c r="P34" s="1"/>
      <c r="Q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</row>
    <row r="35" ht="21.75" customHeight="1">
      <c r="A35" s="12"/>
      <c r="B35" s="31"/>
      <c r="C35" s="37">
        <f t="shared" si="1"/>
        <v>59</v>
      </c>
      <c r="D35" s="33"/>
      <c r="K35" s="34"/>
      <c r="L35" s="29"/>
      <c r="M35" s="29"/>
      <c r="N35" s="1"/>
      <c r="O35" s="1"/>
      <c r="P35" s="1"/>
      <c r="Q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</row>
    <row r="36" ht="21.75" customHeight="1">
      <c r="A36" s="12"/>
      <c r="B36" s="31"/>
      <c r="C36" s="37">
        <f t="shared" si="1"/>
        <v>60</v>
      </c>
      <c r="D36" s="33"/>
      <c r="K36" s="34"/>
      <c r="L36" s="29"/>
      <c r="M36" s="29"/>
      <c r="N36" s="1"/>
      <c r="O36" s="1"/>
      <c r="P36" s="1"/>
      <c r="Q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</row>
    <row r="37" ht="21.75" customHeight="1">
      <c r="A37" s="12"/>
      <c r="B37" s="31"/>
      <c r="C37" s="37">
        <f t="shared" si="1"/>
        <v>61</v>
      </c>
      <c r="D37" s="33"/>
      <c r="K37" s="34"/>
      <c r="L37" s="29"/>
      <c r="M37" s="29"/>
      <c r="N37" s="1"/>
      <c r="O37" s="1"/>
      <c r="P37" s="1"/>
      <c r="Q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</row>
    <row r="38" ht="21.75" customHeight="1">
      <c r="A38" s="1"/>
      <c r="B38" s="31"/>
      <c r="C38" s="37">
        <f t="shared" si="1"/>
        <v>62</v>
      </c>
      <c r="D38" s="33"/>
      <c r="K38" s="34"/>
      <c r="L38" s="29"/>
      <c r="M38" s="29"/>
      <c r="N38" s="1"/>
      <c r="O38" s="1"/>
      <c r="P38" s="1"/>
      <c r="Q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</row>
    <row r="39" ht="21.75" customHeight="1">
      <c r="A39" s="1"/>
      <c r="B39" s="31"/>
      <c r="C39" s="37">
        <f t="shared" si="1"/>
        <v>63</v>
      </c>
      <c r="D39" s="33"/>
      <c r="K39" s="34"/>
      <c r="L39" s="29"/>
      <c r="M39" s="29"/>
      <c r="N39" s="1"/>
      <c r="O39" s="1"/>
      <c r="P39" s="1"/>
      <c r="Q39" s="3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</row>
    <row r="40" ht="21.75" customHeight="1">
      <c r="A40" s="1"/>
      <c r="B40" s="31"/>
      <c r="C40" s="37">
        <f t="shared" si="1"/>
        <v>64</v>
      </c>
      <c r="D40" s="33"/>
      <c r="K40" s="34"/>
      <c r="L40" s="29"/>
      <c r="M40" s="29"/>
      <c r="N40" s="1"/>
      <c r="O40" s="1"/>
      <c r="P40" s="1"/>
      <c r="Q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</row>
    <row r="41" ht="21.75" customHeight="1">
      <c r="A41" s="1"/>
      <c r="B41" s="31"/>
      <c r="C41" s="37">
        <f t="shared" si="1"/>
        <v>65</v>
      </c>
      <c r="D41" s="33"/>
      <c r="K41" s="34"/>
      <c r="L41" s="29"/>
      <c r="M41" s="29"/>
      <c r="N41" s="1"/>
      <c r="O41" s="1"/>
      <c r="P41" s="1"/>
      <c r="Q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</row>
    <row r="42" ht="21.75" customHeight="1">
      <c r="A42" s="1"/>
      <c r="B42" s="31"/>
      <c r="C42" s="37">
        <f t="shared" si="1"/>
        <v>66</v>
      </c>
      <c r="D42" s="33"/>
      <c r="K42" s="34"/>
      <c r="L42" s="29"/>
      <c r="M42" s="29"/>
      <c r="N42" s="1"/>
      <c r="O42" s="1"/>
      <c r="P42" s="1"/>
      <c r="Q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</row>
    <row r="43" ht="21.75" customHeight="1">
      <c r="A43" s="1"/>
      <c r="B43" s="31"/>
      <c r="C43" s="37">
        <f t="shared" si="1"/>
        <v>67</v>
      </c>
      <c r="D43" s="33"/>
      <c r="K43" s="34"/>
      <c r="L43" s="29"/>
      <c r="M43" s="29"/>
      <c r="N43" s="1"/>
      <c r="O43" s="1"/>
      <c r="P43" s="1"/>
      <c r="Q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</row>
    <row r="44">
      <c r="A44" s="1"/>
      <c r="B44" s="19"/>
      <c r="C44" s="1"/>
      <c r="D44" s="1"/>
      <c r="L44" s="2"/>
      <c r="M44" s="2"/>
      <c r="N44" s="1"/>
      <c r="O44" s="1"/>
      <c r="P44" s="1"/>
      <c r="Q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</row>
    <row r="45">
      <c r="A45" s="1"/>
      <c r="B45" s="19"/>
      <c r="C45" s="1"/>
      <c r="D45" s="1"/>
      <c r="L45" s="2"/>
      <c r="M45" s="2"/>
      <c r="N45" s="1"/>
      <c r="O45" s="1"/>
      <c r="P45" s="1"/>
      <c r="Q45" s="3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</row>
    <row r="46">
      <c r="A46" s="1"/>
      <c r="B46" s="19"/>
      <c r="C46" s="1"/>
      <c r="D46" s="1"/>
      <c r="L46" s="2"/>
      <c r="M46" s="2"/>
      <c r="N46" s="1"/>
      <c r="O46" s="1"/>
      <c r="P46" s="1"/>
      <c r="Q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</row>
    <row r="47">
      <c r="A47" s="1"/>
      <c r="B47" s="19"/>
      <c r="C47" s="1"/>
      <c r="D47" s="1"/>
      <c r="E47" s="1"/>
      <c r="F47" s="1"/>
      <c r="G47" s="1"/>
      <c r="H47" s="1"/>
      <c r="I47" s="1"/>
      <c r="J47" s="1"/>
      <c r="K47" s="1"/>
      <c r="L47" s="2"/>
      <c r="M47" s="2"/>
      <c r="N47" s="1"/>
      <c r="O47" s="1"/>
      <c r="P47" s="1"/>
      <c r="Q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</row>
    <row r="48">
      <c r="A48" s="1"/>
      <c r="B48" s="19"/>
      <c r="C48" s="1"/>
      <c r="D48" s="1"/>
      <c r="E48" s="1"/>
      <c r="F48" s="1"/>
      <c r="G48" s="1"/>
      <c r="H48" s="1"/>
      <c r="I48" s="1"/>
      <c r="J48" s="1"/>
      <c r="K48" s="1"/>
      <c r="L48" s="2"/>
      <c r="M48" s="2"/>
      <c r="N48" s="1"/>
      <c r="O48" s="1"/>
      <c r="P48" s="1"/>
      <c r="Q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</row>
    <row r="49">
      <c r="A49" s="1"/>
      <c r="B49" s="19"/>
      <c r="C49" s="1"/>
      <c r="D49" s="1"/>
      <c r="E49" s="1"/>
      <c r="F49" s="1"/>
      <c r="G49" s="1"/>
      <c r="H49" s="1"/>
      <c r="I49" s="1"/>
      <c r="J49" s="1"/>
      <c r="K49" s="1"/>
      <c r="L49" s="2"/>
      <c r="M49" s="2"/>
      <c r="N49" s="1"/>
      <c r="O49" s="1"/>
      <c r="P49" s="1"/>
      <c r="Q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</row>
    <row r="50">
      <c r="A50" s="1"/>
      <c r="B50" s="19"/>
      <c r="C50" s="1"/>
      <c r="D50" s="1"/>
      <c r="E50" s="1"/>
      <c r="F50" s="1"/>
      <c r="G50" s="1"/>
      <c r="H50" s="1"/>
      <c r="I50" s="1"/>
      <c r="J50" s="1"/>
      <c r="K50" s="1"/>
      <c r="L50" s="2"/>
      <c r="M50" s="2"/>
      <c r="N50" s="1"/>
      <c r="O50" s="1"/>
      <c r="P50" s="1"/>
      <c r="Q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</row>
    <row r="51">
      <c r="A51" s="1"/>
      <c r="B51" s="19"/>
      <c r="C51" s="1"/>
      <c r="D51" s="1"/>
      <c r="E51" s="1"/>
      <c r="F51" s="1"/>
      <c r="G51" s="1"/>
      <c r="H51" s="1"/>
      <c r="I51" s="1"/>
      <c r="J51" s="1"/>
      <c r="K51" s="1"/>
      <c r="L51" s="2"/>
      <c r="M51" s="2"/>
      <c r="N51" s="1"/>
      <c r="O51" s="1"/>
      <c r="P51" s="1"/>
      <c r="Q51" s="3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</row>
    <row r="52">
      <c r="A52" s="1"/>
      <c r="B52" s="19"/>
      <c r="C52" s="1"/>
      <c r="D52" s="1"/>
      <c r="E52" s="1"/>
      <c r="F52" s="1"/>
      <c r="G52" s="1"/>
      <c r="H52" s="1"/>
      <c r="I52" s="1"/>
      <c r="J52" s="1"/>
      <c r="K52" s="1"/>
      <c r="L52" s="2"/>
      <c r="M52" s="2"/>
      <c r="N52" s="1"/>
      <c r="O52" s="1"/>
      <c r="P52" s="1"/>
      <c r="Q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</row>
    <row r="53">
      <c r="A53" s="1"/>
      <c r="B53" s="19"/>
      <c r="C53" s="1"/>
      <c r="D53" s="1"/>
      <c r="E53" s="1"/>
      <c r="F53" s="1"/>
      <c r="G53" s="1"/>
      <c r="H53" s="1"/>
      <c r="I53" s="1"/>
      <c r="J53" s="1"/>
      <c r="K53" s="1"/>
      <c r="L53" s="2"/>
      <c r="M53" s="2"/>
      <c r="N53" s="1"/>
      <c r="O53" s="1"/>
      <c r="P53" s="1"/>
      <c r="Q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</row>
    <row r="54">
      <c r="A54" s="1"/>
      <c r="B54" s="19"/>
      <c r="C54" s="1"/>
      <c r="D54" s="1"/>
      <c r="E54" s="1"/>
      <c r="F54" s="1"/>
      <c r="G54" s="1"/>
      <c r="H54" s="1"/>
      <c r="I54" s="1"/>
      <c r="J54" s="1"/>
      <c r="K54" s="1"/>
      <c r="L54" s="2"/>
      <c r="M54" s="2"/>
      <c r="N54" s="1"/>
      <c r="O54" s="1"/>
      <c r="P54" s="1"/>
      <c r="Q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</row>
    <row r="55">
      <c r="A55" s="1"/>
      <c r="B55" s="19"/>
      <c r="C55" s="1"/>
      <c r="D55" s="1"/>
      <c r="E55" s="1"/>
      <c r="F55" s="1"/>
      <c r="G55" s="1"/>
      <c r="H55" s="1"/>
      <c r="I55" s="1"/>
      <c r="J55" s="1"/>
      <c r="K55" s="1"/>
      <c r="L55" s="2"/>
      <c r="M55" s="2"/>
      <c r="N55" s="1"/>
      <c r="O55" s="1"/>
      <c r="P55" s="1"/>
      <c r="Q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</row>
    <row r="56">
      <c r="A56" s="1"/>
      <c r="B56" s="19"/>
      <c r="C56" s="1"/>
      <c r="D56" s="1"/>
      <c r="E56" s="1"/>
      <c r="F56" s="1"/>
      <c r="G56" s="1"/>
      <c r="H56" s="1"/>
      <c r="I56" s="1"/>
      <c r="J56" s="1"/>
      <c r="K56" s="1"/>
      <c r="L56" s="2"/>
      <c r="M56" s="2"/>
      <c r="N56" s="1"/>
      <c r="O56" s="1"/>
      <c r="P56" s="1"/>
      <c r="Q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</row>
    <row r="57">
      <c r="A57" s="1"/>
      <c r="B57" s="19"/>
      <c r="C57" s="1"/>
      <c r="D57" s="1"/>
      <c r="E57" s="1"/>
      <c r="F57" s="1"/>
      <c r="G57" s="1"/>
      <c r="H57" s="1"/>
      <c r="I57" s="1"/>
      <c r="J57" s="1"/>
      <c r="K57" s="1"/>
      <c r="L57" s="2"/>
      <c r="M57" s="2"/>
      <c r="N57" s="1"/>
      <c r="O57" s="1"/>
      <c r="P57" s="1"/>
      <c r="Q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</row>
    <row r="58">
      <c r="A58" s="1"/>
      <c r="B58" s="19"/>
      <c r="C58" s="1"/>
      <c r="D58" s="1"/>
      <c r="E58" s="1"/>
      <c r="F58" s="1"/>
      <c r="G58" s="1"/>
      <c r="H58" s="1"/>
      <c r="I58" s="1"/>
      <c r="J58" s="1"/>
      <c r="K58" s="1"/>
      <c r="L58" s="2"/>
      <c r="M58" s="2"/>
      <c r="N58" s="1"/>
      <c r="O58" s="1"/>
      <c r="P58" s="1"/>
      <c r="Q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</row>
    <row r="59">
      <c r="A59" s="1"/>
      <c r="B59" s="19"/>
      <c r="C59" s="1"/>
      <c r="D59" s="1"/>
      <c r="E59" s="1"/>
      <c r="F59" s="1"/>
      <c r="G59" s="1"/>
      <c r="H59" s="1"/>
      <c r="I59" s="1"/>
      <c r="J59" s="1"/>
      <c r="K59" s="1"/>
      <c r="L59" s="2"/>
      <c r="M59" s="2"/>
      <c r="N59" s="1"/>
      <c r="O59" s="1"/>
      <c r="P59" s="1"/>
      <c r="Q59" s="3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</row>
    <row r="60">
      <c r="A60" s="1"/>
      <c r="B60" s="19"/>
      <c r="C60" s="1"/>
      <c r="D60" s="1"/>
      <c r="E60" s="1"/>
      <c r="F60" s="1"/>
      <c r="G60" s="1"/>
      <c r="H60" s="1"/>
      <c r="I60" s="1"/>
      <c r="J60" s="1"/>
      <c r="K60" s="1"/>
      <c r="L60" s="2"/>
      <c r="M60" s="2"/>
      <c r="N60" s="1"/>
      <c r="O60" s="1"/>
      <c r="P60" s="1"/>
      <c r="Q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</row>
    <row r="61">
      <c r="A61" s="1"/>
      <c r="B61" s="19"/>
      <c r="C61" s="1"/>
      <c r="D61" s="1"/>
      <c r="E61" s="1"/>
      <c r="F61" s="1"/>
      <c r="G61" s="1"/>
      <c r="H61" s="1"/>
      <c r="I61" s="1"/>
      <c r="J61" s="1"/>
      <c r="K61" s="1"/>
      <c r="L61" s="2"/>
      <c r="M61" s="2"/>
      <c r="N61" s="1"/>
      <c r="O61" s="1"/>
      <c r="P61" s="1"/>
      <c r="Q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</row>
    <row r="62">
      <c r="A62" s="1"/>
      <c r="B62" s="19"/>
      <c r="C62" s="1"/>
      <c r="D62" s="1"/>
      <c r="E62" s="1"/>
      <c r="F62" s="1"/>
      <c r="G62" s="1"/>
      <c r="H62" s="1"/>
      <c r="I62" s="1"/>
      <c r="J62" s="1"/>
      <c r="K62" s="1"/>
      <c r="L62" s="2"/>
      <c r="M62" s="2"/>
      <c r="N62" s="1"/>
      <c r="O62" s="1"/>
      <c r="P62" s="1"/>
      <c r="Q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</row>
    <row r="63">
      <c r="A63" s="1"/>
      <c r="B63" s="19"/>
      <c r="C63" s="1"/>
      <c r="D63" s="1"/>
      <c r="E63" s="1"/>
      <c r="F63" s="1"/>
      <c r="G63" s="1"/>
      <c r="H63" s="1"/>
      <c r="I63" s="1"/>
      <c r="J63" s="1"/>
      <c r="K63" s="1"/>
      <c r="L63" s="2"/>
      <c r="M63" s="2"/>
      <c r="N63" s="1"/>
      <c r="O63" s="1"/>
      <c r="P63" s="1"/>
      <c r="Q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</row>
    <row r="64">
      <c r="A64" s="1"/>
      <c r="B64" s="19"/>
      <c r="C64" s="1"/>
      <c r="D64" s="1"/>
      <c r="E64" s="1"/>
      <c r="F64" s="1"/>
      <c r="G64" s="1"/>
      <c r="H64" s="1"/>
      <c r="I64" s="1"/>
      <c r="J64" s="1"/>
      <c r="K64" s="1"/>
      <c r="L64" s="2"/>
      <c r="M64" s="2"/>
      <c r="N64" s="1"/>
      <c r="O64" s="1"/>
      <c r="P64" s="1"/>
      <c r="Q64" s="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</row>
    <row r="65">
      <c r="A65" s="1"/>
      <c r="B65" s="19"/>
      <c r="C65" s="1"/>
      <c r="D65" s="1"/>
      <c r="E65" s="1"/>
      <c r="F65" s="1"/>
      <c r="G65" s="1"/>
      <c r="H65" s="1"/>
      <c r="I65" s="1"/>
      <c r="J65" s="1"/>
      <c r="K65" s="1"/>
      <c r="L65" s="2"/>
      <c r="M65" s="2"/>
      <c r="N65" s="1"/>
      <c r="O65" s="1"/>
      <c r="P65" s="1"/>
      <c r="Q65" s="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</row>
    <row r="66">
      <c r="A66" s="1"/>
      <c r="B66" s="19"/>
      <c r="C66" s="1"/>
      <c r="D66" s="1"/>
      <c r="E66" s="1"/>
      <c r="F66" s="1"/>
      <c r="G66" s="1"/>
      <c r="H66" s="1"/>
      <c r="I66" s="1"/>
      <c r="J66" s="1"/>
      <c r="K66" s="1"/>
      <c r="L66" s="2"/>
      <c r="M66" s="2"/>
      <c r="N66" s="1"/>
      <c r="O66" s="1"/>
      <c r="P66" s="1"/>
      <c r="Q66" s="3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</row>
    <row r="67">
      <c r="A67" s="1"/>
      <c r="B67" s="19"/>
      <c r="C67" s="1"/>
      <c r="D67" s="1"/>
      <c r="E67" s="1"/>
      <c r="F67" s="1"/>
      <c r="G67" s="1"/>
      <c r="H67" s="1"/>
      <c r="I67" s="1"/>
      <c r="J67" s="1"/>
      <c r="K67" s="1"/>
      <c r="L67" s="2"/>
      <c r="M67" s="2"/>
      <c r="N67" s="1"/>
      <c r="O67" s="1"/>
      <c r="P67" s="1"/>
      <c r="Q67" s="3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</row>
    <row r="68">
      <c r="A68" s="1"/>
      <c r="B68" s="19"/>
      <c r="C68" s="1"/>
      <c r="D68" s="1"/>
      <c r="E68" s="1"/>
      <c r="F68" s="1"/>
      <c r="G68" s="1"/>
      <c r="H68" s="1"/>
      <c r="I68" s="1"/>
      <c r="J68" s="1"/>
      <c r="K68" s="1"/>
      <c r="L68" s="2"/>
      <c r="M68" s="2"/>
      <c r="N68" s="1"/>
      <c r="O68" s="1"/>
      <c r="P68" s="1"/>
      <c r="Q68" s="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</row>
    <row r="69">
      <c r="A69" s="1"/>
      <c r="B69" s="19"/>
      <c r="C69" s="1"/>
      <c r="D69" s="1"/>
      <c r="E69" s="1"/>
      <c r="F69" s="1"/>
      <c r="G69" s="1"/>
      <c r="H69" s="1"/>
      <c r="I69" s="1"/>
      <c r="J69" s="1"/>
      <c r="K69" s="1"/>
      <c r="L69" s="2"/>
      <c r="M69" s="2"/>
      <c r="N69" s="1"/>
      <c r="O69" s="1"/>
      <c r="P69" s="1"/>
      <c r="Q69" s="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</row>
    <row r="70">
      <c r="A70" s="1"/>
      <c r="B70" s="19"/>
      <c r="C70" s="1"/>
      <c r="D70" s="1"/>
      <c r="E70" s="1"/>
      <c r="F70" s="1"/>
      <c r="G70" s="1"/>
      <c r="H70" s="1"/>
      <c r="I70" s="1"/>
      <c r="J70" s="1"/>
      <c r="K70" s="1"/>
      <c r="L70" s="2"/>
      <c r="M70" s="2"/>
      <c r="N70" s="1"/>
      <c r="O70" s="1"/>
      <c r="P70" s="1"/>
      <c r="Q70" s="3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</row>
    <row r="71">
      <c r="A71" s="1"/>
      <c r="B71" s="19"/>
      <c r="C71" s="1"/>
      <c r="D71" s="1"/>
      <c r="E71" s="1"/>
      <c r="F71" s="1"/>
      <c r="G71" s="1"/>
      <c r="H71" s="1"/>
      <c r="I71" s="1"/>
      <c r="J71" s="1"/>
      <c r="K71" s="1"/>
      <c r="L71" s="2"/>
      <c r="M71" s="2"/>
      <c r="N71" s="1"/>
      <c r="O71" s="1"/>
      <c r="P71" s="1"/>
      <c r="Q71" s="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</row>
    <row r="72">
      <c r="A72" s="1"/>
      <c r="B72" s="19"/>
      <c r="C72" s="1"/>
      <c r="D72" s="1"/>
      <c r="E72" s="1"/>
      <c r="F72" s="1"/>
      <c r="G72" s="1"/>
      <c r="H72" s="1"/>
      <c r="I72" s="1"/>
      <c r="J72" s="1"/>
      <c r="K72" s="1"/>
      <c r="L72" s="2"/>
      <c r="M72" s="2"/>
      <c r="N72" s="1"/>
      <c r="O72" s="1"/>
      <c r="P72" s="1"/>
      <c r="Q72" s="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</row>
    <row r="73">
      <c r="A73" s="1"/>
      <c r="B73" s="19"/>
      <c r="C73" s="1"/>
      <c r="D73" s="1"/>
      <c r="E73" s="1"/>
      <c r="F73" s="1"/>
      <c r="G73" s="1"/>
      <c r="H73" s="1"/>
      <c r="I73" s="1"/>
      <c r="J73" s="1"/>
      <c r="K73" s="1"/>
      <c r="L73" s="2"/>
      <c r="M73" s="2"/>
      <c r="N73" s="1"/>
      <c r="O73" s="1"/>
      <c r="P73" s="1"/>
      <c r="Q73" s="3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</row>
    <row r="74">
      <c r="A74" s="1"/>
      <c r="B74" s="19"/>
      <c r="C74" s="1"/>
      <c r="D74" s="1"/>
      <c r="E74" s="1"/>
      <c r="F74" s="1"/>
      <c r="G74" s="1"/>
      <c r="H74" s="1"/>
      <c r="I74" s="1"/>
      <c r="J74" s="1"/>
      <c r="K74" s="1"/>
      <c r="L74" s="2"/>
      <c r="M74" s="2"/>
      <c r="N74" s="1"/>
      <c r="O74" s="1"/>
      <c r="P74" s="1"/>
      <c r="Q74" s="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</row>
    <row r="75">
      <c r="A75" s="1"/>
      <c r="B75" s="19"/>
      <c r="C75" s="1"/>
      <c r="D75" s="1"/>
      <c r="E75" s="1"/>
      <c r="F75" s="1"/>
      <c r="G75" s="1"/>
      <c r="H75" s="1"/>
      <c r="I75" s="1"/>
      <c r="J75" s="1"/>
      <c r="K75" s="1"/>
      <c r="L75" s="2"/>
      <c r="M75" s="2"/>
      <c r="N75" s="1"/>
      <c r="O75" s="1"/>
      <c r="P75" s="1"/>
      <c r="Q75" s="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</row>
    <row r="76">
      <c r="A76" s="1"/>
      <c r="B76" s="19"/>
      <c r="C76" s="1"/>
      <c r="D76" s="1"/>
      <c r="E76" s="1"/>
      <c r="F76" s="1"/>
      <c r="G76" s="1"/>
      <c r="H76" s="1"/>
      <c r="I76" s="1"/>
      <c r="J76" s="1"/>
      <c r="K76" s="1"/>
      <c r="L76" s="2"/>
      <c r="M76" s="2"/>
      <c r="N76" s="1"/>
      <c r="O76" s="1"/>
      <c r="P76" s="1"/>
      <c r="Q76" s="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</row>
    <row r="77">
      <c r="A77" s="1"/>
      <c r="B77" s="19"/>
      <c r="C77" s="1"/>
      <c r="D77" s="1"/>
      <c r="E77" s="1"/>
      <c r="F77" s="1"/>
      <c r="G77" s="1"/>
      <c r="H77" s="1"/>
      <c r="I77" s="1"/>
      <c r="J77" s="1"/>
      <c r="K77" s="1"/>
      <c r="L77" s="2"/>
      <c r="M77" s="2"/>
      <c r="N77" s="1"/>
      <c r="O77" s="1"/>
      <c r="P77" s="1"/>
      <c r="Q77" s="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</row>
    <row r="78">
      <c r="A78" s="1"/>
      <c r="B78" s="19"/>
      <c r="C78" s="1"/>
      <c r="D78" s="1"/>
      <c r="E78" s="1"/>
      <c r="F78" s="1"/>
      <c r="G78" s="1"/>
      <c r="H78" s="1"/>
      <c r="I78" s="1"/>
      <c r="J78" s="1"/>
      <c r="K78" s="1"/>
      <c r="L78" s="2"/>
      <c r="M78" s="2"/>
      <c r="N78" s="1"/>
      <c r="O78" s="1"/>
      <c r="P78" s="1"/>
      <c r="Q78" s="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</row>
    <row r="79">
      <c r="A79" s="1"/>
      <c r="B79" s="19"/>
      <c r="C79" s="1"/>
      <c r="D79" s="1"/>
      <c r="E79" s="1"/>
      <c r="F79" s="1"/>
      <c r="G79" s="1"/>
      <c r="H79" s="1"/>
      <c r="I79" s="1"/>
      <c r="J79" s="1"/>
      <c r="K79" s="1"/>
      <c r="L79" s="2"/>
      <c r="M79" s="2"/>
      <c r="N79" s="1"/>
      <c r="O79" s="1"/>
      <c r="P79" s="1"/>
      <c r="Q79" s="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</row>
    <row r="80">
      <c r="A80" s="1"/>
      <c r="B80" s="19"/>
      <c r="C80" s="1"/>
      <c r="D80" s="1"/>
      <c r="E80" s="1"/>
      <c r="F80" s="1"/>
      <c r="G80" s="1"/>
      <c r="H80" s="1"/>
      <c r="I80" s="1"/>
      <c r="J80" s="1"/>
      <c r="K80" s="1"/>
      <c r="L80" s="2"/>
      <c r="M80" s="2"/>
      <c r="N80" s="1"/>
      <c r="O80" s="1"/>
      <c r="P80" s="1"/>
      <c r="Q80" s="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</row>
    <row r="81">
      <c r="A81" s="1"/>
      <c r="B81" s="19"/>
      <c r="C81" s="1"/>
      <c r="D81" s="1"/>
      <c r="E81" s="1"/>
      <c r="F81" s="1"/>
      <c r="G81" s="1"/>
      <c r="H81" s="1"/>
      <c r="I81" s="1"/>
      <c r="J81" s="1"/>
      <c r="K81" s="1"/>
      <c r="L81" s="2"/>
      <c r="M81" s="2"/>
      <c r="N81" s="1"/>
      <c r="O81" s="1"/>
      <c r="P81" s="1"/>
      <c r="Q81" s="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</row>
    <row r="82">
      <c r="A82" s="1"/>
      <c r="B82" s="19"/>
      <c r="C82" s="1"/>
      <c r="D82" s="1"/>
      <c r="E82" s="1"/>
      <c r="F82" s="1"/>
      <c r="G82" s="1"/>
      <c r="H82" s="1"/>
      <c r="I82" s="1"/>
      <c r="J82" s="1"/>
      <c r="K82" s="1"/>
      <c r="L82" s="2"/>
      <c r="M82" s="2"/>
      <c r="N82" s="1"/>
      <c r="O82" s="1"/>
      <c r="P82" s="1"/>
      <c r="Q82" s="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</row>
    <row r="83">
      <c r="A83" s="1"/>
      <c r="B83" s="19"/>
      <c r="C83" s="1"/>
      <c r="D83" s="1"/>
      <c r="E83" s="1"/>
      <c r="F83" s="1"/>
      <c r="G83" s="1"/>
      <c r="H83" s="1"/>
      <c r="I83" s="1"/>
      <c r="J83" s="1"/>
      <c r="K83" s="1"/>
      <c r="L83" s="2"/>
      <c r="M83" s="2"/>
      <c r="N83" s="1"/>
      <c r="O83" s="1"/>
      <c r="P83" s="1"/>
      <c r="Q83" s="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</row>
    <row r="84">
      <c r="A84" s="1"/>
      <c r="B84" s="19"/>
      <c r="C84" s="1"/>
      <c r="D84" s="1"/>
      <c r="E84" s="1"/>
      <c r="F84" s="1"/>
      <c r="G84" s="1"/>
      <c r="H84" s="1"/>
      <c r="I84" s="1"/>
      <c r="J84" s="1"/>
      <c r="K84" s="1"/>
      <c r="L84" s="2"/>
      <c r="M84" s="2"/>
      <c r="N84" s="1"/>
      <c r="O84" s="1"/>
      <c r="P84" s="1"/>
      <c r="Q84" s="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</row>
    <row r="85">
      <c r="A85" s="1"/>
      <c r="B85" s="19"/>
      <c r="C85" s="1"/>
      <c r="D85" s="1"/>
      <c r="E85" s="1"/>
      <c r="F85" s="1"/>
      <c r="G85" s="1"/>
      <c r="H85" s="1"/>
      <c r="I85" s="1"/>
      <c r="J85" s="1"/>
      <c r="K85" s="1"/>
      <c r="L85" s="2"/>
      <c r="M85" s="2"/>
      <c r="N85" s="1"/>
      <c r="O85" s="1"/>
      <c r="P85" s="1"/>
      <c r="Q85" s="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</row>
    <row r="86">
      <c r="A86" s="1"/>
      <c r="B86" s="19"/>
      <c r="C86" s="1"/>
      <c r="D86" s="1"/>
      <c r="E86" s="1"/>
      <c r="F86" s="1"/>
      <c r="G86" s="1"/>
      <c r="H86" s="1"/>
      <c r="I86" s="1"/>
      <c r="J86" s="1"/>
      <c r="K86" s="1"/>
      <c r="L86" s="2"/>
      <c r="M86" s="2"/>
      <c r="N86" s="1"/>
      <c r="O86" s="1"/>
      <c r="P86" s="1"/>
      <c r="Q86" s="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</row>
    <row r="87">
      <c r="A87" s="1"/>
      <c r="B87" s="19"/>
      <c r="C87" s="1"/>
      <c r="D87" s="1"/>
      <c r="E87" s="1"/>
      <c r="F87" s="1"/>
      <c r="G87" s="1"/>
      <c r="H87" s="1"/>
      <c r="I87" s="1"/>
      <c r="J87" s="1"/>
      <c r="K87" s="1"/>
      <c r="L87" s="2"/>
      <c r="M87" s="2"/>
      <c r="N87" s="1"/>
      <c r="O87" s="1"/>
      <c r="P87" s="1"/>
      <c r="Q87" s="3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</row>
    <row r="88">
      <c r="A88" s="1"/>
      <c r="B88" s="19"/>
      <c r="C88" s="1"/>
      <c r="D88" s="1"/>
      <c r="E88" s="1"/>
      <c r="F88" s="1"/>
      <c r="G88" s="1"/>
      <c r="H88" s="1"/>
      <c r="I88" s="1"/>
      <c r="J88" s="1"/>
      <c r="K88" s="1"/>
      <c r="L88" s="2"/>
      <c r="M88" s="2"/>
      <c r="N88" s="1"/>
      <c r="O88" s="1"/>
      <c r="P88" s="1"/>
      <c r="Q88" s="3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</row>
    <row r="89">
      <c r="A89" s="1"/>
      <c r="B89" s="19"/>
      <c r="C89" s="1"/>
      <c r="D89" s="1"/>
      <c r="E89" s="1"/>
      <c r="F89" s="1"/>
      <c r="G89" s="1"/>
      <c r="H89" s="1"/>
      <c r="I89" s="1"/>
      <c r="J89" s="1"/>
      <c r="K89" s="1"/>
      <c r="L89" s="2"/>
      <c r="M89" s="2"/>
      <c r="N89" s="1"/>
      <c r="O89" s="1"/>
      <c r="P89" s="1"/>
      <c r="Q89" s="3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</row>
    <row r="90">
      <c r="A90" s="1"/>
      <c r="B90" s="19"/>
      <c r="C90" s="1"/>
      <c r="D90" s="1"/>
      <c r="E90" s="1"/>
      <c r="F90" s="1"/>
      <c r="G90" s="1"/>
      <c r="H90" s="1"/>
      <c r="I90" s="1"/>
      <c r="J90" s="1"/>
      <c r="K90" s="1"/>
      <c r="L90" s="2"/>
      <c r="M90" s="2"/>
      <c r="N90" s="1"/>
      <c r="O90" s="1"/>
      <c r="P90" s="1"/>
      <c r="Q90" s="3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</row>
    <row r="91">
      <c r="A91" s="1"/>
      <c r="B91" s="19"/>
      <c r="C91" s="1"/>
      <c r="D91" s="1"/>
      <c r="E91" s="1"/>
      <c r="F91" s="1"/>
      <c r="G91" s="1"/>
      <c r="H91" s="1"/>
      <c r="I91" s="1"/>
      <c r="J91" s="1"/>
      <c r="K91" s="1"/>
      <c r="L91" s="2"/>
      <c r="M91" s="2"/>
      <c r="N91" s="1"/>
      <c r="O91" s="1"/>
      <c r="P91" s="1"/>
      <c r="Q91" s="3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</row>
    <row r="92">
      <c r="A92" s="1"/>
      <c r="B92" s="19"/>
      <c r="C92" s="1"/>
      <c r="D92" s="1"/>
      <c r="E92" s="1"/>
      <c r="F92" s="1"/>
      <c r="G92" s="1"/>
      <c r="H92" s="1"/>
      <c r="I92" s="1"/>
      <c r="J92" s="1"/>
      <c r="K92" s="1"/>
      <c r="L92" s="2"/>
      <c r="M92" s="2"/>
      <c r="N92" s="1"/>
      <c r="O92" s="1"/>
      <c r="P92" s="1"/>
      <c r="Q92" s="3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</row>
    <row r="93">
      <c r="A93" s="1"/>
      <c r="B93" s="19"/>
      <c r="C93" s="1"/>
      <c r="D93" s="1"/>
      <c r="E93" s="1"/>
      <c r="F93" s="1"/>
      <c r="G93" s="1"/>
      <c r="H93" s="1"/>
      <c r="I93" s="1"/>
      <c r="J93" s="1"/>
      <c r="K93" s="1"/>
      <c r="L93" s="2"/>
      <c r="M93" s="2"/>
      <c r="N93" s="1"/>
      <c r="O93" s="1"/>
      <c r="P93" s="1"/>
      <c r="Q93" s="3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</row>
    <row r="94">
      <c r="A94" s="1"/>
      <c r="B94" s="19"/>
      <c r="C94" s="1"/>
      <c r="D94" s="1"/>
      <c r="E94" s="1"/>
      <c r="F94" s="1"/>
      <c r="G94" s="1"/>
      <c r="H94" s="1"/>
      <c r="I94" s="1"/>
      <c r="J94" s="1"/>
      <c r="K94" s="1"/>
      <c r="L94" s="2"/>
      <c r="M94" s="2"/>
      <c r="N94" s="1"/>
      <c r="O94" s="1"/>
      <c r="P94" s="1"/>
      <c r="Q94" s="3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</row>
    <row r="95">
      <c r="A95" s="1"/>
      <c r="B95" s="19"/>
      <c r="C95" s="1"/>
      <c r="D95" s="1"/>
      <c r="E95" s="1"/>
      <c r="F95" s="1"/>
      <c r="G95" s="1"/>
      <c r="H95" s="1"/>
      <c r="I95" s="1"/>
      <c r="J95" s="1"/>
      <c r="K95" s="1"/>
      <c r="L95" s="2"/>
      <c r="M95" s="2"/>
      <c r="N95" s="1"/>
      <c r="O95" s="1"/>
      <c r="P95" s="1"/>
      <c r="Q95" s="3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</row>
    <row r="96">
      <c r="A96" s="1"/>
      <c r="B96" s="19"/>
      <c r="C96" s="1"/>
      <c r="D96" s="1"/>
      <c r="E96" s="1"/>
      <c r="F96" s="1"/>
      <c r="G96" s="1"/>
      <c r="H96" s="1"/>
      <c r="I96" s="1"/>
      <c r="J96" s="1"/>
      <c r="K96" s="1"/>
      <c r="L96" s="2"/>
      <c r="M96" s="2"/>
      <c r="N96" s="1"/>
      <c r="O96" s="1"/>
      <c r="P96" s="1"/>
      <c r="Q96" s="3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</row>
    <row r="97">
      <c r="A97" s="1"/>
      <c r="B97" s="19"/>
      <c r="C97" s="1"/>
      <c r="D97" s="1"/>
      <c r="E97" s="1"/>
      <c r="F97" s="1"/>
      <c r="G97" s="1"/>
      <c r="H97" s="1"/>
      <c r="I97" s="1"/>
      <c r="J97" s="1"/>
      <c r="K97" s="1"/>
      <c r="L97" s="2"/>
      <c r="M97" s="2"/>
      <c r="N97" s="1"/>
      <c r="O97" s="1"/>
      <c r="P97" s="1"/>
      <c r="Q97" s="3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</row>
    <row r="98">
      <c r="A98" s="1"/>
      <c r="B98" s="19"/>
      <c r="C98" s="1"/>
      <c r="D98" s="1"/>
      <c r="E98" s="1"/>
      <c r="F98" s="1"/>
      <c r="G98" s="1"/>
      <c r="H98" s="1"/>
      <c r="I98" s="1"/>
      <c r="J98" s="1"/>
      <c r="K98" s="1"/>
      <c r="L98" s="2"/>
      <c r="M98" s="2"/>
      <c r="N98" s="1"/>
      <c r="O98" s="1"/>
      <c r="P98" s="1"/>
      <c r="Q98" s="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</row>
    <row r="99">
      <c r="A99" s="1"/>
      <c r="B99" s="19"/>
      <c r="C99" s="1"/>
      <c r="D99" s="1"/>
      <c r="E99" s="1"/>
      <c r="F99" s="1"/>
      <c r="G99" s="1"/>
      <c r="H99" s="1"/>
      <c r="I99" s="1"/>
      <c r="J99" s="1"/>
      <c r="K99" s="1"/>
      <c r="L99" s="2"/>
      <c r="M99" s="2"/>
      <c r="N99" s="1"/>
      <c r="O99" s="1"/>
      <c r="P99" s="1"/>
      <c r="Q99" s="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</row>
    <row r="100">
      <c r="A100" s="1"/>
      <c r="B100" s="19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2"/>
      <c r="N100" s="1"/>
      <c r="O100" s="1"/>
      <c r="P100" s="1"/>
      <c r="Q100" s="3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</row>
    <row r="101">
      <c r="A101" s="1"/>
      <c r="B101" s="19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2"/>
      <c r="N101" s="1"/>
      <c r="O101" s="1"/>
      <c r="P101" s="1"/>
      <c r="Q101" s="3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</row>
    <row r="102">
      <c r="A102" s="1"/>
      <c r="B102" s="19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2"/>
      <c r="N102" s="1"/>
      <c r="O102" s="1"/>
      <c r="P102" s="1"/>
      <c r="Q102" s="3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</row>
    <row r="103">
      <c r="A103" s="1"/>
      <c r="B103" s="19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2"/>
      <c r="N103" s="1"/>
      <c r="O103" s="1"/>
      <c r="P103" s="1"/>
      <c r="Q103" s="3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</row>
    <row r="104">
      <c r="A104" s="1"/>
      <c r="B104" s="19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2"/>
      <c r="N104" s="1"/>
      <c r="O104" s="1"/>
      <c r="P104" s="1"/>
      <c r="Q104" s="3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</row>
    <row r="105">
      <c r="A105" s="1"/>
      <c r="B105" s="19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2"/>
      <c r="N105" s="1"/>
      <c r="O105" s="1"/>
      <c r="P105" s="1"/>
      <c r="Q105" s="3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</row>
    <row r="106">
      <c r="A106" s="1"/>
      <c r="B106" s="19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2"/>
      <c r="N106" s="1"/>
      <c r="O106" s="1"/>
      <c r="P106" s="1"/>
      <c r="Q106" s="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</row>
    <row r="107">
      <c r="A107" s="1"/>
      <c r="B107" s="19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2"/>
      <c r="N107" s="1"/>
      <c r="O107" s="1"/>
      <c r="P107" s="1"/>
      <c r="Q107" s="3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</row>
    <row r="108">
      <c r="A108" s="1"/>
      <c r="B108" s="19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2"/>
      <c r="N108" s="1"/>
      <c r="O108" s="1"/>
      <c r="P108" s="1"/>
      <c r="Q108" s="3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</row>
    <row r="109">
      <c r="A109" s="1"/>
      <c r="B109" s="19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2"/>
      <c r="N109" s="1"/>
      <c r="O109" s="1"/>
      <c r="P109" s="1"/>
      <c r="Q109" s="3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</row>
    <row r="110">
      <c r="A110" s="1"/>
      <c r="B110" s="19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2"/>
      <c r="N110" s="1"/>
      <c r="O110" s="1"/>
      <c r="P110" s="1"/>
      <c r="Q110" s="3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</row>
    <row r="111">
      <c r="A111" s="1"/>
      <c r="B111" s="19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2"/>
      <c r="N111" s="1"/>
      <c r="O111" s="1"/>
      <c r="P111" s="1"/>
      <c r="Q111" s="3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</row>
    <row r="112">
      <c r="A112" s="1"/>
      <c r="B112" s="19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2"/>
      <c r="N112" s="1"/>
      <c r="O112" s="1"/>
      <c r="P112" s="1"/>
      <c r="Q112" s="3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</row>
    <row r="113">
      <c r="A113" s="1"/>
      <c r="B113" s="19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2"/>
      <c r="N113" s="1"/>
      <c r="O113" s="1"/>
      <c r="P113" s="1"/>
      <c r="Q113" s="3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</row>
    <row r="114">
      <c r="A114" s="1"/>
      <c r="B114" s="19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2"/>
      <c r="N114" s="1"/>
      <c r="O114" s="1"/>
      <c r="P114" s="1"/>
      <c r="Q114" s="3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</row>
    <row r="115">
      <c r="A115" s="1"/>
      <c r="B115" s="19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2"/>
      <c r="N115" s="1"/>
      <c r="O115" s="1"/>
      <c r="P115" s="1"/>
      <c r="Q115" s="3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</row>
    <row r="116">
      <c r="A116" s="1"/>
      <c r="B116" s="19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2"/>
      <c r="N116" s="1"/>
      <c r="O116" s="1"/>
      <c r="P116" s="1"/>
      <c r="Q116" s="3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</row>
    <row r="117">
      <c r="A117" s="1"/>
      <c r="B117" s="19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2"/>
      <c r="N117" s="1"/>
      <c r="O117" s="1"/>
      <c r="P117" s="1"/>
      <c r="Q117" s="3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</row>
    <row r="118">
      <c r="A118" s="1"/>
      <c r="B118" s="19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2"/>
      <c r="N118" s="1"/>
      <c r="O118" s="1"/>
      <c r="P118" s="1"/>
      <c r="Q118" s="3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</row>
    <row r="119">
      <c r="A119" s="1"/>
      <c r="B119" s="19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2"/>
      <c r="N119" s="1"/>
      <c r="O119" s="1"/>
      <c r="P119" s="1"/>
      <c r="Q119" s="3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</row>
    <row r="120">
      <c r="A120" s="1"/>
      <c r="B120" s="19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2"/>
      <c r="N120" s="1"/>
      <c r="O120" s="1"/>
      <c r="P120" s="1"/>
      <c r="Q120" s="3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</row>
    <row r="121">
      <c r="A121" s="1"/>
      <c r="B121" s="19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2"/>
      <c r="N121" s="1"/>
      <c r="O121" s="1"/>
      <c r="P121" s="1"/>
      <c r="Q121" s="3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</row>
    <row r="122">
      <c r="A122" s="1"/>
      <c r="B122" s="19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2"/>
      <c r="N122" s="1"/>
      <c r="O122" s="1"/>
      <c r="P122" s="1"/>
      <c r="Q122" s="3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</row>
    <row r="123">
      <c r="A123" s="1"/>
      <c r="B123" s="19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2"/>
      <c r="N123" s="1"/>
      <c r="O123" s="1"/>
      <c r="P123" s="1"/>
      <c r="Q123" s="3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</row>
    <row r="124">
      <c r="A124" s="1"/>
      <c r="B124" s="19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2"/>
      <c r="N124" s="1"/>
      <c r="O124" s="1"/>
      <c r="P124" s="1"/>
      <c r="Q124" s="3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</row>
    <row r="125">
      <c r="A125" s="1"/>
      <c r="B125" s="19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2"/>
      <c r="N125" s="1"/>
      <c r="O125" s="1"/>
      <c r="P125" s="1"/>
      <c r="Q125" s="3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</row>
    <row r="126">
      <c r="A126" s="1"/>
      <c r="B126" s="19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2"/>
      <c r="N126" s="1"/>
      <c r="O126" s="1"/>
      <c r="P126" s="1"/>
      <c r="Q126" s="3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</row>
    <row r="127">
      <c r="A127" s="1"/>
      <c r="B127" s="19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2"/>
      <c r="N127" s="1"/>
      <c r="O127" s="1"/>
      <c r="P127" s="1"/>
      <c r="Q127" s="3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</row>
    <row r="128">
      <c r="A128" s="1"/>
      <c r="B128" s="19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2"/>
      <c r="N128" s="1"/>
      <c r="O128" s="1"/>
      <c r="P128" s="1"/>
      <c r="Q128" s="3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</row>
    <row r="129">
      <c r="A129" s="1"/>
      <c r="B129" s="19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2"/>
      <c r="N129" s="1"/>
      <c r="O129" s="1"/>
      <c r="P129" s="1"/>
      <c r="Q129" s="3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</row>
    <row r="130">
      <c r="A130" s="1"/>
      <c r="B130" s="19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2"/>
      <c r="N130" s="1"/>
      <c r="O130" s="1"/>
      <c r="P130" s="1"/>
      <c r="Q130" s="3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</row>
    <row r="131">
      <c r="A131" s="1"/>
      <c r="B131" s="19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2"/>
      <c r="N131" s="1"/>
      <c r="O131" s="1"/>
      <c r="P131" s="1"/>
      <c r="Q131" s="3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</row>
    <row r="132">
      <c r="A132" s="1"/>
      <c r="B132" s="19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2"/>
      <c r="N132" s="1"/>
      <c r="O132" s="1"/>
      <c r="P132" s="1"/>
      <c r="Q132" s="3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</row>
    <row r="133">
      <c r="A133" s="1"/>
      <c r="B133" s="19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2"/>
      <c r="N133" s="1"/>
      <c r="O133" s="1"/>
      <c r="P133" s="1"/>
      <c r="Q133" s="3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</row>
    <row r="134">
      <c r="A134" s="1"/>
      <c r="B134" s="19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2"/>
      <c r="N134" s="1"/>
      <c r="O134" s="1"/>
      <c r="P134" s="1"/>
      <c r="Q134" s="3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</row>
    <row r="135">
      <c r="A135" s="1"/>
      <c r="B135" s="19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2"/>
      <c r="N135" s="1"/>
      <c r="O135" s="1"/>
      <c r="P135" s="1"/>
      <c r="Q135" s="3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</row>
    <row r="136">
      <c r="A136" s="1"/>
      <c r="B136" s="19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2"/>
      <c r="N136" s="1"/>
      <c r="O136" s="1"/>
      <c r="P136" s="1"/>
      <c r="Q136" s="3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</row>
    <row r="137">
      <c r="A137" s="1"/>
      <c r="B137" s="19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2"/>
      <c r="N137" s="1"/>
      <c r="O137" s="1"/>
      <c r="P137" s="1"/>
      <c r="Q137" s="3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</row>
    <row r="138">
      <c r="A138" s="1"/>
      <c r="B138" s="19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2"/>
      <c r="N138" s="1"/>
      <c r="O138" s="1"/>
      <c r="P138" s="1"/>
      <c r="Q138" s="3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</row>
    <row r="139">
      <c r="A139" s="1"/>
      <c r="B139" s="19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2"/>
      <c r="N139" s="1"/>
      <c r="O139" s="1"/>
      <c r="P139" s="1"/>
      <c r="Q139" s="3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</row>
    <row r="140">
      <c r="A140" s="1"/>
      <c r="B140" s="19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2"/>
      <c r="N140" s="1"/>
      <c r="O140" s="1"/>
      <c r="P140" s="1"/>
      <c r="Q140" s="3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</row>
    <row r="141">
      <c r="A141" s="1"/>
      <c r="B141" s="19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2"/>
      <c r="N141" s="1"/>
      <c r="O141" s="1"/>
      <c r="P141" s="1"/>
      <c r="Q141" s="3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</row>
    <row r="142">
      <c r="A142" s="1"/>
      <c r="B142" s="19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2"/>
      <c r="N142" s="1"/>
      <c r="O142" s="1"/>
      <c r="P142" s="1"/>
      <c r="Q142" s="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</row>
    <row r="143">
      <c r="A143" s="1"/>
      <c r="B143" s="19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2"/>
      <c r="N143" s="1"/>
      <c r="O143" s="1"/>
      <c r="P143" s="1"/>
      <c r="Q143" s="3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</row>
    <row r="144">
      <c r="A144" s="1"/>
      <c r="B144" s="19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2"/>
      <c r="N144" s="1"/>
      <c r="O144" s="1"/>
      <c r="P144" s="1"/>
      <c r="Q144" s="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</row>
    <row r="145">
      <c r="A145" s="1"/>
      <c r="B145" s="19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2"/>
      <c r="N145" s="1"/>
      <c r="O145" s="1"/>
      <c r="P145" s="1"/>
      <c r="Q145" s="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</row>
    <row r="146">
      <c r="A146" s="1"/>
      <c r="B146" s="19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2"/>
      <c r="N146" s="1"/>
      <c r="O146" s="1"/>
      <c r="P146" s="1"/>
      <c r="Q146" s="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</row>
    <row r="147">
      <c r="A147" s="1"/>
      <c r="B147" s="19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2"/>
      <c r="N147" s="1"/>
      <c r="O147" s="1"/>
      <c r="P147" s="1"/>
      <c r="Q147" s="3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</row>
    <row r="148">
      <c r="A148" s="1"/>
      <c r="B148" s="19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2"/>
      <c r="N148" s="1"/>
      <c r="O148" s="1"/>
      <c r="P148" s="1"/>
      <c r="Q148" s="3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</row>
    <row r="149">
      <c r="A149" s="1"/>
      <c r="B149" s="19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2"/>
      <c r="N149" s="1"/>
      <c r="O149" s="1"/>
      <c r="P149" s="1"/>
      <c r="Q149" s="3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</row>
    <row r="150">
      <c r="A150" s="1"/>
      <c r="B150" s="19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2"/>
      <c r="N150" s="1"/>
      <c r="O150" s="1"/>
      <c r="P150" s="1"/>
      <c r="Q150" s="3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</row>
    <row r="151">
      <c r="A151" s="1"/>
      <c r="B151" s="19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2"/>
      <c r="N151" s="1"/>
      <c r="O151" s="1"/>
      <c r="P151" s="1"/>
      <c r="Q151" s="3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</row>
    <row r="152">
      <c r="A152" s="1"/>
      <c r="B152" s="19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2"/>
      <c r="N152" s="1"/>
      <c r="O152" s="1"/>
      <c r="P152" s="1"/>
      <c r="Q152" s="3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</row>
    <row r="153">
      <c r="A153" s="1"/>
      <c r="B153" s="19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2"/>
      <c r="N153" s="1"/>
      <c r="O153" s="1"/>
      <c r="P153" s="1"/>
      <c r="Q153" s="3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</row>
    <row r="154">
      <c r="A154" s="1"/>
      <c r="B154" s="19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2"/>
      <c r="N154" s="1"/>
      <c r="O154" s="1"/>
      <c r="P154" s="1"/>
      <c r="Q154" s="3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</row>
    <row r="155">
      <c r="A155" s="1"/>
      <c r="B155" s="19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2"/>
      <c r="N155" s="1"/>
      <c r="O155" s="1"/>
      <c r="P155" s="1"/>
      <c r="Q155" s="3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</row>
    <row r="156">
      <c r="A156" s="1"/>
      <c r="B156" s="19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2"/>
      <c r="N156" s="1"/>
      <c r="O156" s="1"/>
      <c r="P156" s="1"/>
      <c r="Q156" s="3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</row>
    <row r="157">
      <c r="A157" s="1"/>
      <c r="B157" s="19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2"/>
      <c r="N157" s="1"/>
      <c r="O157" s="1"/>
      <c r="P157" s="1"/>
      <c r="Q157" s="3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</row>
    <row r="158">
      <c r="A158" s="1"/>
      <c r="B158" s="19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2"/>
      <c r="N158" s="1"/>
      <c r="O158" s="1"/>
      <c r="P158" s="1"/>
      <c r="Q158" s="3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</row>
    <row r="159">
      <c r="A159" s="1"/>
      <c r="B159" s="19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2"/>
      <c r="N159" s="1"/>
      <c r="O159" s="1"/>
      <c r="P159" s="1"/>
      <c r="Q159" s="3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</row>
    <row r="160">
      <c r="A160" s="1"/>
      <c r="B160" s="19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2"/>
      <c r="N160" s="1"/>
      <c r="O160" s="1"/>
      <c r="P160" s="1"/>
      <c r="Q160" s="3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</row>
    <row r="161">
      <c r="A161" s="1"/>
      <c r="B161" s="19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2"/>
      <c r="N161" s="1"/>
      <c r="O161" s="1"/>
      <c r="P161" s="1"/>
      <c r="Q161" s="3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</row>
    <row r="162">
      <c r="A162" s="1"/>
      <c r="B162" s="19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2"/>
      <c r="N162" s="1"/>
      <c r="O162" s="1"/>
      <c r="P162" s="1"/>
      <c r="Q162" s="3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</row>
    <row r="163">
      <c r="A163" s="1"/>
      <c r="B163" s="19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2"/>
      <c r="N163" s="1"/>
      <c r="O163" s="1"/>
      <c r="P163" s="1"/>
      <c r="Q163" s="3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</row>
    <row r="164">
      <c r="A164" s="1"/>
      <c r="B164" s="19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2"/>
      <c r="N164" s="1"/>
      <c r="O164" s="1"/>
      <c r="P164" s="1"/>
      <c r="Q164" s="3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</row>
    <row r="165">
      <c r="A165" s="1"/>
      <c r="B165" s="19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2"/>
      <c r="N165" s="1"/>
      <c r="O165" s="1"/>
      <c r="P165" s="1"/>
      <c r="Q165" s="3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</row>
    <row r="166">
      <c r="A166" s="1"/>
      <c r="B166" s="19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2"/>
      <c r="N166" s="1"/>
      <c r="O166" s="1"/>
      <c r="P166" s="1"/>
      <c r="Q166" s="3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</row>
    <row r="167">
      <c r="A167" s="1"/>
      <c r="B167" s="19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2"/>
      <c r="N167" s="1"/>
      <c r="O167" s="1"/>
      <c r="P167" s="1"/>
      <c r="Q167" s="3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</row>
    <row r="168">
      <c r="A168" s="1"/>
      <c r="B168" s="19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2"/>
      <c r="N168" s="1"/>
      <c r="O168" s="1"/>
      <c r="P168" s="1"/>
      <c r="Q168" s="3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</row>
    <row r="169">
      <c r="A169" s="1"/>
      <c r="B169" s="19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2"/>
      <c r="N169" s="1"/>
      <c r="O169" s="1"/>
      <c r="P169" s="1"/>
      <c r="Q169" s="3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</row>
    <row r="170">
      <c r="A170" s="1"/>
      <c r="B170" s="19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2"/>
      <c r="N170" s="1"/>
      <c r="O170" s="1"/>
      <c r="P170" s="1"/>
      <c r="Q170" s="3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</row>
    <row r="171">
      <c r="A171" s="1"/>
      <c r="B171" s="19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2"/>
      <c r="N171" s="1"/>
      <c r="O171" s="1"/>
      <c r="P171" s="1"/>
      <c r="Q171" s="3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</row>
    <row r="172">
      <c r="A172" s="1"/>
      <c r="B172" s="19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2"/>
      <c r="N172" s="1"/>
      <c r="O172" s="1"/>
      <c r="P172" s="1"/>
      <c r="Q172" s="3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</row>
    <row r="173">
      <c r="A173" s="1"/>
      <c r="B173" s="19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2"/>
      <c r="N173" s="1"/>
      <c r="O173" s="1"/>
      <c r="P173" s="1"/>
      <c r="Q173" s="3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</row>
    <row r="174">
      <c r="A174" s="1"/>
      <c r="B174" s="19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2"/>
      <c r="N174" s="1"/>
      <c r="O174" s="1"/>
      <c r="P174" s="1"/>
      <c r="Q174" s="3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</row>
    <row r="175">
      <c r="A175" s="1"/>
      <c r="B175" s="19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2"/>
      <c r="N175" s="1"/>
      <c r="O175" s="1"/>
      <c r="P175" s="1"/>
      <c r="Q175" s="3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</row>
    <row r="176">
      <c r="A176" s="1"/>
      <c r="B176" s="19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2"/>
      <c r="N176" s="1"/>
      <c r="O176" s="1"/>
      <c r="P176" s="1"/>
      <c r="Q176" s="3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</row>
    <row r="177">
      <c r="A177" s="1"/>
      <c r="B177" s="19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2"/>
      <c r="N177" s="1"/>
      <c r="O177" s="1"/>
      <c r="P177" s="1"/>
      <c r="Q177" s="3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</row>
    <row r="178">
      <c r="A178" s="1"/>
      <c r="B178" s="19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2"/>
      <c r="N178" s="1"/>
      <c r="O178" s="1"/>
      <c r="P178" s="1"/>
      <c r="Q178" s="3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</row>
    <row r="179">
      <c r="A179" s="1"/>
      <c r="B179" s="19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2"/>
      <c r="N179" s="1"/>
      <c r="O179" s="1"/>
      <c r="P179" s="1"/>
      <c r="Q179" s="3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</row>
    <row r="180">
      <c r="A180" s="1"/>
      <c r="B180" s="19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2"/>
      <c r="N180" s="1"/>
      <c r="O180" s="1"/>
      <c r="P180" s="1"/>
      <c r="Q180" s="3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</row>
    <row r="181">
      <c r="A181" s="1"/>
      <c r="B181" s="19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2"/>
      <c r="N181" s="1"/>
      <c r="O181" s="1"/>
      <c r="P181" s="1"/>
      <c r="Q181" s="3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</row>
    <row r="182">
      <c r="A182" s="1"/>
      <c r="B182" s="19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2"/>
      <c r="N182" s="1"/>
      <c r="O182" s="1"/>
      <c r="P182" s="1"/>
      <c r="Q182" s="3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</row>
    <row r="183">
      <c r="A183" s="1"/>
      <c r="B183" s="19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2"/>
      <c r="N183" s="1"/>
      <c r="O183" s="1"/>
      <c r="P183" s="1"/>
      <c r="Q183" s="3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</row>
    <row r="184">
      <c r="A184" s="1"/>
      <c r="B184" s="19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2"/>
      <c r="N184" s="1"/>
      <c r="O184" s="1"/>
      <c r="P184" s="1"/>
      <c r="Q184" s="3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</row>
    <row r="185">
      <c r="A185" s="1"/>
      <c r="B185" s="19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2"/>
      <c r="N185" s="1"/>
      <c r="O185" s="1"/>
      <c r="P185" s="1"/>
      <c r="Q185" s="3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</row>
    <row r="186">
      <c r="A186" s="1"/>
      <c r="B186" s="19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2"/>
      <c r="N186" s="1"/>
      <c r="O186" s="1"/>
      <c r="P186" s="1"/>
      <c r="Q186" s="3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</row>
    <row r="187">
      <c r="A187" s="1"/>
      <c r="B187" s="19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2"/>
      <c r="N187" s="1"/>
      <c r="O187" s="1"/>
      <c r="P187" s="1"/>
      <c r="Q187" s="3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</row>
    <row r="188">
      <c r="A188" s="1"/>
      <c r="B188" s="19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2"/>
      <c r="N188" s="1"/>
      <c r="O188" s="1"/>
      <c r="P188" s="1"/>
      <c r="Q188" s="3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</row>
    <row r="189">
      <c r="A189" s="1"/>
      <c r="B189" s="19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2"/>
      <c r="N189" s="1"/>
      <c r="O189" s="1"/>
      <c r="P189" s="1"/>
      <c r="Q189" s="3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</row>
    <row r="190">
      <c r="A190" s="1"/>
      <c r="B190" s="19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2"/>
      <c r="N190" s="1"/>
      <c r="O190" s="1"/>
      <c r="P190" s="1"/>
      <c r="Q190" s="3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</row>
    <row r="191">
      <c r="A191" s="1"/>
      <c r="B191" s="19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2"/>
      <c r="N191" s="1"/>
      <c r="O191" s="1"/>
      <c r="P191" s="1"/>
      <c r="Q191" s="3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</row>
    <row r="192">
      <c r="A192" s="1"/>
      <c r="B192" s="19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2"/>
      <c r="N192" s="1"/>
      <c r="O192" s="1"/>
      <c r="P192" s="1"/>
      <c r="Q192" s="3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</row>
    <row r="193">
      <c r="A193" s="1"/>
      <c r="B193" s="19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2"/>
      <c r="N193" s="1"/>
      <c r="O193" s="1"/>
      <c r="P193" s="1"/>
      <c r="Q193" s="3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</row>
    <row r="194">
      <c r="A194" s="1"/>
      <c r="B194" s="19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2"/>
      <c r="N194" s="1"/>
      <c r="O194" s="1"/>
      <c r="P194" s="1"/>
      <c r="Q194" s="3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</row>
    <row r="195">
      <c r="A195" s="1"/>
      <c r="B195" s="19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2"/>
      <c r="N195" s="1"/>
      <c r="O195" s="1"/>
      <c r="P195" s="1"/>
      <c r="Q195" s="3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</row>
    <row r="196">
      <c r="A196" s="1"/>
      <c r="B196" s="19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2"/>
      <c r="N196" s="1"/>
      <c r="O196" s="1"/>
      <c r="P196" s="1"/>
      <c r="Q196" s="3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</row>
    <row r="197">
      <c r="A197" s="1"/>
      <c r="B197" s="19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2"/>
      <c r="N197" s="1"/>
      <c r="O197" s="1"/>
      <c r="P197" s="1"/>
      <c r="Q197" s="3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</row>
    <row r="198">
      <c r="A198" s="1"/>
      <c r="B198" s="19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2"/>
      <c r="N198" s="1"/>
      <c r="O198" s="1"/>
      <c r="P198" s="1"/>
      <c r="Q198" s="3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</row>
    <row r="199">
      <c r="A199" s="1"/>
      <c r="B199" s="19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2"/>
      <c r="N199" s="1"/>
      <c r="O199" s="1"/>
      <c r="P199" s="1"/>
      <c r="Q199" s="3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</row>
    <row r="200">
      <c r="A200" s="1"/>
      <c r="B200" s="19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2"/>
      <c r="N200" s="1"/>
      <c r="O200" s="1"/>
      <c r="P200" s="1"/>
      <c r="Q200" s="3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</row>
    <row r="201">
      <c r="A201" s="1"/>
      <c r="B201" s="19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2"/>
      <c r="N201" s="1"/>
      <c r="O201" s="1"/>
      <c r="P201" s="1"/>
      <c r="Q201" s="3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</row>
    <row r="202">
      <c r="A202" s="1"/>
      <c r="B202" s="19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2"/>
      <c r="N202" s="1"/>
      <c r="O202" s="1"/>
      <c r="P202" s="1"/>
      <c r="Q202" s="3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</row>
    <row r="203">
      <c r="A203" s="1"/>
      <c r="B203" s="19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2"/>
      <c r="N203" s="1"/>
      <c r="O203" s="1"/>
      <c r="P203" s="1"/>
      <c r="Q203" s="3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</row>
    <row r="204">
      <c r="A204" s="1"/>
      <c r="B204" s="19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2"/>
      <c r="N204" s="1"/>
      <c r="O204" s="1"/>
      <c r="P204" s="1"/>
      <c r="Q204" s="3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</row>
    <row r="205">
      <c r="A205" s="1"/>
      <c r="B205" s="19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2"/>
      <c r="N205" s="1"/>
      <c r="O205" s="1"/>
      <c r="P205" s="1"/>
      <c r="Q205" s="3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</row>
    <row r="206">
      <c r="A206" s="1"/>
      <c r="B206" s="19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2"/>
      <c r="N206" s="1"/>
      <c r="O206" s="1"/>
      <c r="P206" s="1"/>
      <c r="Q206" s="3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</row>
    <row r="207">
      <c r="A207" s="1"/>
      <c r="B207" s="19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2"/>
      <c r="N207" s="1"/>
      <c r="O207" s="1"/>
      <c r="P207" s="1"/>
      <c r="Q207" s="3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</row>
    <row r="208">
      <c r="A208" s="1"/>
      <c r="B208" s="19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2"/>
      <c r="N208" s="1"/>
      <c r="O208" s="1"/>
      <c r="P208" s="1"/>
      <c r="Q208" s="3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</row>
    <row r="209">
      <c r="A209" s="1"/>
      <c r="B209" s="19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2"/>
      <c r="N209" s="1"/>
      <c r="O209" s="1"/>
      <c r="P209" s="1"/>
      <c r="Q209" s="3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</row>
    <row r="210">
      <c r="A210" s="1"/>
      <c r="B210" s="19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2"/>
      <c r="N210" s="1"/>
      <c r="O210" s="1"/>
      <c r="P210" s="1"/>
      <c r="Q210" s="3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</row>
    <row r="211">
      <c r="A211" s="1"/>
      <c r="B211" s="19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2"/>
      <c r="N211" s="1"/>
      <c r="O211" s="1"/>
      <c r="P211" s="1"/>
      <c r="Q211" s="3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</row>
    <row r="212">
      <c r="A212" s="1"/>
      <c r="B212" s="19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2"/>
      <c r="N212" s="1"/>
      <c r="O212" s="1"/>
      <c r="P212" s="1"/>
      <c r="Q212" s="3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</row>
    <row r="213">
      <c r="A213" s="1"/>
      <c r="B213" s="19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2"/>
      <c r="N213" s="1"/>
      <c r="O213" s="1"/>
      <c r="P213" s="1"/>
      <c r="Q213" s="3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</row>
    <row r="214">
      <c r="A214" s="1"/>
      <c r="B214" s="19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2"/>
      <c r="N214" s="1"/>
      <c r="O214" s="1"/>
      <c r="P214" s="1"/>
      <c r="Q214" s="3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</row>
    <row r="215">
      <c r="A215" s="1"/>
      <c r="B215" s="19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2"/>
      <c r="N215" s="1"/>
      <c r="O215" s="1"/>
      <c r="P215" s="1"/>
      <c r="Q215" s="3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</row>
    <row r="216">
      <c r="A216" s="1"/>
      <c r="B216" s="19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2"/>
      <c r="N216" s="1"/>
      <c r="O216" s="1"/>
      <c r="P216" s="1"/>
      <c r="Q216" s="3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</row>
    <row r="217">
      <c r="A217" s="1"/>
      <c r="B217" s="19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2"/>
      <c r="N217" s="1"/>
      <c r="O217" s="1"/>
      <c r="P217" s="1"/>
      <c r="Q217" s="3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</row>
    <row r="218">
      <c r="A218" s="1"/>
      <c r="B218" s="19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2"/>
      <c r="N218" s="1"/>
      <c r="O218" s="1"/>
      <c r="P218" s="1"/>
      <c r="Q218" s="3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</row>
    <row r="219">
      <c r="A219" s="1"/>
      <c r="B219" s="19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2"/>
      <c r="N219" s="1"/>
      <c r="O219" s="1"/>
      <c r="P219" s="1"/>
      <c r="Q219" s="3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</row>
    <row r="220">
      <c r="A220" s="1"/>
      <c r="B220" s="19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2"/>
      <c r="N220" s="1"/>
      <c r="O220" s="1"/>
      <c r="P220" s="1"/>
      <c r="Q220" s="3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</row>
    <row r="221">
      <c r="A221" s="1"/>
      <c r="B221" s="19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2"/>
      <c r="N221" s="1"/>
      <c r="O221" s="1"/>
      <c r="P221" s="1"/>
      <c r="Q221" s="3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</row>
    <row r="222">
      <c r="A222" s="1"/>
      <c r="B222" s="19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2"/>
      <c r="N222" s="1"/>
      <c r="O222" s="1"/>
      <c r="P222" s="1"/>
      <c r="Q222" s="3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</row>
    <row r="223">
      <c r="A223" s="1"/>
      <c r="B223" s="19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2"/>
      <c r="N223" s="1"/>
      <c r="O223" s="1"/>
      <c r="P223" s="1"/>
      <c r="Q223" s="3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</row>
    <row r="224">
      <c r="A224" s="1"/>
      <c r="B224" s="19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2"/>
      <c r="N224" s="1"/>
      <c r="O224" s="1"/>
      <c r="P224" s="1"/>
      <c r="Q224" s="3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</row>
    <row r="225">
      <c r="A225" s="1"/>
      <c r="B225" s="19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2"/>
      <c r="N225" s="1"/>
      <c r="O225" s="1"/>
      <c r="P225" s="1"/>
      <c r="Q225" s="3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</row>
    <row r="226">
      <c r="A226" s="1"/>
      <c r="B226" s="19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2"/>
      <c r="N226" s="1"/>
      <c r="O226" s="1"/>
      <c r="P226" s="1"/>
      <c r="Q226" s="3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</row>
    <row r="227">
      <c r="A227" s="1"/>
      <c r="B227" s="19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2"/>
      <c r="N227" s="1"/>
      <c r="O227" s="1"/>
      <c r="P227" s="1"/>
      <c r="Q227" s="3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</row>
    <row r="228">
      <c r="A228" s="1"/>
      <c r="B228" s="19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2"/>
      <c r="N228" s="1"/>
      <c r="O228" s="1"/>
      <c r="P228" s="1"/>
      <c r="Q228" s="3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</row>
    <row r="229">
      <c r="A229" s="1"/>
      <c r="B229" s="19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2"/>
      <c r="N229" s="1"/>
      <c r="O229" s="1"/>
      <c r="P229" s="1"/>
      <c r="Q229" s="3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</row>
    <row r="230">
      <c r="A230" s="1"/>
      <c r="B230" s="19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2"/>
      <c r="N230" s="1"/>
      <c r="O230" s="1"/>
      <c r="P230" s="1"/>
      <c r="Q230" s="3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</row>
    <row r="231">
      <c r="A231" s="1"/>
      <c r="B231" s="19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2"/>
      <c r="N231" s="1"/>
      <c r="O231" s="1"/>
      <c r="P231" s="1"/>
      <c r="Q231" s="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</row>
    <row r="232">
      <c r="A232" s="1"/>
      <c r="B232" s="19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2"/>
      <c r="N232" s="1"/>
      <c r="O232" s="1"/>
      <c r="P232" s="1"/>
      <c r="Q232" s="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</row>
    <row r="233">
      <c r="A233" s="1"/>
      <c r="B233" s="19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2"/>
      <c r="N233" s="1"/>
      <c r="O233" s="1"/>
      <c r="P233" s="1"/>
      <c r="Q233" s="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</row>
    <row r="234">
      <c r="A234" s="1"/>
      <c r="B234" s="19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2"/>
      <c r="N234" s="1"/>
      <c r="O234" s="1"/>
      <c r="P234" s="1"/>
      <c r="Q234" s="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</row>
    <row r="235">
      <c r="A235" s="1"/>
      <c r="B235" s="19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2"/>
      <c r="N235" s="1"/>
      <c r="O235" s="1"/>
      <c r="P235" s="1"/>
      <c r="Q235" s="3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</row>
    <row r="236">
      <c r="A236" s="1"/>
      <c r="B236" s="19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2"/>
      <c r="N236" s="1"/>
      <c r="O236" s="1"/>
      <c r="P236" s="1"/>
      <c r="Q236" s="3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</row>
    <row r="237">
      <c r="A237" s="1"/>
      <c r="B237" s="19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2"/>
      <c r="N237" s="1"/>
      <c r="O237" s="1"/>
      <c r="P237" s="1"/>
      <c r="Q237" s="3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</row>
    <row r="238">
      <c r="A238" s="1"/>
      <c r="B238" s="19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2"/>
      <c r="N238" s="1"/>
      <c r="O238" s="1"/>
      <c r="P238" s="1"/>
      <c r="Q238" s="3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</row>
    <row r="239">
      <c r="A239" s="1"/>
      <c r="B239" s="19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2"/>
      <c r="N239" s="1"/>
      <c r="O239" s="1"/>
      <c r="P239" s="1"/>
      <c r="Q239" s="3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</row>
    <row r="240">
      <c r="A240" s="1"/>
      <c r="B240" s="19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2"/>
      <c r="N240" s="1"/>
      <c r="O240" s="1"/>
      <c r="P240" s="1"/>
      <c r="Q240" s="3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</row>
    <row r="241">
      <c r="A241" s="1"/>
      <c r="B241" s="19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2"/>
      <c r="N241" s="1"/>
      <c r="O241" s="1"/>
      <c r="P241" s="1"/>
      <c r="Q241" s="3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</row>
    <row r="242">
      <c r="A242" s="1"/>
      <c r="B242" s="19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2"/>
      <c r="N242" s="1"/>
      <c r="O242" s="1"/>
      <c r="P242" s="1"/>
      <c r="Q242" s="3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</row>
    <row r="243">
      <c r="A243" s="1"/>
      <c r="B243" s="19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2"/>
      <c r="N243" s="1"/>
      <c r="O243" s="1"/>
      <c r="P243" s="1"/>
      <c r="Q243" s="3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</row>
    <row r="244">
      <c r="A244" s="1"/>
      <c r="B244" s="19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2"/>
      <c r="N244" s="1"/>
      <c r="O244" s="1"/>
      <c r="P244" s="1"/>
      <c r="Q244" s="3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</row>
    <row r="245">
      <c r="A245" s="1"/>
      <c r="B245" s="19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2"/>
      <c r="N245" s="1"/>
      <c r="O245" s="1"/>
      <c r="P245" s="1"/>
      <c r="Q245" s="3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</row>
    <row r="246">
      <c r="A246" s="1"/>
      <c r="B246" s="19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2"/>
      <c r="N246" s="1"/>
      <c r="O246" s="1"/>
      <c r="P246" s="1"/>
      <c r="Q246" s="3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</row>
    <row r="247">
      <c r="A247" s="1"/>
      <c r="B247" s="19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2"/>
      <c r="N247" s="1"/>
      <c r="O247" s="1"/>
      <c r="P247" s="1"/>
      <c r="Q247" s="3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</row>
    <row r="248">
      <c r="A248" s="1"/>
      <c r="B248" s="19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2"/>
      <c r="N248" s="1"/>
      <c r="O248" s="1"/>
      <c r="P248" s="1"/>
      <c r="Q248" s="3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</row>
    <row r="249">
      <c r="A249" s="1"/>
      <c r="B249" s="19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2"/>
      <c r="N249" s="1"/>
      <c r="O249" s="1"/>
      <c r="P249" s="1"/>
      <c r="Q249" s="3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</row>
    <row r="250">
      <c r="A250" s="1"/>
      <c r="B250" s="19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2"/>
      <c r="N250" s="1"/>
      <c r="O250" s="1"/>
      <c r="P250" s="1"/>
      <c r="Q250" s="3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</row>
    <row r="251">
      <c r="A251" s="1"/>
      <c r="B251" s="19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2"/>
      <c r="N251" s="1"/>
      <c r="O251" s="1"/>
      <c r="P251" s="1"/>
      <c r="Q251" s="3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</row>
    <row r="252">
      <c r="A252" s="1"/>
      <c r="B252" s="19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2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</row>
    <row r="253">
      <c r="A253" s="1"/>
      <c r="B253" s="19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2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</row>
    <row r="254">
      <c r="A254" s="1"/>
      <c r="B254" s="19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2"/>
      <c r="N254" s="1"/>
      <c r="O254" s="1"/>
      <c r="P254" s="1"/>
      <c r="Q254" s="3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</row>
    <row r="255">
      <c r="A255" s="1"/>
      <c r="B255" s="19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2"/>
      <c r="N255" s="1"/>
      <c r="O255" s="1"/>
      <c r="P255" s="1"/>
      <c r="Q255" s="3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</row>
    <row r="256">
      <c r="A256" s="1"/>
      <c r="B256" s="19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2"/>
      <c r="N256" s="1"/>
      <c r="O256" s="1"/>
      <c r="P256" s="1"/>
      <c r="Q256" s="3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</row>
    <row r="257">
      <c r="A257" s="1"/>
      <c r="B257" s="19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2"/>
      <c r="N257" s="1"/>
      <c r="O257" s="1"/>
      <c r="P257" s="1"/>
      <c r="Q257" s="3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</row>
    <row r="258">
      <c r="A258" s="1"/>
      <c r="B258" s="19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2"/>
      <c r="N258" s="1"/>
      <c r="O258" s="1"/>
      <c r="P258" s="1"/>
      <c r="Q258" s="3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</row>
    <row r="259">
      <c r="A259" s="1"/>
      <c r="B259" s="19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2"/>
      <c r="N259" s="1"/>
      <c r="O259" s="1"/>
      <c r="P259" s="1"/>
      <c r="Q259" s="3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</row>
    <row r="260">
      <c r="A260" s="1"/>
      <c r="B260" s="19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2"/>
      <c r="N260" s="1"/>
      <c r="O260" s="1"/>
      <c r="P260" s="1"/>
      <c r="Q260" s="3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</row>
    <row r="261">
      <c r="A261" s="1"/>
      <c r="B261" s="19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2"/>
      <c r="N261" s="1"/>
      <c r="O261" s="1"/>
      <c r="P261" s="1"/>
      <c r="Q261" s="3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</row>
    <row r="262">
      <c r="A262" s="1"/>
      <c r="B262" s="19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2"/>
      <c r="N262" s="1"/>
      <c r="O262" s="1"/>
      <c r="P262" s="1"/>
      <c r="Q262" s="3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</row>
    <row r="263">
      <c r="A263" s="1"/>
      <c r="B263" s="19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2"/>
      <c r="N263" s="1"/>
      <c r="O263" s="1"/>
      <c r="P263" s="1"/>
      <c r="Q263" s="3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</row>
    <row r="264">
      <c r="A264" s="1"/>
      <c r="B264" s="19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2"/>
      <c r="N264" s="1"/>
      <c r="O264" s="1"/>
      <c r="P264" s="1"/>
      <c r="Q264" s="3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</row>
    <row r="265">
      <c r="A265" s="1"/>
      <c r="B265" s="19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2"/>
      <c r="N265" s="1"/>
      <c r="O265" s="1"/>
      <c r="P265" s="1"/>
      <c r="Q265" s="3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</row>
    <row r="266">
      <c r="A266" s="1"/>
      <c r="B266" s="19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2"/>
      <c r="N266" s="1"/>
      <c r="O266" s="1"/>
      <c r="P266" s="1"/>
      <c r="Q266" s="3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</row>
    <row r="267">
      <c r="A267" s="1"/>
      <c r="B267" s="19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2"/>
      <c r="N267" s="1"/>
      <c r="O267" s="1"/>
      <c r="P267" s="1"/>
      <c r="Q267" s="3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</row>
    <row r="268">
      <c r="A268" s="1"/>
      <c r="B268" s="19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2"/>
      <c r="N268" s="1"/>
      <c r="O268" s="1"/>
      <c r="P268" s="1"/>
      <c r="Q268" s="3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</row>
    <row r="269">
      <c r="A269" s="1"/>
      <c r="B269" s="19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2"/>
      <c r="N269" s="1"/>
      <c r="O269" s="1"/>
      <c r="P269" s="1"/>
      <c r="Q269" s="3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</row>
    <row r="270">
      <c r="A270" s="1"/>
      <c r="B270" s="19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2"/>
      <c r="N270" s="1"/>
      <c r="O270" s="1"/>
      <c r="P270" s="1"/>
      <c r="Q270" s="3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</row>
    <row r="271">
      <c r="A271" s="1"/>
      <c r="B271" s="19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2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</row>
    <row r="272">
      <c r="A272" s="1"/>
      <c r="B272" s="19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2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</row>
    <row r="273">
      <c r="A273" s="1"/>
      <c r="B273" s="19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2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</row>
    <row r="274">
      <c r="A274" s="1"/>
      <c r="B274" s="19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2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</row>
    <row r="275">
      <c r="A275" s="1"/>
      <c r="B275" s="19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2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</row>
    <row r="276">
      <c r="A276" s="1"/>
      <c r="B276" s="19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2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</row>
    <row r="277">
      <c r="A277" s="1"/>
      <c r="B277" s="19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2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</row>
    <row r="278">
      <c r="A278" s="1"/>
      <c r="B278" s="19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2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</row>
    <row r="279">
      <c r="A279" s="1"/>
      <c r="B279" s="19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2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</row>
    <row r="280">
      <c r="A280" s="1"/>
      <c r="B280" s="19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2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</row>
    <row r="281">
      <c r="A281" s="1"/>
      <c r="B281" s="19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2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</row>
    <row r="282">
      <c r="A282" s="1"/>
      <c r="B282" s="19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2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</row>
    <row r="283">
      <c r="A283" s="1"/>
      <c r="B283" s="19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2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</row>
    <row r="284">
      <c r="A284" s="1"/>
      <c r="B284" s="19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2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</row>
    <row r="285">
      <c r="A285" s="1"/>
      <c r="B285" s="19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2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</row>
    <row r="286">
      <c r="A286" s="1"/>
      <c r="B286" s="19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2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</row>
    <row r="287">
      <c r="A287" s="1"/>
      <c r="B287" s="19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2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</row>
    <row r="288">
      <c r="A288" s="1"/>
      <c r="B288" s="19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2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</row>
    <row r="289">
      <c r="A289" s="1"/>
      <c r="B289" s="19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2"/>
      <c r="N289" s="1"/>
      <c r="O289" s="1"/>
      <c r="P289" s="1"/>
      <c r="Q289" s="3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</row>
    <row r="290">
      <c r="A290" s="1"/>
      <c r="B290" s="19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2"/>
      <c r="N290" s="1"/>
      <c r="O290" s="1"/>
      <c r="P290" s="1"/>
      <c r="Q290" s="3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</row>
    <row r="291">
      <c r="A291" s="1"/>
      <c r="B291" s="19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2"/>
      <c r="N291" s="1"/>
      <c r="O291" s="1"/>
      <c r="P291" s="1"/>
      <c r="Q291" s="3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</row>
    <row r="292">
      <c r="A292" s="1"/>
      <c r="B292" s="19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2"/>
      <c r="N292" s="1"/>
      <c r="O292" s="1"/>
      <c r="P292" s="1"/>
      <c r="Q292" s="3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</row>
    <row r="293">
      <c r="A293" s="1"/>
      <c r="B293" s="19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2"/>
      <c r="N293" s="1"/>
      <c r="O293" s="1"/>
      <c r="P293" s="1"/>
      <c r="Q293" s="3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</row>
    <row r="294">
      <c r="A294" s="1"/>
      <c r="B294" s="19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2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</row>
    <row r="295">
      <c r="A295" s="1"/>
      <c r="B295" s="19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2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</row>
    <row r="296">
      <c r="A296" s="1"/>
      <c r="B296" s="19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2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</row>
    <row r="297">
      <c r="A297" s="1"/>
      <c r="B297" s="19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2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</row>
    <row r="298">
      <c r="A298" s="1"/>
      <c r="B298" s="19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2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</row>
    <row r="299">
      <c r="A299" s="1"/>
      <c r="B299" s="19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2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</row>
    <row r="300">
      <c r="A300" s="1"/>
      <c r="B300" s="19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2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</row>
    <row r="301">
      <c r="A301" s="1"/>
      <c r="B301" s="19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2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</row>
    <row r="302">
      <c r="A302" s="1"/>
      <c r="B302" s="19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2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</row>
    <row r="303">
      <c r="A303" s="1"/>
      <c r="B303" s="19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2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</row>
    <row r="304">
      <c r="A304" s="1"/>
      <c r="B304" s="19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2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</row>
    <row r="305">
      <c r="A305" s="1"/>
      <c r="B305" s="19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2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</row>
    <row r="306">
      <c r="A306" s="1"/>
      <c r="B306" s="19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2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</row>
    <row r="307">
      <c r="A307" s="1"/>
      <c r="B307" s="19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2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</row>
    <row r="308">
      <c r="A308" s="1"/>
      <c r="B308" s="19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2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</row>
    <row r="309">
      <c r="A309" s="1"/>
      <c r="B309" s="19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2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</row>
    <row r="310">
      <c r="A310" s="1"/>
      <c r="B310" s="19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2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</row>
    <row r="311">
      <c r="A311" s="1"/>
      <c r="B311" s="19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2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</row>
    <row r="312">
      <c r="A312" s="1"/>
      <c r="B312" s="19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2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</row>
    <row r="313">
      <c r="A313" s="1"/>
      <c r="B313" s="19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2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</row>
    <row r="314">
      <c r="A314" s="1"/>
      <c r="B314" s="19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2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</row>
    <row r="315">
      <c r="A315" s="1"/>
      <c r="B315" s="19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2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</row>
    <row r="316">
      <c r="A316" s="1"/>
      <c r="B316" s="19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2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</row>
    <row r="317">
      <c r="A317" s="1"/>
      <c r="B317" s="19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2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</row>
    <row r="318">
      <c r="A318" s="1"/>
      <c r="B318" s="19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2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</row>
    <row r="319">
      <c r="A319" s="1"/>
      <c r="B319" s="19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2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</row>
    <row r="320">
      <c r="A320" s="1"/>
      <c r="B320" s="19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2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</row>
    <row r="321">
      <c r="A321" s="1"/>
      <c r="B321" s="19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2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</row>
    <row r="322">
      <c r="A322" s="1"/>
      <c r="B322" s="19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2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</row>
    <row r="323">
      <c r="A323" s="1"/>
      <c r="B323" s="19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2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</row>
    <row r="324">
      <c r="A324" s="1"/>
      <c r="B324" s="19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2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</row>
    <row r="325">
      <c r="A325" s="1"/>
      <c r="B325" s="19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2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</row>
    <row r="326">
      <c r="A326" s="1"/>
      <c r="B326" s="19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2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</row>
    <row r="327">
      <c r="A327" s="1"/>
      <c r="B327" s="19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2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</row>
    <row r="328">
      <c r="A328" s="1"/>
      <c r="B328" s="19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2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</row>
    <row r="329">
      <c r="A329" s="1"/>
      <c r="B329" s="19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2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</row>
    <row r="330">
      <c r="A330" s="1"/>
      <c r="B330" s="19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2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</row>
    <row r="331">
      <c r="A331" s="1"/>
      <c r="B331" s="19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2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</row>
    <row r="332">
      <c r="A332" s="1"/>
      <c r="B332" s="19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2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</row>
    <row r="333">
      <c r="A333" s="1"/>
      <c r="B333" s="19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2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</row>
    <row r="334">
      <c r="A334" s="1"/>
      <c r="B334" s="19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2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</row>
    <row r="335">
      <c r="A335" s="1"/>
      <c r="B335" s="19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2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</row>
    <row r="336">
      <c r="A336" s="1"/>
      <c r="B336" s="19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2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</row>
    <row r="337">
      <c r="A337" s="1"/>
      <c r="B337" s="19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2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</row>
    <row r="338">
      <c r="A338" s="1"/>
      <c r="B338" s="19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2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</row>
    <row r="339">
      <c r="A339" s="1"/>
      <c r="B339" s="19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2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</row>
    <row r="340">
      <c r="A340" s="1"/>
      <c r="B340" s="19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2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</row>
    <row r="341">
      <c r="A341" s="1"/>
      <c r="B341" s="19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2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</row>
    <row r="342">
      <c r="A342" s="1"/>
      <c r="B342" s="19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2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</row>
    <row r="343">
      <c r="A343" s="1"/>
      <c r="B343" s="19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2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</row>
    <row r="344">
      <c r="A344" s="1"/>
      <c r="B344" s="19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2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</row>
    <row r="345">
      <c r="A345" s="1"/>
      <c r="B345" s="19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2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</row>
    <row r="346">
      <c r="A346" s="1"/>
      <c r="B346" s="19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2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</row>
    <row r="347">
      <c r="A347" s="1"/>
      <c r="B347" s="19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2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</row>
    <row r="348">
      <c r="A348" s="1"/>
      <c r="B348" s="19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2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</row>
    <row r="349">
      <c r="A349" s="1"/>
      <c r="B349" s="19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2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</row>
    <row r="350">
      <c r="A350" s="1"/>
      <c r="B350" s="19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2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</row>
    <row r="351">
      <c r="A351" s="1"/>
      <c r="B351" s="19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2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</row>
    <row r="352">
      <c r="A352" s="1"/>
      <c r="B352" s="19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2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</row>
    <row r="353">
      <c r="A353" s="1"/>
      <c r="B353" s="19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2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</row>
    <row r="354">
      <c r="A354" s="1"/>
      <c r="B354" s="19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2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</row>
    <row r="355">
      <c r="A355" s="1"/>
      <c r="B355" s="19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2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</row>
    <row r="356">
      <c r="A356" s="1"/>
      <c r="B356" s="19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2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</row>
    <row r="357">
      <c r="A357" s="1"/>
      <c r="B357" s="19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2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</row>
    <row r="358">
      <c r="A358" s="1"/>
      <c r="B358" s="19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2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</row>
    <row r="359">
      <c r="A359" s="1"/>
      <c r="B359" s="19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2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</row>
    <row r="360">
      <c r="A360" s="1"/>
      <c r="B360" s="19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2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</row>
    <row r="361">
      <c r="A361" s="1"/>
      <c r="B361" s="19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2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</row>
    <row r="362">
      <c r="A362" s="1"/>
      <c r="B362" s="19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2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</row>
    <row r="363">
      <c r="A363" s="1"/>
      <c r="B363" s="19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2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</row>
    <row r="364">
      <c r="A364" s="1"/>
      <c r="B364" s="19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2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</row>
    <row r="365">
      <c r="A365" s="1"/>
      <c r="B365" s="19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2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</row>
    <row r="366">
      <c r="A366" s="1"/>
      <c r="B366" s="19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2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</row>
    <row r="367">
      <c r="A367" s="1"/>
      <c r="B367" s="19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2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</row>
    <row r="368">
      <c r="A368" s="1"/>
      <c r="B368" s="19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2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</row>
    <row r="369">
      <c r="A369" s="1"/>
      <c r="B369" s="19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2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</row>
    <row r="370">
      <c r="A370" s="1"/>
      <c r="B370" s="19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2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</row>
    <row r="371">
      <c r="A371" s="1"/>
      <c r="B371" s="19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2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</row>
    <row r="372">
      <c r="A372" s="1"/>
      <c r="B372" s="19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2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</row>
    <row r="373">
      <c r="A373" s="1"/>
      <c r="B373" s="19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2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</row>
    <row r="374">
      <c r="A374" s="1"/>
      <c r="B374" s="19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2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</row>
    <row r="375">
      <c r="A375" s="1"/>
      <c r="B375" s="19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2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</row>
    <row r="376">
      <c r="A376" s="1"/>
      <c r="B376" s="19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2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</row>
    <row r="377">
      <c r="A377" s="1"/>
      <c r="B377" s="19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2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</row>
    <row r="378">
      <c r="A378" s="1"/>
      <c r="B378" s="19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2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</row>
    <row r="379">
      <c r="A379" s="1"/>
      <c r="B379" s="19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2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</row>
    <row r="380">
      <c r="A380" s="1"/>
      <c r="B380" s="19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2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</row>
    <row r="381">
      <c r="A381" s="1"/>
      <c r="B381" s="19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2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</row>
    <row r="382">
      <c r="A382" s="1"/>
      <c r="B382" s="19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2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</row>
    <row r="383">
      <c r="A383" s="1"/>
      <c r="B383" s="19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2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</row>
    <row r="384">
      <c r="A384" s="1"/>
      <c r="B384" s="19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2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</row>
    <row r="385">
      <c r="A385" s="1"/>
      <c r="B385" s="19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2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</row>
    <row r="386">
      <c r="A386" s="1"/>
      <c r="B386" s="19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2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</row>
    <row r="387">
      <c r="A387" s="1"/>
      <c r="B387" s="19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2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</row>
    <row r="388">
      <c r="A388" s="1"/>
      <c r="B388" s="19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2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</row>
    <row r="389">
      <c r="A389" s="1"/>
      <c r="B389" s="19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2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</row>
    <row r="390">
      <c r="A390" s="1"/>
      <c r="B390" s="19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2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</row>
    <row r="391">
      <c r="A391" s="1"/>
      <c r="B391" s="19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2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</row>
    <row r="392">
      <c r="A392" s="1"/>
      <c r="B392" s="19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2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</row>
    <row r="393">
      <c r="A393" s="1"/>
      <c r="B393" s="19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2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</row>
    <row r="394">
      <c r="A394" s="1"/>
      <c r="B394" s="19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2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</row>
    <row r="395">
      <c r="A395" s="1"/>
      <c r="B395" s="19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2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</row>
    <row r="396">
      <c r="A396" s="1"/>
      <c r="B396" s="19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2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</row>
    <row r="397">
      <c r="A397" s="1"/>
      <c r="B397" s="19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2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</row>
    <row r="398">
      <c r="A398" s="1"/>
      <c r="B398" s="19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2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</row>
    <row r="399">
      <c r="A399" s="1"/>
      <c r="B399" s="19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2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</row>
    <row r="400">
      <c r="A400" s="1"/>
      <c r="B400" s="19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2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</row>
    <row r="401">
      <c r="A401" s="1"/>
      <c r="B401" s="19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2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</row>
    <row r="402">
      <c r="A402" s="1"/>
      <c r="B402" s="19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2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</row>
    <row r="403">
      <c r="A403" s="1"/>
      <c r="B403" s="19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2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</row>
    <row r="404">
      <c r="A404" s="1"/>
      <c r="B404" s="19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2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</row>
    <row r="405">
      <c r="A405" s="1"/>
      <c r="B405" s="19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2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</row>
    <row r="406">
      <c r="A406" s="1"/>
      <c r="B406" s="19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2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</row>
    <row r="407">
      <c r="A407" s="1"/>
      <c r="B407" s="19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2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</row>
    <row r="408">
      <c r="A408" s="1"/>
      <c r="B408" s="19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2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</row>
    <row r="409">
      <c r="A409" s="1"/>
      <c r="B409" s="19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2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</row>
    <row r="410">
      <c r="A410" s="1"/>
      <c r="B410" s="19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2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</row>
    <row r="411">
      <c r="A411" s="1"/>
      <c r="B411" s="19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2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</row>
    <row r="412">
      <c r="A412" s="1"/>
      <c r="B412" s="19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2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</row>
    <row r="413">
      <c r="A413" s="1"/>
      <c r="B413" s="19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2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</row>
    <row r="414">
      <c r="A414" s="1"/>
      <c r="B414" s="19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2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</row>
    <row r="415">
      <c r="A415" s="1"/>
      <c r="B415" s="19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2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</row>
    <row r="416">
      <c r="A416" s="1"/>
      <c r="B416" s="19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2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</row>
    <row r="417">
      <c r="A417" s="1"/>
      <c r="B417" s="19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2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</row>
    <row r="418">
      <c r="A418" s="1"/>
      <c r="B418" s="19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2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</row>
    <row r="419">
      <c r="A419" s="1"/>
      <c r="B419" s="19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2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</row>
    <row r="420">
      <c r="A420" s="1"/>
      <c r="B420" s="19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2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</row>
    <row r="421">
      <c r="A421" s="1"/>
      <c r="B421" s="19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2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</row>
    <row r="422">
      <c r="A422" s="1"/>
      <c r="B422" s="19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2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</row>
    <row r="423">
      <c r="A423" s="1"/>
      <c r="B423" s="19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2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</row>
    <row r="424">
      <c r="A424" s="1"/>
      <c r="B424" s="19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2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</row>
    <row r="425">
      <c r="A425" s="1"/>
      <c r="B425" s="19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2"/>
      <c r="N425" s="1"/>
      <c r="O425" s="1"/>
      <c r="P425" s="1"/>
      <c r="Q425" s="3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</row>
    <row r="426">
      <c r="A426" s="1"/>
      <c r="B426" s="19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2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</row>
    <row r="427">
      <c r="A427" s="1"/>
      <c r="B427" s="19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2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</row>
    <row r="428">
      <c r="A428" s="1"/>
      <c r="B428" s="19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2"/>
      <c r="N428" s="1"/>
      <c r="O428" s="1"/>
      <c r="P428" s="1"/>
      <c r="Q428" s="3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</row>
    <row r="429">
      <c r="A429" s="1"/>
      <c r="B429" s="19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2"/>
      <c r="N429" s="1"/>
      <c r="O429" s="1"/>
      <c r="P429" s="1"/>
      <c r="Q429" s="3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</row>
    <row r="430">
      <c r="A430" s="1"/>
      <c r="B430" s="19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2"/>
      <c r="N430" s="1"/>
      <c r="O430" s="1"/>
      <c r="P430" s="1"/>
      <c r="Q430" s="3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</row>
    <row r="431">
      <c r="A431" s="1"/>
      <c r="B431" s="19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2"/>
      <c r="N431" s="1"/>
      <c r="O431" s="1"/>
      <c r="P431" s="1"/>
      <c r="Q431" s="3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</row>
    <row r="432">
      <c r="A432" s="1"/>
      <c r="B432" s="19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2"/>
      <c r="N432" s="1"/>
      <c r="O432" s="1"/>
      <c r="P432" s="1"/>
      <c r="Q432" s="3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</row>
    <row r="433">
      <c r="A433" s="1"/>
      <c r="B433" s="19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2"/>
      <c r="N433" s="1"/>
      <c r="O433" s="1"/>
      <c r="P433" s="1"/>
      <c r="Q433" s="3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</row>
    <row r="434">
      <c r="A434" s="1"/>
      <c r="B434" s="19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2"/>
      <c r="N434" s="1"/>
      <c r="O434" s="1"/>
      <c r="P434" s="1"/>
      <c r="Q434" s="3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</row>
    <row r="435">
      <c r="A435" s="1"/>
      <c r="B435" s="19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2"/>
      <c r="N435" s="1"/>
      <c r="O435" s="1"/>
      <c r="P435" s="1"/>
      <c r="Q435" s="3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</row>
    <row r="436">
      <c r="A436" s="1"/>
      <c r="B436" s="19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2"/>
      <c r="N436" s="1"/>
      <c r="O436" s="1"/>
      <c r="P436" s="1"/>
      <c r="Q436" s="3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</row>
    <row r="437">
      <c r="A437" s="1"/>
      <c r="B437" s="19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2"/>
      <c r="N437" s="1"/>
      <c r="O437" s="1"/>
      <c r="P437" s="1"/>
      <c r="Q437" s="3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</row>
    <row r="438">
      <c r="A438" s="1"/>
      <c r="B438" s="19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2"/>
      <c r="N438" s="1"/>
      <c r="O438" s="1"/>
      <c r="P438" s="1"/>
      <c r="Q438" s="3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</row>
    <row r="439">
      <c r="A439" s="1"/>
      <c r="B439" s="19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2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</row>
    <row r="440">
      <c r="A440" s="1"/>
      <c r="B440" s="19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2"/>
      <c r="N440" s="1"/>
      <c r="O440" s="1"/>
      <c r="P440" s="1"/>
      <c r="Q440" s="3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</row>
    <row r="441">
      <c r="A441" s="1"/>
      <c r="B441" s="19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2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</row>
    <row r="442">
      <c r="A442" s="1"/>
      <c r="B442" s="19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2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</row>
    <row r="443">
      <c r="A443" s="1"/>
      <c r="B443" s="19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2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</row>
    <row r="444">
      <c r="A444" s="1"/>
      <c r="B444" s="19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2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</row>
    <row r="445">
      <c r="A445" s="1"/>
      <c r="B445" s="19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2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</row>
    <row r="446">
      <c r="A446" s="1"/>
      <c r="B446" s="19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2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</row>
    <row r="447">
      <c r="A447" s="1"/>
      <c r="B447" s="19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2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</row>
    <row r="448">
      <c r="A448" s="1"/>
      <c r="B448" s="19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2"/>
      <c r="N448" s="1"/>
      <c r="O448" s="1"/>
      <c r="P448" s="1"/>
      <c r="Q448" s="3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</row>
    <row r="449">
      <c r="A449" s="1"/>
      <c r="B449" s="19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2"/>
      <c r="N449" s="1"/>
      <c r="O449" s="1"/>
      <c r="P449" s="1"/>
      <c r="Q449" s="3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</row>
    <row r="450">
      <c r="A450" s="1"/>
      <c r="B450" s="19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2"/>
      <c r="N450" s="1"/>
      <c r="O450" s="1"/>
      <c r="P450" s="1"/>
      <c r="Q450" s="3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</row>
    <row r="451">
      <c r="A451" s="1"/>
      <c r="B451" s="19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2"/>
      <c r="N451" s="1"/>
      <c r="O451" s="1"/>
      <c r="P451" s="1"/>
      <c r="Q451" s="3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</row>
    <row r="452">
      <c r="A452" s="1"/>
      <c r="B452" s="19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2"/>
      <c r="N452" s="1"/>
      <c r="O452" s="1"/>
      <c r="P452" s="1"/>
      <c r="Q452" s="3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</row>
    <row r="453">
      <c r="A453" s="1"/>
      <c r="B453" s="19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2"/>
      <c r="N453" s="1"/>
      <c r="O453" s="1"/>
      <c r="P453" s="1"/>
      <c r="Q453" s="3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</row>
    <row r="454">
      <c r="A454" s="1"/>
      <c r="B454" s="19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2"/>
      <c r="N454" s="1"/>
      <c r="O454" s="1"/>
      <c r="P454" s="1"/>
      <c r="Q454" s="3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</row>
    <row r="455">
      <c r="A455" s="1"/>
      <c r="B455" s="19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2"/>
      <c r="N455" s="1"/>
      <c r="O455" s="1"/>
      <c r="P455" s="1"/>
      <c r="Q455" s="3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</row>
    <row r="456">
      <c r="A456" s="1"/>
      <c r="B456" s="19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2"/>
      <c r="N456" s="1"/>
      <c r="O456" s="1"/>
      <c r="P456" s="1"/>
      <c r="Q456" s="3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</row>
    <row r="457">
      <c r="A457" s="1"/>
      <c r="B457" s="19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2"/>
      <c r="N457" s="1"/>
      <c r="O457" s="1"/>
      <c r="P457" s="1"/>
      <c r="Q457" s="3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</row>
    <row r="458">
      <c r="A458" s="1"/>
      <c r="B458" s="19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2"/>
      <c r="N458" s="1"/>
      <c r="O458" s="1"/>
      <c r="P458" s="1"/>
      <c r="Q458" s="3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</row>
    <row r="459">
      <c r="A459" s="1"/>
      <c r="B459" s="19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2"/>
      <c r="N459" s="1"/>
      <c r="O459" s="1"/>
      <c r="P459" s="1"/>
      <c r="Q459" s="3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</row>
    <row r="460">
      <c r="A460" s="1"/>
      <c r="B460" s="19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2"/>
      <c r="N460" s="1"/>
      <c r="O460" s="1"/>
      <c r="P460" s="1"/>
      <c r="Q460" s="3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</row>
    <row r="461">
      <c r="A461" s="1"/>
      <c r="B461" s="19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2"/>
      <c r="N461" s="1"/>
      <c r="O461" s="1"/>
      <c r="P461" s="1"/>
      <c r="Q461" s="3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</row>
    <row r="462">
      <c r="A462" s="1"/>
      <c r="B462" s="19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2"/>
      <c r="N462" s="1"/>
      <c r="O462" s="1"/>
      <c r="P462" s="1"/>
      <c r="Q462" s="3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</row>
    <row r="463">
      <c r="A463" s="1"/>
      <c r="B463" s="19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2"/>
      <c r="N463" s="1"/>
      <c r="O463" s="1"/>
      <c r="P463" s="1"/>
      <c r="Q463" s="3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</row>
    <row r="464">
      <c r="A464" s="1"/>
      <c r="B464" s="19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2"/>
      <c r="N464" s="1"/>
      <c r="O464" s="1"/>
      <c r="P464" s="1"/>
      <c r="Q464" s="3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</row>
    <row r="465">
      <c r="A465" s="1"/>
      <c r="B465" s="19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2"/>
      <c r="N465" s="1"/>
      <c r="O465" s="1"/>
      <c r="P465" s="1"/>
      <c r="Q465" s="3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</row>
    <row r="466">
      <c r="A466" s="1"/>
      <c r="B466" s="19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2"/>
      <c r="N466" s="1"/>
      <c r="O466" s="1"/>
      <c r="P466" s="1"/>
      <c r="Q466" s="3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</row>
    <row r="467">
      <c r="A467" s="1"/>
      <c r="B467" s="19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2"/>
      <c r="N467" s="1"/>
      <c r="O467" s="1"/>
      <c r="P467" s="1"/>
      <c r="Q467" s="3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</row>
    <row r="468">
      <c r="A468" s="1"/>
      <c r="B468" s="19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2"/>
      <c r="N468" s="1"/>
      <c r="O468" s="1"/>
      <c r="P468" s="1"/>
      <c r="Q468" s="3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</row>
    <row r="469">
      <c r="A469" s="1"/>
      <c r="B469" s="19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2"/>
      <c r="N469" s="1"/>
      <c r="O469" s="1"/>
      <c r="P469" s="1"/>
      <c r="Q469" s="3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</row>
    <row r="470">
      <c r="A470" s="1"/>
      <c r="B470" s="19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2"/>
      <c r="N470" s="1"/>
      <c r="O470" s="1"/>
      <c r="P470" s="1"/>
      <c r="Q470" s="3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</row>
    <row r="471">
      <c r="A471" s="1"/>
      <c r="B471" s="19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2"/>
      <c r="N471" s="1"/>
      <c r="O471" s="1"/>
      <c r="P471" s="1"/>
      <c r="Q471" s="3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</row>
    <row r="472">
      <c r="A472" s="1"/>
      <c r="B472" s="19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2"/>
      <c r="N472" s="1"/>
      <c r="O472" s="1"/>
      <c r="P472" s="1"/>
      <c r="Q472" s="3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</row>
    <row r="473">
      <c r="A473" s="1"/>
      <c r="B473" s="19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2"/>
      <c r="N473" s="1"/>
      <c r="O473" s="1"/>
      <c r="P473" s="1"/>
      <c r="Q473" s="3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</row>
    <row r="474">
      <c r="A474" s="1"/>
      <c r="B474" s="19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2"/>
      <c r="N474" s="1"/>
      <c r="O474" s="1"/>
      <c r="P474" s="1"/>
      <c r="Q474" s="3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</row>
    <row r="475">
      <c r="A475" s="1"/>
      <c r="B475" s="19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2"/>
      <c r="N475" s="1"/>
      <c r="O475" s="1"/>
      <c r="P475" s="1"/>
      <c r="Q475" s="3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</row>
    <row r="476">
      <c r="A476" s="1"/>
      <c r="B476" s="19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2"/>
      <c r="N476" s="1"/>
      <c r="O476" s="1"/>
      <c r="P476" s="1"/>
      <c r="Q476" s="3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</row>
    <row r="477">
      <c r="A477" s="1"/>
      <c r="B477" s="19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2"/>
      <c r="N477" s="1"/>
      <c r="O477" s="1"/>
      <c r="P477" s="1"/>
      <c r="Q477" s="3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</row>
    <row r="478">
      <c r="A478" s="1"/>
      <c r="B478" s="19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2"/>
      <c r="N478" s="1"/>
      <c r="O478" s="1"/>
      <c r="P478" s="1"/>
      <c r="Q478" s="3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</row>
    <row r="479">
      <c r="A479" s="1"/>
      <c r="B479" s="19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2"/>
      <c r="N479" s="1"/>
      <c r="O479" s="1"/>
      <c r="P479" s="1"/>
      <c r="Q479" s="3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</row>
    <row r="480">
      <c r="A480" s="1"/>
      <c r="B480" s="19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2"/>
      <c r="N480" s="1"/>
      <c r="O480" s="1"/>
      <c r="P480" s="1"/>
      <c r="Q480" s="3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</row>
    <row r="481">
      <c r="A481" s="1"/>
      <c r="B481" s="19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2"/>
      <c r="N481" s="1"/>
      <c r="O481" s="1"/>
      <c r="P481" s="1"/>
      <c r="Q481" s="3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</row>
    <row r="482">
      <c r="A482" s="1"/>
      <c r="B482" s="19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2"/>
      <c r="N482" s="1"/>
      <c r="O482" s="1"/>
      <c r="P482" s="1"/>
      <c r="Q482" s="3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</row>
    <row r="483">
      <c r="A483" s="1"/>
      <c r="B483" s="19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2"/>
      <c r="N483" s="1"/>
      <c r="O483" s="1"/>
      <c r="P483" s="1"/>
      <c r="Q483" s="3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</row>
    <row r="484">
      <c r="A484" s="1"/>
      <c r="B484" s="19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2"/>
      <c r="N484" s="1"/>
      <c r="O484" s="1"/>
      <c r="P484" s="1"/>
      <c r="Q484" s="3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</row>
    <row r="485">
      <c r="A485" s="1"/>
      <c r="B485" s="19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2"/>
      <c r="N485" s="1"/>
      <c r="O485" s="1"/>
      <c r="P485" s="1"/>
      <c r="Q485" s="3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</row>
    <row r="486">
      <c r="A486" s="1"/>
      <c r="B486" s="19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2"/>
      <c r="N486" s="1"/>
      <c r="O486" s="1"/>
      <c r="P486" s="1"/>
      <c r="Q486" s="3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</row>
    <row r="487">
      <c r="A487" s="1"/>
      <c r="B487" s="19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2"/>
      <c r="N487" s="1"/>
      <c r="O487" s="1"/>
      <c r="P487" s="1"/>
      <c r="Q487" s="3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</row>
    <row r="488">
      <c r="A488" s="1"/>
      <c r="B488" s="19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2"/>
      <c r="N488" s="1"/>
      <c r="O488" s="1"/>
      <c r="P488" s="1"/>
      <c r="Q488" s="3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</row>
    <row r="489">
      <c r="A489" s="1"/>
      <c r="B489" s="19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2"/>
      <c r="N489" s="1"/>
      <c r="O489" s="1"/>
      <c r="P489" s="1"/>
      <c r="Q489" s="3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</row>
    <row r="490">
      <c r="A490" s="1"/>
      <c r="B490" s="19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2"/>
      <c r="N490" s="1"/>
      <c r="O490" s="1"/>
      <c r="P490" s="1"/>
      <c r="Q490" s="3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</row>
    <row r="491">
      <c r="A491" s="1"/>
      <c r="B491" s="19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2"/>
      <c r="N491" s="1"/>
      <c r="O491" s="1"/>
      <c r="P491" s="1"/>
      <c r="Q491" s="3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</row>
    <row r="492">
      <c r="A492" s="1"/>
      <c r="B492" s="19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2"/>
      <c r="N492" s="1"/>
      <c r="O492" s="1"/>
      <c r="P492" s="1"/>
      <c r="Q492" s="3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</row>
    <row r="493">
      <c r="A493" s="1"/>
      <c r="B493" s="19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2"/>
      <c r="N493" s="1"/>
      <c r="O493" s="1"/>
      <c r="P493" s="1"/>
      <c r="Q493" s="3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</row>
    <row r="494">
      <c r="A494" s="1"/>
      <c r="B494" s="19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2"/>
      <c r="N494" s="1"/>
      <c r="O494" s="1"/>
      <c r="P494" s="1"/>
      <c r="Q494" s="3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</row>
    <row r="495">
      <c r="A495" s="1"/>
      <c r="B495" s="19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2"/>
      <c r="N495" s="1"/>
      <c r="O495" s="1"/>
      <c r="P495" s="1"/>
      <c r="Q495" s="3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</row>
    <row r="496">
      <c r="A496" s="1"/>
      <c r="B496" s="19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2"/>
      <c r="N496" s="1"/>
      <c r="O496" s="1"/>
      <c r="P496" s="1"/>
      <c r="Q496" s="3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</row>
    <row r="497">
      <c r="A497" s="1"/>
      <c r="B497" s="19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2"/>
      <c r="N497" s="1"/>
      <c r="O497" s="1"/>
      <c r="P497" s="1"/>
      <c r="Q497" s="3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</row>
    <row r="498">
      <c r="A498" s="1"/>
      <c r="B498" s="19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2"/>
      <c r="N498" s="1"/>
      <c r="O498" s="1"/>
      <c r="P498" s="1"/>
      <c r="Q498" s="3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</row>
    <row r="499">
      <c r="A499" s="1"/>
      <c r="B499" s="19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2"/>
      <c r="N499" s="1"/>
      <c r="O499" s="1"/>
      <c r="P499" s="1"/>
      <c r="Q499" s="3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</row>
    <row r="500">
      <c r="A500" s="1"/>
      <c r="B500" s="19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2"/>
      <c r="N500" s="1"/>
      <c r="O500" s="1"/>
      <c r="P500" s="1"/>
      <c r="Q500" s="3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</row>
    <row r="501">
      <c r="A501" s="1"/>
      <c r="B501" s="19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2"/>
      <c r="N501" s="1"/>
      <c r="O501" s="1"/>
      <c r="P501" s="1"/>
      <c r="Q501" s="3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</row>
    <row r="502">
      <c r="A502" s="1"/>
      <c r="B502" s="19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2"/>
      <c r="N502" s="1"/>
      <c r="O502" s="1"/>
      <c r="P502" s="1"/>
      <c r="Q502" s="3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</row>
    <row r="503">
      <c r="A503" s="1"/>
      <c r="B503" s="19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2"/>
      <c r="N503" s="1"/>
      <c r="O503" s="1"/>
      <c r="P503" s="1"/>
      <c r="Q503" s="3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</row>
    <row r="504">
      <c r="A504" s="1"/>
      <c r="B504" s="19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2"/>
      <c r="N504" s="1"/>
      <c r="O504" s="1"/>
      <c r="P504" s="1"/>
      <c r="Q504" s="3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</row>
    <row r="505">
      <c r="A505" s="1"/>
      <c r="B505" s="19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2"/>
      <c r="N505" s="1"/>
      <c r="O505" s="1"/>
      <c r="P505" s="1"/>
      <c r="Q505" s="3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</row>
    <row r="506">
      <c r="A506" s="1"/>
      <c r="B506" s="19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2"/>
      <c r="N506" s="1"/>
      <c r="O506" s="1"/>
      <c r="P506" s="1"/>
      <c r="Q506" s="3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</row>
    <row r="507">
      <c r="A507" s="1"/>
      <c r="B507" s="19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2"/>
      <c r="N507" s="1"/>
      <c r="O507" s="1"/>
      <c r="P507" s="1"/>
      <c r="Q507" s="3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</row>
    <row r="508">
      <c r="A508" s="1"/>
      <c r="B508" s="19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2"/>
      <c r="N508" s="1"/>
      <c r="O508" s="1"/>
      <c r="P508" s="1"/>
      <c r="Q508" s="3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</row>
    <row r="509">
      <c r="A509" s="1"/>
      <c r="B509" s="19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2"/>
      <c r="N509" s="1"/>
      <c r="O509" s="1"/>
      <c r="P509" s="1"/>
      <c r="Q509" s="3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</row>
    <row r="510">
      <c r="A510" s="1"/>
      <c r="B510" s="19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2"/>
      <c r="N510" s="1"/>
      <c r="O510" s="1"/>
      <c r="P510" s="1"/>
      <c r="Q510" s="3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</row>
    <row r="511">
      <c r="A511" s="1"/>
      <c r="B511" s="19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2"/>
      <c r="N511" s="1"/>
      <c r="O511" s="1"/>
      <c r="P511" s="1"/>
      <c r="Q511" s="3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</row>
    <row r="512">
      <c r="A512" s="1"/>
      <c r="B512" s="19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2"/>
      <c r="N512" s="1"/>
      <c r="O512" s="1"/>
      <c r="P512" s="1"/>
      <c r="Q512" s="3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</row>
    <row r="513">
      <c r="A513" s="1"/>
      <c r="B513" s="19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2"/>
      <c r="N513" s="1"/>
      <c r="O513" s="1"/>
      <c r="P513" s="1"/>
      <c r="Q513" s="3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</row>
    <row r="514">
      <c r="A514" s="1"/>
      <c r="B514" s="19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2"/>
      <c r="N514" s="1"/>
      <c r="O514" s="1"/>
      <c r="P514" s="1"/>
      <c r="Q514" s="3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</row>
    <row r="515">
      <c r="A515" s="1"/>
      <c r="B515" s="19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2"/>
      <c r="N515" s="1"/>
      <c r="O515" s="1"/>
      <c r="P515" s="1"/>
      <c r="Q515" s="3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</row>
    <row r="516">
      <c r="A516" s="1"/>
      <c r="B516" s="19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2"/>
      <c r="N516" s="1"/>
      <c r="O516" s="1"/>
      <c r="P516" s="1"/>
      <c r="Q516" s="3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</row>
    <row r="517">
      <c r="A517" s="1"/>
      <c r="B517" s="19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2"/>
      <c r="N517" s="1"/>
      <c r="O517" s="1"/>
      <c r="P517" s="1"/>
      <c r="Q517" s="3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</row>
    <row r="518">
      <c r="A518" s="1"/>
      <c r="B518" s="19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2"/>
      <c r="N518" s="1"/>
      <c r="O518" s="1"/>
      <c r="P518" s="1"/>
      <c r="Q518" s="3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</row>
    <row r="519">
      <c r="A519" s="1"/>
      <c r="B519" s="19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2"/>
      <c r="N519" s="1"/>
      <c r="O519" s="1"/>
      <c r="P519" s="1"/>
      <c r="Q519" s="3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</row>
    <row r="520">
      <c r="A520" s="1"/>
      <c r="B520" s="19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2"/>
      <c r="N520" s="1"/>
      <c r="O520" s="1"/>
      <c r="P520" s="1"/>
      <c r="Q520" s="3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</row>
    <row r="521">
      <c r="A521" s="1"/>
      <c r="B521" s="19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2"/>
      <c r="N521" s="1"/>
      <c r="O521" s="1"/>
      <c r="P521" s="1"/>
      <c r="Q521" s="3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</row>
    <row r="522">
      <c r="A522" s="1"/>
      <c r="B522" s="19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2"/>
      <c r="N522" s="1"/>
      <c r="O522" s="1"/>
      <c r="P522" s="1"/>
      <c r="Q522" s="3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</row>
    <row r="523">
      <c r="A523" s="1"/>
      <c r="B523" s="19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2"/>
      <c r="N523" s="1"/>
      <c r="O523" s="1"/>
      <c r="P523" s="1"/>
      <c r="Q523" s="3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</row>
    <row r="524">
      <c r="A524" s="1"/>
      <c r="B524" s="19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2"/>
      <c r="N524" s="1"/>
      <c r="O524" s="1"/>
      <c r="P524" s="1"/>
      <c r="Q524" s="3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</row>
    <row r="525">
      <c r="A525" s="1"/>
      <c r="B525" s="19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2"/>
      <c r="N525" s="1"/>
      <c r="O525" s="1"/>
      <c r="P525" s="1"/>
      <c r="Q525" s="3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</row>
    <row r="526">
      <c r="A526" s="1"/>
      <c r="B526" s="19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2"/>
      <c r="N526" s="1"/>
      <c r="O526" s="1"/>
      <c r="P526" s="1"/>
      <c r="Q526" s="3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</row>
    <row r="527">
      <c r="A527" s="1"/>
      <c r="B527" s="19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2"/>
      <c r="N527" s="1"/>
      <c r="O527" s="1"/>
      <c r="P527" s="1"/>
      <c r="Q527" s="3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</row>
    <row r="528">
      <c r="A528" s="1"/>
      <c r="B528" s="19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2"/>
      <c r="N528" s="1"/>
      <c r="O528" s="1"/>
      <c r="P528" s="1"/>
      <c r="Q528" s="3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</row>
    <row r="529">
      <c r="A529" s="1"/>
      <c r="B529" s="19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2"/>
      <c r="N529" s="1"/>
      <c r="O529" s="1"/>
      <c r="P529" s="1"/>
      <c r="Q529" s="3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</row>
    <row r="530">
      <c r="A530" s="1"/>
      <c r="B530" s="19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2"/>
      <c r="N530" s="1"/>
      <c r="O530" s="1"/>
      <c r="P530" s="1"/>
      <c r="Q530" s="3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</row>
    <row r="531">
      <c r="A531" s="1"/>
      <c r="B531" s="19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2"/>
      <c r="N531" s="1"/>
      <c r="O531" s="1"/>
      <c r="P531" s="1"/>
      <c r="Q531" s="3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</row>
    <row r="532">
      <c r="A532" s="1"/>
      <c r="B532" s="19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2"/>
      <c r="N532" s="1"/>
      <c r="O532" s="1"/>
      <c r="P532" s="1"/>
      <c r="Q532" s="3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</row>
    <row r="533">
      <c r="A533" s="1"/>
      <c r="B533" s="19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2"/>
      <c r="N533" s="1"/>
      <c r="O533" s="1"/>
      <c r="P533" s="1"/>
      <c r="Q533" s="3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</row>
    <row r="534">
      <c r="A534" s="1"/>
      <c r="B534" s="19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2"/>
      <c r="N534" s="1"/>
      <c r="O534" s="1"/>
      <c r="P534" s="1"/>
      <c r="Q534" s="3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</row>
    <row r="535">
      <c r="A535" s="1"/>
      <c r="B535" s="19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2"/>
      <c r="N535" s="1"/>
      <c r="O535" s="1"/>
      <c r="P535" s="1"/>
      <c r="Q535" s="3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</row>
    <row r="536">
      <c r="A536" s="1"/>
      <c r="B536" s="19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2"/>
      <c r="N536" s="1"/>
      <c r="O536" s="1"/>
      <c r="P536" s="1"/>
      <c r="Q536" s="3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</row>
    <row r="537">
      <c r="A537" s="1"/>
      <c r="B537" s="19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2"/>
      <c r="N537" s="1"/>
      <c r="O537" s="1"/>
      <c r="P537" s="1"/>
      <c r="Q537" s="3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</row>
    <row r="538">
      <c r="A538" s="1"/>
      <c r="B538" s="19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2"/>
      <c r="N538" s="1"/>
      <c r="O538" s="1"/>
      <c r="P538" s="1"/>
      <c r="Q538" s="3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</row>
    <row r="539">
      <c r="A539" s="1"/>
      <c r="B539" s="19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2"/>
      <c r="N539" s="1"/>
      <c r="O539" s="1"/>
      <c r="P539" s="1"/>
      <c r="Q539" s="3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</row>
    <row r="540">
      <c r="A540" s="1"/>
      <c r="B540" s="19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2"/>
      <c r="N540" s="1"/>
      <c r="O540" s="1"/>
      <c r="P540" s="1"/>
      <c r="Q540" s="3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</row>
    <row r="541">
      <c r="A541" s="1"/>
      <c r="B541" s="19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2"/>
      <c r="N541" s="1"/>
      <c r="O541" s="1"/>
      <c r="P541" s="1"/>
      <c r="Q541" s="3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</row>
    <row r="542">
      <c r="A542" s="1"/>
      <c r="B542" s="19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2"/>
      <c r="N542" s="1"/>
      <c r="O542" s="1"/>
      <c r="P542" s="1"/>
      <c r="Q542" s="3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</row>
    <row r="543">
      <c r="A543" s="1"/>
      <c r="B543" s="19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2"/>
      <c r="N543" s="1"/>
      <c r="O543" s="1"/>
      <c r="P543" s="1"/>
      <c r="Q543" s="3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</row>
    <row r="544">
      <c r="A544" s="1"/>
      <c r="B544" s="19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2"/>
      <c r="N544" s="1"/>
      <c r="O544" s="1"/>
      <c r="P544" s="1"/>
      <c r="Q544" s="3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</row>
    <row r="545">
      <c r="A545" s="1"/>
      <c r="B545" s="19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2"/>
      <c r="N545" s="1"/>
      <c r="O545" s="1"/>
      <c r="P545" s="1"/>
      <c r="Q545" s="3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</row>
    <row r="546">
      <c r="A546" s="1"/>
      <c r="B546" s="19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2"/>
      <c r="N546" s="1"/>
      <c r="O546" s="1"/>
      <c r="P546" s="1"/>
      <c r="Q546" s="3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</row>
    <row r="547">
      <c r="A547" s="1"/>
      <c r="B547" s="19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2"/>
      <c r="N547" s="1"/>
      <c r="O547" s="1"/>
      <c r="P547" s="1"/>
      <c r="Q547" s="3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</row>
    <row r="548">
      <c r="A548" s="1"/>
      <c r="B548" s="19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2"/>
      <c r="N548" s="1"/>
      <c r="O548" s="1"/>
      <c r="P548" s="1"/>
      <c r="Q548" s="3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</row>
    <row r="549">
      <c r="A549" s="1"/>
      <c r="B549" s="19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2"/>
      <c r="N549" s="1"/>
      <c r="O549" s="1"/>
      <c r="P549" s="1"/>
      <c r="Q549" s="3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</row>
    <row r="550">
      <c r="A550" s="1"/>
      <c r="B550" s="19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2"/>
      <c r="N550" s="1"/>
      <c r="O550" s="1"/>
      <c r="P550" s="1"/>
      <c r="Q550" s="3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</row>
    <row r="551">
      <c r="A551" s="1"/>
      <c r="B551" s="19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2"/>
      <c r="N551" s="1"/>
      <c r="O551" s="1"/>
      <c r="P551" s="1"/>
      <c r="Q551" s="3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</row>
    <row r="552">
      <c r="A552" s="1"/>
      <c r="B552" s="19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2"/>
      <c r="N552" s="1"/>
      <c r="O552" s="1"/>
      <c r="P552" s="1"/>
      <c r="Q552" s="3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</row>
    <row r="553">
      <c r="A553" s="1"/>
      <c r="B553" s="19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2"/>
      <c r="N553" s="1"/>
      <c r="O553" s="1"/>
      <c r="P553" s="1"/>
      <c r="Q553" s="3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</row>
    <row r="554">
      <c r="A554" s="1"/>
      <c r="B554" s="19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2"/>
      <c r="N554" s="1"/>
      <c r="O554" s="1"/>
      <c r="P554" s="1"/>
      <c r="Q554" s="3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</row>
    <row r="555">
      <c r="A555" s="1"/>
      <c r="B555" s="19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2"/>
      <c r="N555" s="1"/>
      <c r="O555" s="1"/>
      <c r="P555" s="1"/>
      <c r="Q555" s="3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</row>
    <row r="556">
      <c r="A556" s="1"/>
      <c r="B556" s="19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2"/>
      <c r="N556" s="1"/>
      <c r="O556" s="1"/>
      <c r="P556" s="1"/>
      <c r="Q556" s="3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</row>
    <row r="557">
      <c r="A557" s="1"/>
      <c r="B557" s="19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2"/>
      <c r="N557" s="1"/>
      <c r="O557" s="1"/>
      <c r="P557" s="1"/>
      <c r="Q557" s="3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</row>
    <row r="558">
      <c r="A558" s="1"/>
      <c r="B558" s="19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2"/>
      <c r="N558" s="1"/>
      <c r="O558" s="1"/>
      <c r="P558" s="1"/>
      <c r="Q558" s="3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</row>
    <row r="559">
      <c r="A559" s="1"/>
      <c r="B559" s="19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2"/>
      <c r="N559" s="1"/>
      <c r="O559" s="1"/>
      <c r="P559" s="1"/>
      <c r="Q559" s="3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</row>
    <row r="560">
      <c r="A560" s="1"/>
      <c r="B560" s="19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2"/>
      <c r="N560" s="1"/>
      <c r="O560" s="1"/>
      <c r="P560" s="1"/>
      <c r="Q560" s="3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</row>
    <row r="561">
      <c r="A561" s="1"/>
      <c r="B561" s="19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2"/>
      <c r="N561" s="1"/>
      <c r="O561" s="1"/>
      <c r="P561" s="1"/>
      <c r="Q561" s="3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</row>
    <row r="562">
      <c r="A562" s="1"/>
      <c r="B562" s="19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2"/>
      <c r="N562" s="1"/>
      <c r="O562" s="1"/>
      <c r="P562" s="1"/>
      <c r="Q562" s="3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</row>
    <row r="563">
      <c r="A563" s="1"/>
      <c r="B563" s="19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2"/>
      <c r="N563" s="1"/>
      <c r="O563" s="1"/>
      <c r="P563" s="1"/>
      <c r="Q563" s="3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</row>
    <row r="564">
      <c r="A564" s="1"/>
      <c r="B564" s="19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2"/>
      <c r="N564" s="1"/>
      <c r="O564" s="1"/>
      <c r="P564" s="1"/>
      <c r="Q564" s="3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</row>
    <row r="565">
      <c r="A565" s="1"/>
      <c r="B565" s="19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2"/>
      <c r="N565" s="1"/>
      <c r="O565" s="1"/>
      <c r="P565" s="1"/>
      <c r="Q565" s="3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</row>
    <row r="566">
      <c r="A566" s="1"/>
      <c r="B566" s="19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2"/>
      <c r="N566" s="1"/>
      <c r="O566" s="1"/>
      <c r="P566" s="1"/>
      <c r="Q566" s="3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</row>
    <row r="567">
      <c r="A567" s="1"/>
      <c r="B567" s="19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2"/>
      <c r="N567" s="1"/>
      <c r="O567" s="1"/>
      <c r="P567" s="1"/>
      <c r="Q567" s="3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</row>
    <row r="568">
      <c r="A568" s="1"/>
      <c r="B568" s="19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2"/>
      <c r="N568" s="1"/>
      <c r="O568" s="1"/>
      <c r="P568" s="1"/>
      <c r="Q568" s="3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</row>
    <row r="569">
      <c r="A569" s="1"/>
      <c r="B569" s="19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2"/>
      <c r="N569" s="1"/>
      <c r="O569" s="1"/>
      <c r="P569" s="1"/>
      <c r="Q569" s="3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</row>
    <row r="570">
      <c r="A570" s="1"/>
      <c r="B570" s="19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2"/>
      <c r="N570" s="1"/>
      <c r="O570" s="1"/>
      <c r="P570" s="1"/>
      <c r="Q570" s="3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</row>
    <row r="571">
      <c r="A571" s="1"/>
      <c r="B571" s="19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2"/>
      <c r="N571" s="1"/>
      <c r="O571" s="1"/>
      <c r="P571" s="1"/>
      <c r="Q571" s="3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</row>
    <row r="572">
      <c r="A572" s="1"/>
      <c r="B572" s="19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2"/>
      <c r="N572" s="1"/>
      <c r="O572" s="1"/>
      <c r="P572" s="1"/>
      <c r="Q572" s="3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</row>
    <row r="573">
      <c r="A573" s="1"/>
      <c r="B573" s="19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2"/>
      <c r="N573" s="1"/>
      <c r="O573" s="1"/>
      <c r="P573" s="1"/>
      <c r="Q573" s="3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</row>
    <row r="574">
      <c r="A574" s="1"/>
      <c r="B574" s="19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2"/>
      <c r="N574" s="1"/>
      <c r="O574" s="1"/>
      <c r="P574" s="1"/>
      <c r="Q574" s="3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</row>
    <row r="575">
      <c r="A575" s="1"/>
      <c r="B575" s="19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2"/>
      <c r="N575" s="1"/>
      <c r="O575" s="1"/>
      <c r="P575" s="1"/>
      <c r="Q575" s="3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</row>
    <row r="576">
      <c r="A576" s="1"/>
      <c r="B576" s="19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2"/>
      <c r="N576" s="1"/>
      <c r="O576" s="1"/>
      <c r="P576" s="1"/>
      <c r="Q576" s="3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</row>
    <row r="577">
      <c r="A577" s="1"/>
      <c r="B577" s="19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2"/>
      <c r="N577" s="1"/>
      <c r="O577" s="1"/>
      <c r="P577" s="1"/>
      <c r="Q577" s="3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</row>
    <row r="578">
      <c r="A578" s="1"/>
      <c r="B578" s="19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2"/>
      <c r="N578" s="1"/>
      <c r="O578" s="1"/>
      <c r="P578" s="1"/>
      <c r="Q578" s="3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</row>
    <row r="579">
      <c r="A579" s="1"/>
      <c r="B579" s="19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2"/>
      <c r="N579" s="1"/>
      <c r="O579" s="1"/>
      <c r="P579" s="1"/>
      <c r="Q579" s="3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</row>
    <row r="580">
      <c r="A580" s="1"/>
      <c r="B580" s="19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2"/>
      <c r="N580" s="1"/>
      <c r="O580" s="1"/>
      <c r="P580" s="1"/>
      <c r="Q580" s="3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</row>
    <row r="581">
      <c r="A581" s="1"/>
      <c r="B581" s="19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2"/>
      <c r="N581" s="1"/>
      <c r="O581" s="1"/>
      <c r="P581" s="1"/>
      <c r="Q581" s="3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</row>
    <row r="582">
      <c r="A582" s="1"/>
      <c r="B582" s="19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2"/>
      <c r="N582" s="1"/>
      <c r="O582" s="1"/>
      <c r="P582" s="1"/>
      <c r="Q582" s="3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</row>
    <row r="583">
      <c r="A583" s="1"/>
      <c r="B583" s="19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2"/>
      <c r="N583" s="1"/>
      <c r="O583" s="1"/>
      <c r="P583" s="1"/>
      <c r="Q583" s="3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</row>
    <row r="584">
      <c r="A584" s="1"/>
      <c r="B584" s="19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2"/>
      <c r="N584" s="1"/>
      <c r="O584" s="1"/>
      <c r="P584" s="1"/>
      <c r="Q584" s="3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</row>
    <row r="585">
      <c r="A585" s="1"/>
      <c r="B585" s="19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2"/>
      <c r="N585" s="1"/>
      <c r="O585" s="1"/>
      <c r="P585" s="1"/>
      <c r="Q585" s="3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</row>
    <row r="586">
      <c r="A586" s="1"/>
      <c r="B586" s="19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2"/>
      <c r="N586" s="1"/>
      <c r="O586" s="1"/>
      <c r="P586" s="1"/>
      <c r="Q586" s="3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</row>
    <row r="587">
      <c r="A587" s="1"/>
      <c r="B587" s="19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2"/>
      <c r="N587" s="1"/>
      <c r="O587" s="1"/>
      <c r="P587" s="1"/>
      <c r="Q587" s="3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</row>
    <row r="588">
      <c r="A588" s="1"/>
      <c r="B588" s="19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2"/>
      <c r="N588" s="1"/>
      <c r="O588" s="1"/>
      <c r="P588" s="1"/>
      <c r="Q588" s="3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</row>
    <row r="589">
      <c r="A589" s="1"/>
      <c r="B589" s="19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2"/>
      <c r="N589" s="1"/>
      <c r="O589" s="1"/>
      <c r="P589" s="1"/>
      <c r="Q589" s="3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</row>
    <row r="590">
      <c r="A590" s="1"/>
      <c r="B590" s="19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2"/>
      <c r="N590" s="1"/>
      <c r="O590" s="1"/>
      <c r="P590" s="1"/>
      <c r="Q590" s="3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</row>
    <row r="591">
      <c r="A591" s="1"/>
      <c r="B591" s="19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2"/>
      <c r="N591" s="1"/>
      <c r="O591" s="1"/>
      <c r="P591" s="1"/>
      <c r="Q591" s="3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</row>
    <row r="592">
      <c r="A592" s="1"/>
      <c r="B592" s="19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2"/>
      <c r="N592" s="1"/>
      <c r="O592" s="1"/>
      <c r="P592" s="1"/>
      <c r="Q592" s="3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</row>
    <row r="593">
      <c r="A593" s="1"/>
      <c r="B593" s="19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2"/>
      <c r="N593" s="1"/>
      <c r="O593" s="1"/>
      <c r="P593" s="1"/>
      <c r="Q593" s="3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</row>
    <row r="594">
      <c r="A594" s="1"/>
      <c r="B594" s="19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2"/>
      <c r="N594" s="1"/>
      <c r="O594" s="1"/>
      <c r="P594" s="1"/>
      <c r="Q594" s="3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</row>
    <row r="595">
      <c r="A595" s="1"/>
      <c r="B595" s="19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2"/>
      <c r="N595" s="1"/>
      <c r="O595" s="1"/>
      <c r="P595" s="1"/>
      <c r="Q595" s="3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</row>
    <row r="596">
      <c r="A596" s="1"/>
      <c r="B596" s="19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2"/>
      <c r="N596" s="1"/>
      <c r="O596" s="1"/>
      <c r="P596" s="1"/>
      <c r="Q596" s="3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</row>
    <row r="597">
      <c r="A597" s="1"/>
      <c r="B597" s="19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2"/>
      <c r="N597" s="1"/>
      <c r="O597" s="1"/>
      <c r="P597" s="1"/>
      <c r="Q597" s="3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</row>
    <row r="598">
      <c r="A598" s="1"/>
      <c r="B598" s="19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2"/>
      <c r="N598" s="1"/>
      <c r="O598" s="1"/>
      <c r="P598" s="1"/>
      <c r="Q598" s="3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</row>
    <row r="599">
      <c r="A599" s="1"/>
      <c r="B599" s="19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2"/>
      <c r="N599" s="1"/>
      <c r="O599" s="1"/>
      <c r="P599" s="1"/>
      <c r="Q599" s="3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</row>
    <row r="600">
      <c r="A600" s="1"/>
      <c r="B600" s="19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2"/>
      <c r="N600" s="1"/>
      <c r="O600" s="1"/>
      <c r="P600" s="1"/>
      <c r="Q600" s="3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</row>
    <row r="601">
      <c r="A601" s="1"/>
      <c r="B601" s="19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2"/>
      <c r="N601" s="1"/>
      <c r="O601" s="1"/>
      <c r="P601" s="1"/>
      <c r="Q601" s="3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</row>
    <row r="602">
      <c r="A602" s="1"/>
      <c r="B602" s="19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2"/>
      <c r="N602" s="1"/>
      <c r="O602" s="1"/>
      <c r="P602" s="1"/>
      <c r="Q602" s="3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</row>
    <row r="603">
      <c r="A603" s="1"/>
      <c r="B603" s="19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2"/>
      <c r="N603" s="1"/>
      <c r="O603" s="1"/>
      <c r="P603" s="1"/>
      <c r="Q603" s="3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</row>
    <row r="604">
      <c r="A604" s="1"/>
      <c r="B604" s="19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2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</row>
    <row r="605">
      <c r="A605" s="1"/>
      <c r="B605" s="19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2"/>
      <c r="N605" s="1"/>
      <c r="O605" s="1"/>
      <c r="P605" s="1"/>
      <c r="Q605" s="3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</row>
    <row r="606">
      <c r="A606" s="1"/>
      <c r="B606" s="19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2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</row>
    <row r="607">
      <c r="A607" s="1"/>
      <c r="B607" s="19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2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</row>
    <row r="608">
      <c r="A608" s="1"/>
      <c r="B608" s="19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2"/>
      <c r="N608" s="1"/>
      <c r="O608" s="1"/>
      <c r="P608" s="1"/>
      <c r="Q608" s="3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</row>
    <row r="609">
      <c r="A609" s="1"/>
      <c r="B609" s="19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2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</row>
    <row r="610">
      <c r="A610" s="1"/>
      <c r="B610" s="19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2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</row>
    <row r="611">
      <c r="A611" s="1"/>
      <c r="B611" s="19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2"/>
      <c r="N611" s="1"/>
      <c r="O611" s="1"/>
      <c r="P611" s="1"/>
      <c r="Q611" s="3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</row>
    <row r="612">
      <c r="A612" s="1"/>
      <c r="B612" s="19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2"/>
      <c r="N612" s="1"/>
      <c r="O612" s="1"/>
      <c r="P612" s="1"/>
      <c r="Q612" s="3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</row>
    <row r="613">
      <c r="A613" s="1"/>
      <c r="B613" s="19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2"/>
      <c r="N613" s="1"/>
      <c r="O613" s="1"/>
      <c r="P613" s="1"/>
      <c r="Q613" s="3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</row>
    <row r="614">
      <c r="A614" s="1"/>
      <c r="B614" s="19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2"/>
      <c r="N614" s="1"/>
      <c r="O614" s="1"/>
      <c r="P614" s="1"/>
      <c r="Q614" s="3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</row>
    <row r="615">
      <c r="A615" s="1"/>
      <c r="B615" s="19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2"/>
      <c r="N615" s="1"/>
      <c r="O615" s="1"/>
      <c r="P615" s="1"/>
      <c r="Q615" s="3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</row>
    <row r="616">
      <c r="A616" s="1"/>
      <c r="B616" s="19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2"/>
      <c r="N616" s="1"/>
      <c r="O616" s="1"/>
      <c r="P616" s="1"/>
      <c r="Q616" s="3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</row>
    <row r="617">
      <c r="A617" s="1"/>
      <c r="B617" s="19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2"/>
      <c r="N617" s="1"/>
      <c r="O617" s="1"/>
      <c r="P617" s="1"/>
      <c r="Q617" s="3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</row>
    <row r="618">
      <c r="A618" s="1"/>
      <c r="B618" s="19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2"/>
      <c r="N618" s="1"/>
      <c r="O618" s="1"/>
      <c r="P618" s="1"/>
      <c r="Q618" s="3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</row>
    <row r="619">
      <c r="A619" s="1"/>
      <c r="B619" s="19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2"/>
      <c r="N619" s="1"/>
      <c r="O619" s="1"/>
      <c r="P619" s="1"/>
      <c r="Q619" s="3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</row>
    <row r="620">
      <c r="A620" s="1"/>
      <c r="B620" s="19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2"/>
      <c r="N620" s="1"/>
      <c r="O620" s="1"/>
      <c r="P620" s="1"/>
      <c r="Q620" s="3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</row>
    <row r="621">
      <c r="A621" s="1"/>
      <c r="B621" s="19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2"/>
      <c r="N621" s="1"/>
      <c r="O621" s="1"/>
      <c r="P621" s="1"/>
      <c r="Q621" s="3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</row>
    <row r="622">
      <c r="A622" s="1"/>
      <c r="B622" s="19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2"/>
      <c r="N622" s="1"/>
      <c r="O622" s="1"/>
      <c r="P622" s="1"/>
      <c r="Q622" s="3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</row>
    <row r="623">
      <c r="A623" s="1"/>
      <c r="B623" s="19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2"/>
      <c r="N623" s="1"/>
      <c r="O623" s="1"/>
      <c r="P623" s="1"/>
      <c r="Q623" s="3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</row>
    <row r="624">
      <c r="A624" s="1"/>
      <c r="B624" s="19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2"/>
      <c r="N624" s="1"/>
      <c r="O624" s="1"/>
      <c r="P624" s="1"/>
      <c r="Q624" s="3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</row>
    <row r="625">
      <c r="A625" s="1"/>
      <c r="B625" s="19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2"/>
      <c r="N625" s="1"/>
      <c r="O625" s="1"/>
      <c r="P625" s="1"/>
      <c r="Q625" s="3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</row>
    <row r="626">
      <c r="A626" s="1"/>
      <c r="B626" s="19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2"/>
      <c r="N626" s="1"/>
      <c r="O626" s="1"/>
      <c r="P626" s="1"/>
      <c r="Q626" s="3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</row>
    <row r="627">
      <c r="A627" s="1"/>
      <c r="B627" s="19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2"/>
      <c r="N627" s="1"/>
      <c r="O627" s="1"/>
      <c r="P627" s="1"/>
      <c r="Q627" s="3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</row>
    <row r="628">
      <c r="A628" s="1"/>
      <c r="B628" s="19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2"/>
      <c r="N628" s="1"/>
      <c r="O628" s="1"/>
      <c r="P628" s="1"/>
      <c r="Q628" s="3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</row>
    <row r="629">
      <c r="A629" s="1"/>
      <c r="B629" s="19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2"/>
      <c r="N629" s="1"/>
      <c r="O629" s="1"/>
      <c r="P629" s="1"/>
      <c r="Q629" s="3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</row>
    <row r="630">
      <c r="A630" s="1"/>
      <c r="B630" s="19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2"/>
      <c r="N630" s="1"/>
      <c r="O630" s="1"/>
      <c r="P630" s="1"/>
      <c r="Q630" s="3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</row>
    <row r="631">
      <c r="A631" s="1"/>
      <c r="B631" s="19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2"/>
      <c r="N631" s="1"/>
      <c r="O631" s="1"/>
      <c r="P631" s="1"/>
      <c r="Q631" s="3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</row>
    <row r="632">
      <c r="A632" s="1"/>
      <c r="B632" s="19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2"/>
      <c r="N632" s="1"/>
      <c r="O632" s="1"/>
      <c r="P632" s="1"/>
      <c r="Q632" s="3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</row>
    <row r="633">
      <c r="A633" s="1"/>
      <c r="B633" s="19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2"/>
      <c r="N633" s="1"/>
      <c r="O633" s="1"/>
      <c r="P633" s="1"/>
      <c r="Q633" s="3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</row>
    <row r="634">
      <c r="A634" s="1"/>
      <c r="B634" s="19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2"/>
      <c r="N634" s="1"/>
      <c r="O634" s="1"/>
      <c r="P634" s="1"/>
      <c r="Q634" s="3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</row>
    <row r="635">
      <c r="A635" s="1"/>
      <c r="B635" s="19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2"/>
      <c r="N635" s="1"/>
      <c r="O635" s="1"/>
      <c r="P635" s="1"/>
      <c r="Q635" s="3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</row>
    <row r="636">
      <c r="A636" s="1"/>
      <c r="B636" s="19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2"/>
      <c r="N636" s="1"/>
      <c r="O636" s="1"/>
      <c r="P636" s="1"/>
      <c r="Q636" s="3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</row>
    <row r="637">
      <c r="A637" s="1"/>
      <c r="B637" s="19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2"/>
      <c r="N637" s="1"/>
      <c r="O637" s="1"/>
      <c r="P637" s="1"/>
      <c r="Q637" s="3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</row>
    <row r="638">
      <c r="A638" s="1"/>
      <c r="B638" s="19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2"/>
      <c r="N638" s="1"/>
      <c r="O638" s="1"/>
      <c r="P638" s="1"/>
      <c r="Q638" s="3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</row>
    <row r="639">
      <c r="A639" s="1"/>
      <c r="B639" s="19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2"/>
      <c r="N639" s="1"/>
      <c r="O639" s="1"/>
      <c r="P639" s="1"/>
      <c r="Q639" s="3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</row>
    <row r="640">
      <c r="A640" s="1"/>
      <c r="B640" s="19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2"/>
      <c r="N640" s="1"/>
      <c r="O640" s="1"/>
      <c r="P640" s="1"/>
      <c r="Q640" s="3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</row>
    <row r="641">
      <c r="A641" s="1"/>
      <c r="B641" s="19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2"/>
      <c r="N641" s="1"/>
      <c r="O641" s="1"/>
      <c r="P641" s="1"/>
      <c r="Q641" s="3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</row>
    <row r="642">
      <c r="A642" s="1"/>
      <c r="B642" s="19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2"/>
      <c r="N642" s="1"/>
      <c r="O642" s="1"/>
      <c r="P642" s="1"/>
      <c r="Q642" s="3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</row>
    <row r="643">
      <c r="A643" s="1"/>
      <c r="B643" s="19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2"/>
      <c r="N643" s="1"/>
      <c r="O643" s="1"/>
      <c r="P643" s="1"/>
      <c r="Q643" s="3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</row>
    <row r="644">
      <c r="A644" s="1"/>
      <c r="B644" s="19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2"/>
      <c r="N644" s="1"/>
      <c r="O644" s="1"/>
      <c r="P644" s="1"/>
      <c r="Q644" s="3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</row>
    <row r="645">
      <c r="A645" s="1"/>
      <c r="B645" s="19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2"/>
      <c r="N645" s="1"/>
      <c r="O645" s="1"/>
      <c r="P645" s="1"/>
      <c r="Q645" s="3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</row>
    <row r="646">
      <c r="A646" s="1"/>
      <c r="B646" s="19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2"/>
      <c r="N646" s="1"/>
      <c r="O646" s="1"/>
      <c r="P646" s="1"/>
      <c r="Q646" s="3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</row>
    <row r="647">
      <c r="A647" s="1"/>
      <c r="B647" s="19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2"/>
      <c r="N647" s="1"/>
      <c r="O647" s="1"/>
      <c r="P647" s="1"/>
      <c r="Q647" s="3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</row>
    <row r="648">
      <c r="A648" s="1"/>
      <c r="B648" s="19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2"/>
      <c r="N648" s="1"/>
      <c r="O648" s="1"/>
      <c r="P648" s="1"/>
      <c r="Q648" s="3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</row>
    <row r="649">
      <c r="A649" s="1"/>
      <c r="B649" s="19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2"/>
      <c r="N649" s="1"/>
      <c r="O649" s="1"/>
      <c r="P649" s="1"/>
      <c r="Q649" s="3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</row>
    <row r="650">
      <c r="A650" s="1"/>
      <c r="B650" s="19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2"/>
      <c r="N650" s="1"/>
      <c r="O650" s="1"/>
      <c r="P650" s="1"/>
      <c r="Q650" s="3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</row>
    <row r="651">
      <c r="A651" s="1"/>
      <c r="B651" s="19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2"/>
      <c r="N651" s="1"/>
      <c r="O651" s="1"/>
      <c r="P651" s="1"/>
      <c r="Q651" s="3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</row>
    <row r="652">
      <c r="A652" s="1"/>
      <c r="B652" s="19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2"/>
      <c r="N652" s="1"/>
      <c r="O652" s="1"/>
      <c r="P652" s="1"/>
      <c r="Q652" s="3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</row>
    <row r="653">
      <c r="A653" s="1"/>
      <c r="B653" s="19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2"/>
      <c r="N653" s="1"/>
      <c r="O653" s="1"/>
      <c r="P653" s="1"/>
      <c r="Q653" s="3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</row>
    <row r="654">
      <c r="A654" s="1"/>
      <c r="B654" s="19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2"/>
      <c r="N654" s="1"/>
      <c r="O654" s="1"/>
      <c r="P654" s="1"/>
      <c r="Q654" s="3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</row>
    <row r="655">
      <c r="A655" s="1"/>
      <c r="B655" s="19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2"/>
      <c r="N655" s="1"/>
      <c r="O655" s="1"/>
      <c r="P655" s="1"/>
      <c r="Q655" s="3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</row>
    <row r="656">
      <c r="A656" s="1"/>
      <c r="B656" s="19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2"/>
      <c r="N656" s="1"/>
      <c r="O656" s="1"/>
      <c r="P656" s="1"/>
      <c r="Q656" s="3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</row>
    <row r="657">
      <c r="A657" s="1"/>
      <c r="B657" s="19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2"/>
      <c r="N657" s="1"/>
      <c r="O657" s="1"/>
      <c r="P657" s="1"/>
      <c r="Q657" s="3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</row>
    <row r="658">
      <c r="A658" s="1"/>
      <c r="B658" s="19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2"/>
      <c r="N658" s="1"/>
      <c r="O658" s="1"/>
      <c r="P658" s="1"/>
      <c r="Q658" s="3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</row>
    <row r="659">
      <c r="A659" s="1"/>
      <c r="B659" s="19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2"/>
      <c r="N659" s="1"/>
      <c r="O659" s="1"/>
      <c r="P659" s="1"/>
      <c r="Q659" s="3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</row>
    <row r="660">
      <c r="A660" s="1"/>
      <c r="B660" s="19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2"/>
      <c r="N660" s="1"/>
      <c r="O660" s="1"/>
      <c r="P660" s="1"/>
      <c r="Q660" s="3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</row>
    <row r="661">
      <c r="A661" s="1"/>
      <c r="B661" s="19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2"/>
      <c r="N661" s="1"/>
      <c r="O661" s="1"/>
      <c r="P661" s="1"/>
      <c r="Q661" s="3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</row>
    <row r="662">
      <c r="A662" s="1"/>
      <c r="B662" s="19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2"/>
      <c r="N662" s="1"/>
      <c r="O662" s="1"/>
      <c r="P662" s="1"/>
      <c r="Q662" s="3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</row>
    <row r="663">
      <c r="A663" s="1"/>
      <c r="B663" s="19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2"/>
      <c r="N663" s="1"/>
      <c r="O663" s="1"/>
      <c r="P663" s="1"/>
      <c r="Q663" s="3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</row>
    <row r="664">
      <c r="A664" s="1"/>
      <c r="B664" s="19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2"/>
      <c r="N664" s="1"/>
      <c r="O664" s="1"/>
      <c r="P664" s="1"/>
      <c r="Q664" s="3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</row>
    <row r="665">
      <c r="A665" s="1"/>
      <c r="B665" s="19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2"/>
      <c r="N665" s="1"/>
      <c r="O665" s="1"/>
      <c r="P665" s="1"/>
      <c r="Q665" s="3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</row>
    <row r="666">
      <c r="A666" s="1"/>
      <c r="B666" s="19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2"/>
      <c r="N666" s="1"/>
      <c r="O666" s="1"/>
      <c r="P666" s="1"/>
      <c r="Q666" s="3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</row>
    <row r="667">
      <c r="A667" s="1"/>
      <c r="B667" s="19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2"/>
      <c r="N667" s="1"/>
      <c r="O667" s="1"/>
      <c r="P667" s="1"/>
      <c r="Q667" s="3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</row>
    <row r="668">
      <c r="A668" s="1"/>
      <c r="B668" s="19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2"/>
      <c r="N668" s="1"/>
      <c r="O668" s="1"/>
      <c r="P668" s="1"/>
      <c r="Q668" s="3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</row>
    <row r="669">
      <c r="A669" s="1"/>
      <c r="B669" s="19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2"/>
      <c r="N669" s="1"/>
      <c r="O669" s="1"/>
      <c r="P669" s="1"/>
      <c r="Q669" s="3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</row>
    <row r="670">
      <c r="A670" s="1"/>
      <c r="B670" s="19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2"/>
      <c r="N670" s="1"/>
      <c r="O670" s="1"/>
      <c r="P670" s="1"/>
      <c r="Q670" s="3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</row>
    <row r="671">
      <c r="A671" s="1"/>
      <c r="B671" s="19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2"/>
      <c r="N671" s="1"/>
      <c r="O671" s="1"/>
      <c r="P671" s="1"/>
      <c r="Q671" s="3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</row>
    <row r="672">
      <c r="A672" s="1"/>
      <c r="B672" s="19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2"/>
      <c r="N672" s="1"/>
      <c r="O672" s="1"/>
      <c r="P672" s="1"/>
      <c r="Q672" s="3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</row>
    <row r="673">
      <c r="A673" s="1"/>
      <c r="B673" s="19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2"/>
      <c r="N673" s="1"/>
      <c r="O673" s="1"/>
      <c r="P673" s="1"/>
      <c r="Q673" s="3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</row>
    <row r="674">
      <c r="A674" s="1"/>
      <c r="B674" s="19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2"/>
      <c r="N674" s="1"/>
      <c r="O674" s="1"/>
      <c r="P674" s="1"/>
      <c r="Q674" s="3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</row>
    <row r="675">
      <c r="A675" s="1"/>
      <c r="B675" s="19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2"/>
      <c r="N675" s="1"/>
      <c r="O675" s="1"/>
      <c r="P675" s="1"/>
      <c r="Q675" s="3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</row>
    <row r="676">
      <c r="A676" s="1"/>
      <c r="B676" s="19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2"/>
      <c r="N676" s="1"/>
      <c r="O676" s="1"/>
      <c r="P676" s="1"/>
      <c r="Q676" s="3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</row>
    <row r="677">
      <c r="A677" s="1"/>
      <c r="B677" s="19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2"/>
      <c r="N677" s="1"/>
      <c r="O677" s="1"/>
      <c r="P677" s="1"/>
      <c r="Q677" s="3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</row>
    <row r="678">
      <c r="A678" s="1"/>
      <c r="B678" s="19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2"/>
      <c r="N678" s="1"/>
      <c r="O678" s="1"/>
      <c r="P678" s="1"/>
      <c r="Q678" s="3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</row>
    <row r="679">
      <c r="A679" s="1"/>
      <c r="B679" s="19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2"/>
      <c r="N679" s="1"/>
      <c r="O679" s="1"/>
      <c r="P679" s="1"/>
      <c r="Q679" s="3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</row>
    <row r="680">
      <c r="A680" s="1"/>
      <c r="B680" s="19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2"/>
      <c r="N680" s="1"/>
      <c r="O680" s="1"/>
      <c r="P680" s="1"/>
      <c r="Q680" s="3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</row>
    <row r="681">
      <c r="A681" s="1"/>
      <c r="B681" s="19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2"/>
      <c r="N681" s="1"/>
      <c r="O681" s="1"/>
      <c r="P681" s="1"/>
      <c r="Q681" s="3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</row>
    <row r="682">
      <c r="A682" s="1"/>
      <c r="B682" s="19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2"/>
      <c r="N682" s="1"/>
      <c r="O682" s="1"/>
      <c r="P682" s="1"/>
      <c r="Q682" s="3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</row>
    <row r="683">
      <c r="A683" s="1"/>
      <c r="B683" s="19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2"/>
      <c r="N683" s="1"/>
      <c r="O683" s="1"/>
      <c r="P683" s="1"/>
      <c r="Q683" s="3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</row>
    <row r="684">
      <c r="A684" s="1"/>
      <c r="B684" s="19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2"/>
      <c r="N684" s="1"/>
      <c r="O684" s="1"/>
      <c r="P684" s="1"/>
      <c r="Q684" s="3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</row>
    <row r="685">
      <c r="A685" s="1"/>
      <c r="B685" s="19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2"/>
      <c r="N685" s="1"/>
      <c r="O685" s="1"/>
      <c r="P685" s="1"/>
      <c r="Q685" s="3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</row>
    <row r="686">
      <c r="A686" s="1"/>
      <c r="B686" s="19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2"/>
      <c r="N686" s="1"/>
      <c r="O686" s="1"/>
      <c r="P686" s="1"/>
      <c r="Q686" s="3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</row>
    <row r="687">
      <c r="A687" s="1"/>
      <c r="B687" s="19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2"/>
      <c r="N687" s="1"/>
      <c r="O687" s="1"/>
      <c r="P687" s="1"/>
      <c r="Q687" s="3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</row>
    <row r="688">
      <c r="A688" s="1"/>
      <c r="B688" s="19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2"/>
      <c r="N688" s="1"/>
      <c r="O688" s="1"/>
      <c r="P688" s="1"/>
      <c r="Q688" s="3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</row>
    <row r="689">
      <c r="A689" s="1"/>
      <c r="B689" s="19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2"/>
      <c r="N689" s="1"/>
      <c r="O689" s="1"/>
      <c r="P689" s="1"/>
      <c r="Q689" s="3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</row>
    <row r="690">
      <c r="A690" s="1"/>
      <c r="B690" s="19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2"/>
      <c r="N690" s="1"/>
      <c r="O690" s="1"/>
      <c r="P690" s="1"/>
      <c r="Q690" s="3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</row>
    <row r="691">
      <c r="A691" s="1"/>
      <c r="B691" s="19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2"/>
      <c r="N691" s="1"/>
      <c r="O691" s="1"/>
      <c r="P691" s="1"/>
      <c r="Q691" s="3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</row>
    <row r="692">
      <c r="A692" s="1"/>
      <c r="B692" s="19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2"/>
      <c r="N692" s="1"/>
      <c r="O692" s="1"/>
      <c r="P692" s="1"/>
      <c r="Q692" s="3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</row>
    <row r="693">
      <c r="A693" s="1"/>
      <c r="B693" s="19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2"/>
      <c r="N693" s="1"/>
      <c r="O693" s="1"/>
      <c r="P693" s="1"/>
      <c r="Q693" s="3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</row>
    <row r="694">
      <c r="A694" s="1"/>
      <c r="B694" s="19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2"/>
      <c r="N694" s="1"/>
      <c r="O694" s="1"/>
      <c r="P694" s="1"/>
      <c r="Q694" s="3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</row>
    <row r="695">
      <c r="A695" s="1"/>
      <c r="B695" s="19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2"/>
      <c r="N695" s="1"/>
      <c r="O695" s="1"/>
      <c r="P695" s="1"/>
      <c r="Q695" s="3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</row>
    <row r="696">
      <c r="A696" s="1"/>
      <c r="B696" s="19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2"/>
      <c r="N696" s="1"/>
      <c r="O696" s="1"/>
      <c r="P696" s="1"/>
      <c r="Q696" s="3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</row>
    <row r="697">
      <c r="A697" s="1"/>
      <c r="B697" s="19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2"/>
      <c r="N697" s="1"/>
      <c r="O697" s="1"/>
      <c r="P697" s="1"/>
      <c r="Q697" s="3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</row>
    <row r="698">
      <c r="A698" s="1"/>
      <c r="B698" s="19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2"/>
      <c r="N698" s="1"/>
      <c r="O698" s="1"/>
      <c r="P698" s="1"/>
      <c r="Q698" s="3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</row>
    <row r="699">
      <c r="A699" s="1"/>
      <c r="B699" s="19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2"/>
      <c r="N699" s="1"/>
      <c r="O699" s="1"/>
      <c r="P699" s="1"/>
      <c r="Q699" s="3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</row>
    <row r="700">
      <c r="A700" s="1"/>
      <c r="B700" s="19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2"/>
      <c r="N700" s="1"/>
      <c r="O700" s="1"/>
      <c r="P700" s="1"/>
      <c r="Q700" s="3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</row>
    <row r="701">
      <c r="A701" s="1"/>
      <c r="B701" s="19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2"/>
      <c r="N701" s="1"/>
      <c r="O701" s="1"/>
      <c r="P701" s="1"/>
      <c r="Q701" s="3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</row>
    <row r="702">
      <c r="A702" s="1"/>
      <c r="B702" s="19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2"/>
      <c r="N702" s="1"/>
      <c r="O702" s="1"/>
      <c r="P702" s="1"/>
      <c r="Q702" s="3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</row>
    <row r="703">
      <c r="A703" s="1"/>
      <c r="B703" s="19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2"/>
      <c r="N703" s="1"/>
      <c r="O703" s="1"/>
      <c r="P703" s="1"/>
      <c r="Q703" s="3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</row>
    <row r="704">
      <c r="A704" s="1"/>
      <c r="B704" s="19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2"/>
      <c r="N704" s="1"/>
      <c r="O704" s="1"/>
      <c r="P704" s="1"/>
      <c r="Q704" s="3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</row>
    <row r="705">
      <c r="A705" s="1"/>
      <c r="B705" s="19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2"/>
      <c r="N705" s="1"/>
      <c r="O705" s="1"/>
      <c r="P705" s="1"/>
      <c r="Q705" s="3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</row>
    <row r="706">
      <c r="A706" s="1"/>
      <c r="B706" s="19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2"/>
      <c r="N706" s="1"/>
      <c r="O706" s="1"/>
      <c r="P706" s="1"/>
      <c r="Q706" s="3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</row>
    <row r="707">
      <c r="A707" s="1"/>
      <c r="B707" s="19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2"/>
      <c r="N707" s="1"/>
      <c r="O707" s="1"/>
      <c r="P707" s="1"/>
      <c r="Q707" s="3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</row>
    <row r="708">
      <c r="A708" s="1"/>
      <c r="B708" s="19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2"/>
      <c r="N708" s="1"/>
      <c r="O708" s="1"/>
      <c r="P708" s="1"/>
      <c r="Q708" s="3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</row>
    <row r="709">
      <c r="A709" s="1"/>
      <c r="B709" s="19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2"/>
      <c r="N709" s="1"/>
      <c r="O709" s="1"/>
      <c r="P709" s="1"/>
      <c r="Q709" s="3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</row>
    <row r="710">
      <c r="A710" s="1"/>
      <c r="B710" s="19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2"/>
      <c r="N710" s="1"/>
      <c r="O710" s="1"/>
      <c r="P710" s="1"/>
      <c r="Q710" s="3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</row>
    <row r="711">
      <c r="A711" s="1"/>
      <c r="B711" s="19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2"/>
      <c r="N711" s="1"/>
      <c r="O711" s="1"/>
      <c r="P711" s="1"/>
      <c r="Q711" s="3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</row>
    <row r="712">
      <c r="A712" s="1"/>
      <c r="B712" s="19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2"/>
      <c r="N712" s="1"/>
      <c r="O712" s="1"/>
      <c r="P712" s="1"/>
      <c r="Q712" s="3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</row>
    <row r="713">
      <c r="A713" s="1"/>
      <c r="B713" s="19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2"/>
      <c r="N713" s="1"/>
      <c r="O713" s="1"/>
      <c r="P713" s="1"/>
      <c r="Q713" s="3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</row>
    <row r="714">
      <c r="A714" s="1"/>
      <c r="B714" s="19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2"/>
      <c r="N714" s="1"/>
      <c r="O714" s="1"/>
      <c r="P714" s="1"/>
      <c r="Q714" s="3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</row>
    <row r="715">
      <c r="A715" s="1"/>
      <c r="B715" s="19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2"/>
      <c r="N715" s="1"/>
      <c r="O715" s="1"/>
      <c r="P715" s="1"/>
      <c r="Q715" s="3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</row>
    <row r="716">
      <c r="A716" s="1"/>
      <c r="B716" s="19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2"/>
      <c r="N716" s="1"/>
      <c r="O716" s="1"/>
      <c r="P716" s="1"/>
      <c r="Q716" s="3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</row>
    <row r="717">
      <c r="A717" s="1"/>
      <c r="B717" s="19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2"/>
      <c r="N717" s="1"/>
      <c r="O717" s="1"/>
      <c r="P717" s="1"/>
      <c r="Q717" s="3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</row>
    <row r="718">
      <c r="A718" s="1"/>
      <c r="B718" s="19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2"/>
      <c r="N718" s="1"/>
      <c r="O718" s="1"/>
      <c r="P718" s="1"/>
      <c r="Q718" s="3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</row>
    <row r="719">
      <c r="A719" s="1"/>
      <c r="B719" s="19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2"/>
      <c r="N719" s="1"/>
      <c r="O719" s="1"/>
      <c r="P719" s="1"/>
      <c r="Q719" s="3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</row>
    <row r="720">
      <c r="A720" s="1"/>
      <c r="B720" s="19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2"/>
      <c r="N720" s="1"/>
      <c r="O720" s="1"/>
      <c r="P720" s="1"/>
      <c r="Q720" s="3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</row>
    <row r="721">
      <c r="A721" s="1"/>
      <c r="B721" s="19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2"/>
      <c r="N721" s="1"/>
      <c r="O721" s="1"/>
      <c r="P721" s="1"/>
      <c r="Q721" s="3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</row>
    <row r="722">
      <c r="A722" s="1"/>
      <c r="B722" s="19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2"/>
      <c r="N722" s="1"/>
      <c r="O722" s="1"/>
      <c r="P722" s="1"/>
      <c r="Q722" s="3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</row>
    <row r="723">
      <c r="A723" s="1"/>
      <c r="B723" s="19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2"/>
      <c r="N723" s="1"/>
      <c r="O723" s="1"/>
      <c r="P723" s="1"/>
      <c r="Q723" s="3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</row>
    <row r="724">
      <c r="A724" s="1"/>
      <c r="B724" s="19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2"/>
      <c r="N724" s="1"/>
      <c r="O724" s="1"/>
      <c r="P724" s="1"/>
      <c r="Q724" s="3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</row>
    <row r="725">
      <c r="A725" s="1"/>
      <c r="B725" s="19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2"/>
      <c r="N725" s="1"/>
      <c r="O725" s="1"/>
      <c r="P725" s="1"/>
      <c r="Q725" s="3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</row>
    <row r="726">
      <c r="A726" s="1"/>
      <c r="B726" s="19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2"/>
      <c r="N726" s="1"/>
      <c r="O726" s="1"/>
      <c r="P726" s="1"/>
      <c r="Q726" s="3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</row>
    <row r="727">
      <c r="A727" s="1"/>
      <c r="B727" s="19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2"/>
      <c r="N727" s="1"/>
      <c r="O727" s="1"/>
      <c r="P727" s="1"/>
      <c r="Q727" s="3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</row>
    <row r="728">
      <c r="A728" s="1"/>
      <c r="B728" s="19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2"/>
      <c r="N728" s="1"/>
      <c r="O728" s="1"/>
      <c r="P728" s="1"/>
      <c r="Q728" s="3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</row>
    <row r="729">
      <c r="A729" s="1"/>
      <c r="B729" s="19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2"/>
      <c r="N729" s="1"/>
      <c r="O729" s="1"/>
      <c r="P729" s="1"/>
      <c r="Q729" s="3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</row>
    <row r="730">
      <c r="A730" s="1"/>
      <c r="B730" s="19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2"/>
      <c r="N730" s="1"/>
      <c r="O730" s="1"/>
      <c r="P730" s="1"/>
      <c r="Q730" s="3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</row>
    <row r="731">
      <c r="A731" s="1"/>
      <c r="B731" s="19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2"/>
      <c r="N731" s="1"/>
      <c r="O731" s="1"/>
      <c r="P731" s="1"/>
      <c r="Q731" s="3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</row>
    <row r="732">
      <c r="A732" s="1"/>
      <c r="B732" s="19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2"/>
      <c r="N732" s="1"/>
      <c r="O732" s="1"/>
      <c r="P732" s="1"/>
      <c r="Q732" s="3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</row>
    <row r="733">
      <c r="A733" s="1"/>
      <c r="B733" s="19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2"/>
      <c r="N733" s="1"/>
      <c r="O733" s="1"/>
      <c r="P733" s="1"/>
      <c r="Q733" s="3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</row>
    <row r="734">
      <c r="A734" s="1"/>
      <c r="B734" s="19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2"/>
      <c r="N734" s="1"/>
      <c r="O734" s="1"/>
      <c r="P734" s="1"/>
      <c r="Q734" s="3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</row>
    <row r="735">
      <c r="A735" s="1"/>
      <c r="B735" s="19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2"/>
      <c r="N735" s="1"/>
      <c r="O735" s="1"/>
      <c r="P735" s="1"/>
      <c r="Q735" s="3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</row>
    <row r="736">
      <c r="A736" s="1"/>
      <c r="B736" s="19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2"/>
      <c r="N736" s="1"/>
      <c r="O736" s="1"/>
      <c r="P736" s="1"/>
      <c r="Q736" s="3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</row>
    <row r="737">
      <c r="A737" s="1"/>
      <c r="B737" s="19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2"/>
      <c r="N737" s="1"/>
      <c r="O737" s="1"/>
      <c r="P737" s="1"/>
      <c r="Q737" s="3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</row>
    <row r="738">
      <c r="A738" s="1"/>
      <c r="B738" s="19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2"/>
      <c r="N738" s="1"/>
      <c r="O738" s="1"/>
      <c r="P738" s="1"/>
      <c r="Q738" s="3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</row>
    <row r="739">
      <c r="A739" s="1"/>
      <c r="B739" s="19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2"/>
      <c r="N739" s="1"/>
      <c r="O739" s="1"/>
      <c r="P739" s="1"/>
      <c r="Q739" s="3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</row>
    <row r="740">
      <c r="A740" s="1"/>
      <c r="B740" s="19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2"/>
      <c r="N740" s="1"/>
      <c r="O740" s="1"/>
      <c r="P740" s="1"/>
      <c r="Q740" s="3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</row>
    <row r="741">
      <c r="A741" s="1"/>
      <c r="B741" s="19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2"/>
      <c r="N741" s="1"/>
      <c r="O741" s="1"/>
      <c r="P741" s="1"/>
      <c r="Q741" s="3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</row>
    <row r="742">
      <c r="A742" s="1"/>
      <c r="B742" s="19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2"/>
      <c r="N742" s="1"/>
      <c r="O742" s="1"/>
      <c r="P742" s="1"/>
      <c r="Q742" s="3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</row>
    <row r="743">
      <c r="A743" s="1"/>
      <c r="B743" s="19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2"/>
      <c r="N743" s="1"/>
      <c r="O743" s="1"/>
      <c r="P743" s="1"/>
      <c r="Q743" s="3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</row>
    <row r="744">
      <c r="A744" s="1"/>
      <c r="B744" s="19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2"/>
      <c r="N744" s="1"/>
      <c r="O744" s="1"/>
      <c r="P744" s="1"/>
      <c r="Q744" s="3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</row>
    <row r="745">
      <c r="A745" s="1"/>
      <c r="B745" s="19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2"/>
      <c r="N745" s="1"/>
      <c r="O745" s="1"/>
      <c r="P745" s="1"/>
      <c r="Q745" s="3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</row>
    <row r="746">
      <c r="A746" s="1"/>
      <c r="B746" s="19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2"/>
      <c r="N746" s="1"/>
      <c r="O746" s="1"/>
      <c r="P746" s="1"/>
      <c r="Q746" s="3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</row>
    <row r="747">
      <c r="A747" s="1"/>
      <c r="B747" s="19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2"/>
      <c r="N747" s="1"/>
      <c r="O747" s="1"/>
      <c r="P747" s="1"/>
      <c r="Q747" s="3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</row>
    <row r="748">
      <c r="A748" s="1"/>
      <c r="B748" s="19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2"/>
      <c r="N748" s="1"/>
      <c r="O748" s="1"/>
      <c r="P748" s="1"/>
      <c r="Q748" s="3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</row>
    <row r="749">
      <c r="A749" s="1"/>
      <c r="B749" s="19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2"/>
      <c r="N749" s="1"/>
      <c r="O749" s="1"/>
      <c r="P749" s="1"/>
      <c r="Q749" s="3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</row>
    <row r="750">
      <c r="A750" s="1"/>
      <c r="B750" s="19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2"/>
      <c r="N750" s="1"/>
      <c r="O750" s="1"/>
      <c r="P750" s="1"/>
      <c r="Q750" s="3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</row>
    <row r="751">
      <c r="A751" s="1"/>
      <c r="B751" s="19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2"/>
      <c r="N751" s="1"/>
      <c r="O751" s="1"/>
      <c r="P751" s="1"/>
      <c r="Q751" s="3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</row>
    <row r="752">
      <c r="A752" s="1"/>
      <c r="B752" s="19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2"/>
      <c r="N752" s="1"/>
      <c r="O752" s="1"/>
      <c r="P752" s="1"/>
      <c r="Q752" s="3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</row>
    <row r="753">
      <c r="A753" s="1"/>
      <c r="B753" s="19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2"/>
      <c r="N753" s="1"/>
      <c r="O753" s="1"/>
      <c r="P753" s="1"/>
      <c r="Q753" s="3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</row>
    <row r="754">
      <c r="A754" s="1"/>
      <c r="B754" s="19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2"/>
      <c r="N754" s="1"/>
      <c r="O754" s="1"/>
      <c r="P754" s="1"/>
      <c r="Q754" s="3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</row>
    <row r="755">
      <c r="A755" s="1"/>
      <c r="B755" s="19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2"/>
      <c r="N755" s="1"/>
      <c r="O755" s="1"/>
      <c r="P755" s="1"/>
      <c r="Q755" s="3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</row>
    <row r="756">
      <c r="A756" s="1"/>
      <c r="B756" s="19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2"/>
      <c r="N756" s="1"/>
      <c r="O756" s="1"/>
      <c r="P756" s="1"/>
      <c r="Q756" s="3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</row>
    <row r="757">
      <c r="A757" s="1"/>
      <c r="B757" s="19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2"/>
      <c r="N757" s="1"/>
      <c r="O757" s="1"/>
      <c r="P757" s="1"/>
      <c r="Q757" s="3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</row>
    <row r="758">
      <c r="A758" s="1"/>
      <c r="B758" s="19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2"/>
      <c r="N758" s="1"/>
      <c r="O758" s="1"/>
      <c r="P758" s="1"/>
      <c r="Q758" s="3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</row>
    <row r="759">
      <c r="A759" s="1"/>
      <c r="B759" s="19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2"/>
      <c r="N759" s="1"/>
      <c r="O759" s="1"/>
      <c r="P759" s="1"/>
      <c r="Q759" s="3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</row>
    <row r="760">
      <c r="A760" s="1"/>
      <c r="B760" s="19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2"/>
      <c r="N760" s="1"/>
      <c r="O760" s="1"/>
      <c r="P760" s="1"/>
      <c r="Q760" s="3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</row>
    <row r="761">
      <c r="A761" s="1"/>
      <c r="B761" s="19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2"/>
      <c r="N761" s="1"/>
      <c r="O761" s="1"/>
      <c r="P761" s="1"/>
      <c r="Q761" s="3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</row>
    <row r="762">
      <c r="A762" s="1"/>
      <c r="B762" s="19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2"/>
      <c r="N762" s="1"/>
      <c r="O762" s="1"/>
      <c r="P762" s="1"/>
      <c r="Q762" s="3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</row>
    <row r="763">
      <c r="A763" s="1"/>
      <c r="B763" s="19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2"/>
      <c r="N763" s="1"/>
      <c r="O763" s="1"/>
      <c r="P763" s="1"/>
      <c r="Q763" s="3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</row>
    <row r="764">
      <c r="A764" s="1"/>
      <c r="B764" s="19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2"/>
      <c r="N764" s="1"/>
      <c r="O764" s="1"/>
      <c r="P764" s="1"/>
      <c r="Q764" s="3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</row>
    <row r="765">
      <c r="A765" s="1"/>
      <c r="B765" s="19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2"/>
      <c r="N765" s="1"/>
      <c r="O765" s="1"/>
      <c r="P765" s="1"/>
      <c r="Q765" s="3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</row>
    <row r="766">
      <c r="A766" s="1"/>
      <c r="B766" s="19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2"/>
      <c r="N766" s="1"/>
      <c r="O766" s="1"/>
      <c r="P766" s="1"/>
      <c r="Q766" s="3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</row>
    <row r="767">
      <c r="A767" s="1"/>
      <c r="B767" s="19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2"/>
      <c r="N767" s="1"/>
      <c r="O767" s="1"/>
      <c r="P767" s="1"/>
      <c r="Q767" s="3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</row>
    <row r="768">
      <c r="A768" s="1"/>
      <c r="B768" s="19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2"/>
      <c r="N768" s="1"/>
      <c r="O768" s="1"/>
      <c r="P768" s="1"/>
      <c r="Q768" s="3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</row>
    <row r="769">
      <c r="A769" s="1"/>
      <c r="B769" s="19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2"/>
      <c r="N769" s="1"/>
      <c r="O769" s="1"/>
      <c r="P769" s="1"/>
      <c r="Q769" s="3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</row>
    <row r="770">
      <c r="A770" s="1"/>
      <c r="B770" s="19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2"/>
      <c r="N770" s="1"/>
      <c r="O770" s="1"/>
      <c r="P770" s="1"/>
      <c r="Q770" s="3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</row>
    <row r="771">
      <c r="A771" s="1"/>
      <c r="B771" s="19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2"/>
      <c r="N771" s="1"/>
      <c r="O771" s="1"/>
      <c r="P771" s="1"/>
      <c r="Q771" s="3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</row>
    <row r="772">
      <c r="A772" s="1"/>
      <c r="B772" s="19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2"/>
      <c r="N772" s="1"/>
      <c r="O772" s="1"/>
      <c r="P772" s="1"/>
      <c r="Q772" s="3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</row>
    <row r="773">
      <c r="A773" s="1"/>
      <c r="B773" s="19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2"/>
      <c r="N773" s="1"/>
      <c r="O773" s="1"/>
      <c r="P773" s="1"/>
      <c r="Q773" s="3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</row>
    <row r="774">
      <c r="A774" s="1"/>
      <c r="B774" s="19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2"/>
      <c r="N774" s="1"/>
      <c r="O774" s="1"/>
      <c r="P774" s="1"/>
      <c r="Q774" s="3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</row>
    <row r="775">
      <c r="A775" s="1"/>
      <c r="B775" s="19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2"/>
      <c r="N775" s="1"/>
      <c r="O775" s="1"/>
      <c r="P775" s="1"/>
      <c r="Q775" s="3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</row>
    <row r="776">
      <c r="A776" s="1"/>
      <c r="B776" s="19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2"/>
      <c r="N776" s="1"/>
      <c r="O776" s="1"/>
      <c r="P776" s="1"/>
      <c r="Q776" s="3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</row>
    <row r="777">
      <c r="A777" s="1"/>
      <c r="B777" s="19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2"/>
      <c r="N777" s="1"/>
      <c r="O777" s="1"/>
      <c r="P777" s="1"/>
      <c r="Q777" s="3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</row>
    <row r="778">
      <c r="A778" s="1"/>
      <c r="B778" s="19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2"/>
      <c r="N778" s="1"/>
      <c r="O778" s="1"/>
      <c r="P778" s="1"/>
      <c r="Q778" s="3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</row>
    <row r="779">
      <c r="A779" s="1"/>
      <c r="B779" s="19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2"/>
      <c r="N779" s="1"/>
      <c r="O779" s="1"/>
      <c r="P779" s="1"/>
      <c r="Q779" s="3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</row>
    <row r="780">
      <c r="A780" s="1"/>
      <c r="B780" s="19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2"/>
      <c r="N780" s="1"/>
      <c r="O780" s="1"/>
      <c r="P780" s="1"/>
      <c r="Q780" s="3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</row>
    <row r="781">
      <c r="A781" s="1"/>
      <c r="B781" s="19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2"/>
      <c r="N781" s="1"/>
      <c r="O781" s="1"/>
      <c r="P781" s="1"/>
      <c r="Q781" s="3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</row>
    <row r="782">
      <c r="A782" s="1"/>
      <c r="B782" s="19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2"/>
      <c r="N782" s="1"/>
      <c r="O782" s="1"/>
      <c r="P782" s="1"/>
      <c r="Q782" s="3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</row>
    <row r="783">
      <c r="A783" s="1"/>
      <c r="B783" s="19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2"/>
      <c r="N783" s="1"/>
      <c r="O783" s="1"/>
      <c r="P783" s="1"/>
      <c r="Q783" s="3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</row>
    <row r="784">
      <c r="A784" s="1"/>
      <c r="B784" s="19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2"/>
      <c r="N784" s="1"/>
      <c r="O784" s="1"/>
      <c r="P784" s="1"/>
      <c r="Q784" s="3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</row>
    <row r="785">
      <c r="A785" s="1"/>
      <c r="B785" s="19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2"/>
      <c r="N785" s="1"/>
      <c r="O785" s="1"/>
      <c r="P785" s="1"/>
      <c r="Q785" s="3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</row>
    <row r="786">
      <c r="A786" s="1"/>
      <c r="B786" s="19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2"/>
      <c r="N786" s="1"/>
      <c r="O786" s="1"/>
      <c r="P786" s="1"/>
      <c r="Q786" s="3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</row>
    <row r="787">
      <c r="A787" s="1"/>
      <c r="B787" s="19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2"/>
      <c r="N787" s="1"/>
      <c r="O787" s="1"/>
      <c r="P787" s="1"/>
      <c r="Q787" s="3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</row>
    <row r="788">
      <c r="A788" s="1"/>
      <c r="B788" s="19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2"/>
      <c r="N788" s="1"/>
      <c r="O788" s="1"/>
      <c r="P788" s="1"/>
      <c r="Q788" s="3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</row>
    <row r="789">
      <c r="A789" s="1"/>
      <c r="B789" s="19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2"/>
      <c r="N789" s="1"/>
      <c r="O789" s="1"/>
      <c r="P789" s="1"/>
      <c r="Q789" s="3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</row>
    <row r="790">
      <c r="A790" s="1"/>
      <c r="B790" s="19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2"/>
      <c r="N790" s="1"/>
      <c r="O790" s="1"/>
      <c r="P790" s="1"/>
      <c r="Q790" s="3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</row>
    <row r="791">
      <c r="A791" s="1"/>
      <c r="B791" s="19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2"/>
      <c r="N791" s="1"/>
      <c r="O791" s="1"/>
      <c r="P791" s="1"/>
      <c r="Q791" s="3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</row>
    <row r="792">
      <c r="A792" s="1"/>
      <c r="B792" s="19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2"/>
      <c r="N792" s="1"/>
      <c r="O792" s="1"/>
      <c r="P792" s="1"/>
      <c r="Q792" s="3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</row>
    <row r="793">
      <c r="A793" s="1"/>
      <c r="B793" s="19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2"/>
      <c r="N793" s="1"/>
      <c r="O793" s="1"/>
      <c r="P793" s="1"/>
      <c r="Q793" s="3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</row>
    <row r="794">
      <c r="A794" s="1"/>
      <c r="B794" s="19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2"/>
      <c r="N794" s="1"/>
      <c r="O794" s="1"/>
      <c r="P794" s="1"/>
      <c r="Q794" s="3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</row>
    <row r="795">
      <c r="A795" s="1"/>
      <c r="B795" s="19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2"/>
      <c r="N795" s="1"/>
      <c r="O795" s="1"/>
      <c r="P795" s="1"/>
      <c r="Q795" s="3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</row>
    <row r="796">
      <c r="A796" s="1"/>
      <c r="B796" s="19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2"/>
      <c r="N796" s="1"/>
      <c r="O796" s="1"/>
      <c r="P796" s="1"/>
      <c r="Q796" s="3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</row>
    <row r="797">
      <c r="A797" s="1"/>
      <c r="B797" s="19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2"/>
      <c r="N797" s="1"/>
      <c r="O797" s="1"/>
      <c r="P797" s="1"/>
      <c r="Q797" s="3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</row>
    <row r="798">
      <c r="A798" s="1"/>
      <c r="B798" s="19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2"/>
      <c r="N798" s="1"/>
      <c r="O798" s="1"/>
      <c r="P798" s="1"/>
      <c r="Q798" s="3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</row>
    <row r="799">
      <c r="A799" s="1"/>
      <c r="B799" s="19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2"/>
      <c r="N799" s="1"/>
      <c r="O799" s="1"/>
      <c r="P799" s="1"/>
      <c r="Q799" s="3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</row>
    <row r="800">
      <c r="A800" s="1"/>
      <c r="B800" s="19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2"/>
      <c r="N800" s="1"/>
      <c r="O800" s="1"/>
      <c r="P800" s="1"/>
      <c r="Q800" s="3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</row>
    <row r="801">
      <c r="A801" s="1"/>
      <c r="B801" s="19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2"/>
      <c r="N801" s="1"/>
      <c r="O801" s="1"/>
      <c r="P801" s="1"/>
      <c r="Q801" s="3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</row>
    <row r="802">
      <c r="A802" s="1"/>
      <c r="B802" s="19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2"/>
      <c r="N802" s="1"/>
      <c r="O802" s="1"/>
      <c r="P802" s="1"/>
      <c r="Q802" s="3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</row>
    <row r="803">
      <c r="A803" s="1"/>
      <c r="B803" s="19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2"/>
      <c r="N803" s="1"/>
      <c r="O803" s="1"/>
      <c r="P803" s="1"/>
      <c r="Q803" s="3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</row>
    <row r="804">
      <c r="A804" s="1"/>
      <c r="B804" s="19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2"/>
      <c r="N804" s="1"/>
      <c r="O804" s="1"/>
      <c r="P804" s="1"/>
      <c r="Q804" s="3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</row>
    <row r="805">
      <c r="A805" s="1"/>
      <c r="B805" s="19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2"/>
      <c r="N805" s="1"/>
      <c r="O805" s="1"/>
      <c r="P805" s="1"/>
      <c r="Q805" s="3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</row>
    <row r="806">
      <c r="A806" s="1"/>
      <c r="B806" s="19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2"/>
      <c r="N806" s="1"/>
      <c r="O806" s="1"/>
      <c r="P806" s="1"/>
      <c r="Q806" s="3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</row>
    <row r="807">
      <c r="A807" s="1"/>
      <c r="B807" s="19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2"/>
      <c r="N807" s="1"/>
      <c r="O807" s="1"/>
      <c r="P807" s="1"/>
      <c r="Q807" s="3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</row>
    <row r="808">
      <c r="A808" s="1"/>
      <c r="B808" s="19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2"/>
      <c r="N808" s="1"/>
      <c r="O808" s="1"/>
      <c r="P808" s="1"/>
      <c r="Q808" s="3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</row>
    <row r="809">
      <c r="A809" s="1"/>
      <c r="B809" s="19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2"/>
      <c r="N809" s="1"/>
      <c r="O809" s="1"/>
      <c r="P809" s="1"/>
      <c r="Q809" s="3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</row>
    <row r="810">
      <c r="A810" s="1"/>
      <c r="B810" s="19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2"/>
      <c r="N810" s="1"/>
      <c r="O810" s="1"/>
      <c r="P810" s="1"/>
      <c r="Q810" s="3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</row>
    <row r="811">
      <c r="A811" s="1"/>
      <c r="B811" s="19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2"/>
      <c r="N811" s="1"/>
      <c r="O811" s="1"/>
      <c r="P811" s="1"/>
      <c r="Q811" s="3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</row>
    <row r="812">
      <c r="A812" s="1"/>
      <c r="B812" s="19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2"/>
      <c r="N812" s="1"/>
      <c r="O812" s="1"/>
      <c r="P812" s="1"/>
      <c r="Q812" s="3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</row>
    <row r="813">
      <c r="A813" s="1"/>
      <c r="B813" s="19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2"/>
      <c r="N813" s="1"/>
      <c r="O813" s="1"/>
      <c r="P813" s="1"/>
      <c r="Q813" s="3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</row>
    <row r="814">
      <c r="A814" s="1"/>
      <c r="B814" s="19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2"/>
      <c r="N814" s="1"/>
      <c r="O814" s="1"/>
      <c r="P814" s="1"/>
      <c r="Q814" s="3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</row>
    <row r="815">
      <c r="A815" s="1"/>
      <c r="B815" s="19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2"/>
      <c r="N815" s="1"/>
      <c r="O815" s="1"/>
      <c r="P815" s="1"/>
      <c r="Q815" s="3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</row>
    <row r="816">
      <c r="A816" s="1"/>
      <c r="B816" s="19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2"/>
      <c r="N816" s="1"/>
      <c r="O816" s="1"/>
      <c r="P816" s="1"/>
      <c r="Q816" s="3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</row>
    <row r="817">
      <c r="A817" s="1"/>
      <c r="B817" s="19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2"/>
      <c r="N817" s="1"/>
      <c r="O817" s="1"/>
      <c r="P817" s="1"/>
      <c r="Q817" s="3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</row>
    <row r="818">
      <c r="A818" s="1"/>
      <c r="B818" s="19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2"/>
      <c r="N818" s="1"/>
      <c r="O818" s="1"/>
      <c r="P818" s="1"/>
      <c r="Q818" s="3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</row>
    <row r="819">
      <c r="A819" s="1"/>
      <c r="B819" s="19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2"/>
      <c r="N819" s="1"/>
      <c r="O819" s="1"/>
      <c r="P819" s="1"/>
      <c r="Q819" s="3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</row>
    <row r="820">
      <c r="A820" s="1"/>
      <c r="B820" s="19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2"/>
      <c r="N820" s="1"/>
      <c r="O820" s="1"/>
      <c r="P820" s="1"/>
      <c r="Q820" s="3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</row>
    <row r="821">
      <c r="A821" s="1"/>
      <c r="B821" s="19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2"/>
      <c r="N821" s="1"/>
      <c r="O821" s="1"/>
      <c r="P821" s="1"/>
      <c r="Q821" s="3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</row>
    <row r="822">
      <c r="A822" s="1"/>
      <c r="B822" s="19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2"/>
      <c r="N822" s="1"/>
      <c r="O822" s="1"/>
      <c r="P822" s="1"/>
      <c r="Q822" s="3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</row>
    <row r="823">
      <c r="A823" s="1"/>
      <c r="B823" s="19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2"/>
      <c r="N823" s="1"/>
      <c r="O823" s="1"/>
      <c r="P823" s="1"/>
      <c r="Q823" s="3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</row>
    <row r="824">
      <c r="A824" s="1"/>
      <c r="B824" s="19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2"/>
      <c r="N824" s="1"/>
      <c r="O824" s="1"/>
      <c r="P824" s="1"/>
      <c r="Q824" s="3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</row>
    <row r="825">
      <c r="A825" s="1"/>
      <c r="B825" s="19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2"/>
      <c r="N825" s="1"/>
      <c r="O825" s="1"/>
      <c r="P825" s="1"/>
      <c r="Q825" s="3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</row>
    <row r="826">
      <c r="A826" s="1"/>
      <c r="B826" s="19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2"/>
      <c r="N826" s="1"/>
      <c r="O826" s="1"/>
      <c r="P826" s="1"/>
      <c r="Q826" s="3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</row>
    <row r="827">
      <c r="A827" s="1"/>
      <c r="B827" s="19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2"/>
      <c r="N827" s="1"/>
      <c r="O827" s="1"/>
      <c r="P827" s="1"/>
      <c r="Q827" s="3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</row>
    <row r="828">
      <c r="A828" s="1"/>
      <c r="B828" s="19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2"/>
      <c r="N828" s="1"/>
      <c r="O828" s="1"/>
      <c r="P828" s="1"/>
      <c r="Q828" s="3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</row>
    <row r="829">
      <c r="A829" s="1"/>
      <c r="B829" s="19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2"/>
      <c r="N829" s="1"/>
      <c r="O829" s="1"/>
      <c r="P829" s="1"/>
      <c r="Q829" s="3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</row>
    <row r="830">
      <c r="A830" s="1"/>
      <c r="B830" s="19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2"/>
      <c r="N830" s="1"/>
      <c r="O830" s="1"/>
      <c r="P830" s="1"/>
      <c r="Q830" s="3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</row>
    <row r="831">
      <c r="A831" s="1"/>
      <c r="B831" s="19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2"/>
      <c r="N831" s="1"/>
      <c r="O831" s="1"/>
      <c r="P831" s="1"/>
      <c r="Q831" s="3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</row>
    <row r="832">
      <c r="A832" s="1"/>
      <c r="B832" s="19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2"/>
      <c r="N832" s="1"/>
      <c r="O832" s="1"/>
      <c r="P832" s="1"/>
      <c r="Q832" s="3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</row>
    <row r="833">
      <c r="A833" s="1"/>
      <c r="B833" s="19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2"/>
      <c r="N833" s="1"/>
      <c r="O833" s="1"/>
      <c r="P833" s="1"/>
      <c r="Q833" s="3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</row>
    <row r="834">
      <c r="A834" s="1"/>
      <c r="B834" s="19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2"/>
      <c r="N834" s="1"/>
      <c r="O834" s="1"/>
      <c r="P834" s="1"/>
      <c r="Q834" s="3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</row>
    <row r="835">
      <c r="A835" s="1"/>
      <c r="B835" s="19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2"/>
      <c r="N835" s="1"/>
      <c r="O835" s="1"/>
      <c r="P835" s="1"/>
      <c r="Q835" s="3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</row>
    <row r="836">
      <c r="A836" s="1"/>
      <c r="B836" s="19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2"/>
      <c r="N836" s="1"/>
      <c r="O836" s="1"/>
      <c r="P836" s="1"/>
      <c r="Q836" s="3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</row>
    <row r="837">
      <c r="A837" s="1"/>
      <c r="B837" s="19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2"/>
      <c r="N837" s="1"/>
      <c r="O837" s="1"/>
      <c r="P837" s="1"/>
      <c r="Q837" s="3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</row>
    <row r="838">
      <c r="A838" s="1"/>
      <c r="B838" s="19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2"/>
      <c r="N838" s="1"/>
      <c r="O838" s="1"/>
      <c r="P838" s="1"/>
      <c r="Q838" s="3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</row>
    <row r="839">
      <c r="A839" s="1"/>
      <c r="B839" s="19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2"/>
      <c r="N839" s="1"/>
      <c r="O839" s="1"/>
      <c r="P839" s="1"/>
      <c r="Q839" s="3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</row>
    <row r="840">
      <c r="A840" s="1"/>
      <c r="B840" s="19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2"/>
      <c r="N840" s="1"/>
      <c r="O840" s="1"/>
      <c r="P840" s="1"/>
      <c r="Q840" s="3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</row>
    <row r="841">
      <c r="A841" s="1"/>
      <c r="B841" s="19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2"/>
      <c r="N841" s="1"/>
      <c r="O841" s="1"/>
      <c r="P841" s="1"/>
      <c r="Q841" s="3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</row>
    <row r="842">
      <c r="A842" s="1"/>
      <c r="B842" s="19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2"/>
      <c r="N842" s="1"/>
      <c r="O842" s="1"/>
      <c r="P842" s="1"/>
      <c r="Q842" s="3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</row>
    <row r="843">
      <c r="A843" s="1"/>
      <c r="B843" s="19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2"/>
      <c r="N843" s="1"/>
      <c r="O843" s="1"/>
      <c r="P843" s="1"/>
      <c r="Q843" s="3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</row>
    <row r="844">
      <c r="A844" s="1"/>
      <c r="B844" s="19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2"/>
      <c r="N844" s="1"/>
      <c r="O844" s="1"/>
      <c r="P844" s="1"/>
      <c r="Q844" s="3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</row>
    <row r="845">
      <c r="A845" s="1"/>
      <c r="B845" s="19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2"/>
      <c r="N845" s="1"/>
      <c r="O845" s="1"/>
      <c r="P845" s="1"/>
      <c r="Q845" s="3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</row>
    <row r="846">
      <c r="A846" s="1"/>
      <c r="B846" s="19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2"/>
      <c r="N846" s="1"/>
      <c r="O846" s="1"/>
      <c r="P846" s="1"/>
      <c r="Q846" s="3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</row>
    <row r="847">
      <c r="A847" s="1"/>
      <c r="B847" s="19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2"/>
      <c r="N847" s="1"/>
      <c r="O847" s="1"/>
      <c r="P847" s="1"/>
      <c r="Q847" s="3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</row>
    <row r="848">
      <c r="A848" s="1"/>
      <c r="B848" s="19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2"/>
      <c r="N848" s="1"/>
      <c r="O848" s="1"/>
      <c r="P848" s="1"/>
      <c r="Q848" s="3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</row>
    <row r="849">
      <c r="A849" s="1"/>
      <c r="B849" s="19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2"/>
      <c r="N849" s="1"/>
      <c r="O849" s="1"/>
      <c r="P849" s="1"/>
      <c r="Q849" s="3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</row>
    <row r="850">
      <c r="A850" s="1"/>
      <c r="B850" s="19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2"/>
      <c r="N850" s="1"/>
      <c r="O850" s="1"/>
      <c r="P850" s="1"/>
      <c r="Q850" s="3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</row>
    <row r="851">
      <c r="A851" s="1"/>
      <c r="B851" s="19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2"/>
      <c r="N851" s="1"/>
      <c r="O851" s="1"/>
      <c r="P851" s="1"/>
      <c r="Q851" s="3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</row>
    <row r="852">
      <c r="A852" s="1"/>
      <c r="B852" s="19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2"/>
      <c r="N852" s="1"/>
      <c r="O852" s="1"/>
      <c r="P852" s="1"/>
      <c r="Q852" s="3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</row>
    <row r="853">
      <c r="A853" s="1"/>
      <c r="B853" s="19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2"/>
      <c r="N853" s="1"/>
      <c r="O853" s="1"/>
      <c r="P853" s="1"/>
      <c r="Q853" s="3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</row>
    <row r="854">
      <c r="A854" s="1"/>
      <c r="B854" s="19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2"/>
      <c r="N854" s="1"/>
      <c r="O854" s="1"/>
      <c r="P854" s="1"/>
      <c r="Q854" s="3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</row>
    <row r="855">
      <c r="A855" s="1"/>
      <c r="B855" s="19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2"/>
      <c r="N855" s="1"/>
      <c r="O855" s="1"/>
      <c r="P855" s="1"/>
      <c r="Q855" s="3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</row>
    <row r="856">
      <c r="A856" s="1"/>
      <c r="B856" s="19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2"/>
      <c r="N856" s="1"/>
      <c r="O856" s="1"/>
      <c r="P856" s="1"/>
      <c r="Q856" s="3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</row>
    <row r="857">
      <c r="A857" s="1"/>
      <c r="B857" s="19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2"/>
      <c r="N857" s="1"/>
      <c r="O857" s="1"/>
      <c r="P857" s="1"/>
      <c r="Q857" s="3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</row>
    <row r="858">
      <c r="A858" s="1"/>
      <c r="B858" s="19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2"/>
      <c r="N858" s="1"/>
      <c r="O858" s="1"/>
      <c r="P858" s="1"/>
      <c r="Q858" s="3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</row>
    <row r="859">
      <c r="A859" s="1"/>
      <c r="B859" s="19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2"/>
      <c r="N859" s="1"/>
      <c r="O859" s="1"/>
      <c r="P859" s="1"/>
      <c r="Q859" s="3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</row>
    <row r="860">
      <c r="A860" s="1"/>
      <c r="B860" s="19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2"/>
      <c r="N860" s="1"/>
      <c r="O860" s="1"/>
      <c r="P860" s="1"/>
      <c r="Q860" s="3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</row>
    <row r="861">
      <c r="A861" s="1"/>
      <c r="B861" s="19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2"/>
      <c r="N861" s="1"/>
      <c r="O861" s="1"/>
      <c r="P861" s="1"/>
      <c r="Q861" s="3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</row>
    <row r="862">
      <c r="A862" s="1"/>
      <c r="B862" s="19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2"/>
      <c r="N862" s="1"/>
      <c r="O862" s="1"/>
      <c r="P862" s="1"/>
      <c r="Q862" s="3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</row>
    <row r="863">
      <c r="A863" s="1"/>
      <c r="B863" s="19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2"/>
      <c r="N863" s="1"/>
      <c r="O863" s="1"/>
      <c r="P863" s="1"/>
      <c r="Q863" s="3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</row>
    <row r="864">
      <c r="A864" s="1"/>
      <c r="B864" s="19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2"/>
      <c r="N864" s="1"/>
      <c r="O864" s="1"/>
      <c r="P864" s="1"/>
      <c r="Q864" s="3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</row>
    <row r="865">
      <c r="A865" s="1"/>
      <c r="B865" s="19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2"/>
      <c r="N865" s="1"/>
      <c r="O865" s="1"/>
      <c r="P865" s="1"/>
      <c r="Q865" s="3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</row>
    <row r="866">
      <c r="A866" s="1"/>
      <c r="B866" s="19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2"/>
      <c r="N866" s="1"/>
      <c r="O866" s="1"/>
      <c r="P866" s="1"/>
      <c r="Q866" s="3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</row>
    <row r="867">
      <c r="A867" s="1"/>
      <c r="B867" s="19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2"/>
      <c r="N867" s="1"/>
      <c r="O867" s="1"/>
      <c r="P867" s="1"/>
      <c r="Q867" s="3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</row>
    <row r="868">
      <c r="A868" s="1"/>
      <c r="B868" s="19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2"/>
      <c r="N868" s="1"/>
      <c r="O868" s="1"/>
      <c r="P868" s="1"/>
      <c r="Q868" s="3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</row>
    <row r="869">
      <c r="A869" s="1"/>
      <c r="B869" s="19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2"/>
      <c r="N869" s="1"/>
      <c r="O869" s="1"/>
      <c r="P869" s="1"/>
      <c r="Q869" s="3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</row>
    <row r="870">
      <c r="A870" s="1"/>
      <c r="B870" s="19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2"/>
      <c r="N870" s="1"/>
      <c r="O870" s="1"/>
      <c r="P870" s="1"/>
      <c r="Q870" s="3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</row>
    <row r="871">
      <c r="A871" s="1"/>
      <c r="B871" s="19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2"/>
      <c r="N871" s="1"/>
      <c r="O871" s="1"/>
      <c r="P871" s="1"/>
      <c r="Q871" s="3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</row>
    <row r="872">
      <c r="A872" s="1"/>
      <c r="B872" s="19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2"/>
      <c r="N872" s="1"/>
      <c r="O872" s="1"/>
      <c r="P872" s="1"/>
      <c r="Q872" s="3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</row>
    <row r="873">
      <c r="A873" s="1"/>
      <c r="B873" s="19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2"/>
      <c r="N873" s="1"/>
      <c r="O873" s="1"/>
      <c r="P873" s="1"/>
      <c r="Q873" s="3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</row>
    <row r="874">
      <c r="A874" s="1"/>
      <c r="B874" s="19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2"/>
      <c r="N874" s="1"/>
      <c r="O874" s="1"/>
      <c r="P874" s="1"/>
      <c r="Q874" s="3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</row>
    <row r="875">
      <c r="A875" s="1"/>
      <c r="B875" s="19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2"/>
      <c r="N875" s="1"/>
      <c r="O875" s="1"/>
      <c r="P875" s="1"/>
      <c r="Q875" s="3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</row>
    <row r="876">
      <c r="A876" s="1"/>
      <c r="B876" s="19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2"/>
      <c r="N876" s="1"/>
      <c r="O876" s="1"/>
      <c r="P876" s="1"/>
      <c r="Q876" s="3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</row>
    <row r="877">
      <c r="A877" s="1"/>
      <c r="B877" s="19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2"/>
      <c r="N877" s="1"/>
      <c r="O877" s="1"/>
      <c r="P877" s="1"/>
      <c r="Q877" s="3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</row>
    <row r="878">
      <c r="A878" s="1"/>
      <c r="B878" s="19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2"/>
      <c r="N878" s="1"/>
      <c r="O878" s="1"/>
      <c r="P878" s="1"/>
      <c r="Q878" s="3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</row>
    <row r="879">
      <c r="A879" s="1"/>
      <c r="B879" s="19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2"/>
      <c r="N879" s="1"/>
      <c r="O879" s="1"/>
      <c r="P879" s="1"/>
      <c r="Q879" s="3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</row>
    <row r="880">
      <c r="A880" s="1"/>
      <c r="B880" s="19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2"/>
      <c r="N880" s="1"/>
      <c r="O880" s="1"/>
      <c r="P880" s="1"/>
      <c r="Q880" s="3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</row>
    <row r="881">
      <c r="A881" s="1"/>
      <c r="B881" s="19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2"/>
      <c r="N881" s="1"/>
      <c r="O881" s="1"/>
      <c r="P881" s="1"/>
      <c r="Q881" s="3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</row>
    <row r="882">
      <c r="A882" s="1"/>
      <c r="B882" s="19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2"/>
      <c r="N882" s="1"/>
      <c r="O882" s="1"/>
      <c r="P882" s="1"/>
      <c r="Q882" s="3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</row>
    <row r="883">
      <c r="A883" s="1"/>
      <c r="B883" s="19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2"/>
      <c r="N883" s="1"/>
      <c r="O883" s="1"/>
      <c r="P883" s="1"/>
      <c r="Q883" s="3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</row>
    <row r="884">
      <c r="A884" s="1"/>
      <c r="B884" s="19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2"/>
      <c r="N884" s="1"/>
      <c r="O884" s="1"/>
      <c r="P884" s="1"/>
      <c r="Q884" s="3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</row>
    <row r="885">
      <c r="A885" s="1"/>
      <c r="B885" s="19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2"/>
      <c r="N885" s="1"/>
      <c r="O885" s="1"/>
      <c r="P885" s="1"/>
      <c r="Q885" s="3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</row>
    <row r="886">
      <c r="A886" s="1"/>
      <c r="B886" s="19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2"/>
      <c r="N886" s="1"/>
      <c r="O886" s="1"/>
      <c r="P886" s="1"/>
      <c r="Q886" s="3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</row>
    <row r="887">
      <c r="A887" s="1"/>
      <c r="B887" s="19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2"/>
      <c r="N887" s="1"/>
      <c r="O887" s="1"/>
      <c r="P887" s="1"/>
      <c r="Q887" s="3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</row>
    <row r="888">
      <c r="A888" s="1"/>
      <c r="B888" s="19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2"/>
      <c r="N888" s="1"/>
      <c r="O888" s="1"/>
      <c r="P888" s="1"/>
      <c r="Q888" s="3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</row>
    <row r="889">
      <c r="A889" s="1"/>
      <c r="B889" s="19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2"/>
      <c r="N889" s="1"/>
      <c r="O889" s="1"/>
      <c r="P889" s="1"/>
      <c r="Q889" s="3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</row>
    <row r="890">
      <c r="A890" s="1"/>
      <c r="B890" s="19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2"/>
      <c r="N890" s="1"/>
      <c r="O890" s="1"/>
      <c r="P890" s="1"/>
      <c r="Q890" s="3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</row>
    <row r="891">
      <c r="A891" s="1"/>
      <c r="B891" s="19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2"/>
      <c r="N891" s="1"/>
      <c r="O891" s="1"/>
      <c r="P891" s="1"/>
      <c r="Q891" s="3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</row>
    <row r="892">
      <c r="A892" s="1"/>
      <c r="B892" s="19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2"/>
      <c r="N892" s="1"/>
      <c r="O892" s="1"/>
      <c r="P892" s="1"/>
      <c r="Q892" s="3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</row>
    <row r="893">
      <c r="A893" s="1"/>
      <c r="B893" s="19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2"/>
      <c r="N893" s="1"/>
      <c r="O893" s="1"/>
      <c r="P893" s="1"/>
      <c r="Q893" s="3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</row>
    <row r="894">
      <c r="A894" s="1"/>
      <c r="B894" s="19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2"/>
      <c r="N894" s="1"/>
      <c r="O894" s="1"/>
      <c r="P894" s="1"/>
      <c r="Q894" s="3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</row>
    <row r="895">
      <c r="A895" s="1"/>
      <c r="B895" s="19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2"/>
      <c r="N895" s="1"/>
      <c r="O895" s="1"/>
      <c r="P895" s="1"/>
      <c r="Q895" s="3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</row>
    <row r="896">
      <c r="A896" s="1"/>
      <c r="B896" s="19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2"/>
      <c r="N896" s="1"/>
      <c r="O896" s="1"/>
      <c r="P896" s="1"/>
      <c r="Q896" s="3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</row>
    <row r="897">
      <c r="A897" s="1"/>
      <c r="B897" s="19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2"/>
      <c r="N897" s="1"/>
      <c r="O897" s="1"/>
      <c r="P897" s="1"/>
      <c r="Q897" s="3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</row>
    <row r="898">
      <c r="A898" s="1"/>
      <c r="B898" s="19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2"/>
      <c r="N898" s="1"/>
      <c r="O898" s="1"/>
      <c r="P898" s="1"/>
      <c r="Q898" s="3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</row>
    <row r="899">
      <c r="A899" s="1"/>
      <c r="B899" s="19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2"/>
      <c r="N899" s="1"/>
      <c r="O899" s="1"/>
      <c r="P899" s="1"/>
      <c r="Q899" s="3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</row>
    <row r="900">
      <c r="A900" s="1"/>
      <c r="B900" s="19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2"/>
      <c r="N900" s="1"/>
      <c r="O900" s="1"/>
      <c r="P900" s="1"/>
      <c r="Q900" s="3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</row>
    <row r="901">
      <c r="A901" s="1"/>
      <c r="B901" s="19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2"/>
      <c r="N901" s="1"/>
      <c r="O901" s="1"/>
      <c r="P901" s="1"/>
      <c r="Q901" s="3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</row>
    <row r="902">
      <c r="A902" s="1"/>
      <c r="B902" s="19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2"/>
      <c r="N902" s="1"/>
      <c r="O902" s="1"/>
      <c r="P902" s="1"/>
      <c r="Q902" s="3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</row>
    <row r="903">
      <c r="A903" s="1"/>
      <c r="B903" s="19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2"/>
      <c r="N903" s="1"/>
      <c r="O903" s="1"/>
      <c r="P903" s="1"/>
      <c r="Q903" s="3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</row>
    <row r="904">
      <c r="A904" s="1"/>
      <c r="B904" s="19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2"/>
      <c r="N904" s="1"/>
      <c r="O904" s="1"/>
      <c r="P904" s="1"/>
      <c r="Q904" s="3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</row>
    <row r="905">
      <c r="A905" s="1"/>
      <c r="B905" s="19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2"/>
      <c r="N905" s="1"/>
      <c r="O905" s="1"/>
      <c r="P905" s="1"/>
      <c r="Q905" s="3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</row>
    <row r="906">
      <c r="A906" s="1"/>
      <c r="B906" s="19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2"/>
      <c r="N906" s="1"/>
      <c r="O906" s="1"/>
      <c r="P906" s="1"/>
      <c r="Q906" s="3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</row>
    <row r="907">
      <c r="A907" s="1"/>
      <c r="B907" s="19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2"/>
      <c r="N907" s="1"/>
      <c r="O907" s="1"/>
      <c r="P907" s="1"/>
      <c r="Q907" s="3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</row>
    <row r="908">
      <c r="A908" s="1"/>
      <c r="B908" s="19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2"/>
      <c r="N908" s="1"/>
      <c r="O908" s="1"/>
      <c r="P908" s="1"/>
      <c r="Q908" s="3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</row>
    <row r="909">
      <c r="A909" s="1"/>
      <c r="B909" s="19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2"/>
      <c r="N909" s="1"/>
      <c r="O909" s="1"/>
      <c r="P909" s="1"/>
      <c r="Q909" s="3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</row>
    <row r="910">
      <c r="A910" s="1"/>
      <c r="B910" s="19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2"/>
      <c r="N910" s="1"/>
      <c r="O910" s="1"/>
      <c r="P910" s="1"/>
      <c r="Q910" s="3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</row>
    <row r="911">
      <c r="A911" s="1"/>
      <c r="B911" s="19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2"/>
      <c r="N911" s="1"/>
      <c r="O911" s="1"/>
      <c r="P911" s="1"/>
      <c r="Q911" s="3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</row>
    <row r="912">
      <c r="A912" s="1"/>
      <c r="B912" s="19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2"/>
      <c r="N912" s="1"/>
      <c r="O912" s="1"/>
      <c r="P912" s="1"/>
      <c r="Q912" s="3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</row>
    <row r="913">
      <c r="A913" s="1"/>
      <c r="B913" s="19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2"/>
      <c r="N913" s="1"/>
      <c r="O913" s="1"/>
      <c r="P913" s="1"/>
      <c r="Q913" s="3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</row>
    <row r="914">
      <c r="A914" s="1"/>
      <c r="B914" s="19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2"/>
      <c r="N914" s="1"/>
      <c r="O914" s="1"/>
      <c r="P914" s="1"/>
      <c r="Q914" s="3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</row>
    <row r="915">
      <c r="A915" s="1"/>
      <c r="B915" s="19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2"/>
      <c r="N915" s="1"/>
      <c r="O915" s="1"/>
      <c r="P915" s="1"/>
      <c r="Q915" s="3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</row>
    <row r="916">
      <c r="A916" s="1"/>
      <c r="B916" s="19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2"/>
      <c r="N916" s="1"/>
      <c r="O916" s="1"/>
      <c r="P916" s="1"/>
      <c r="Q916" s="3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</row>
    <row r="917">
      <c r="A917" s="1"/>
      <c r="B917" s="19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2"/>
      <c r="N917" s="1"/>
      <c r="O917" s="1"/>
      <c r="P917" s="1"/>
      <c r="Q917" s="3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</row>
    <row r="918">
      <c r="A918" s="1"/>
      <c r="B918" s="19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2"/>
      <c r="N918" s="1"/>
      <c r="O918" s="1"/>
      <c r="P918" s="1"/>
      <c r="Q918" s="3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</row>
    <row r="919">
      <c r="A919" s="1"/>
      <c r="B919" s="19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2"/>
      <c r="N919" s="1"/>
      <c r="O919" s="1"/>
      <c r="P919" s="1"/>
      <c r="Q919" s="3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</row>
    <row r="920">
      <c r="A920" s="1"/>
      <c r="B920" s="19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2"/>
      <c r="N920" s="1"/>
      <c r="O920" s="1"/>
      <c r="P920" s="1"/>
      <c r="Q920" s="3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</row>
    <row r="921">
      <c r="A921" s="1"/>
      <c r="B921" s="19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2"/>
      <c r="N921" s="1"/>
      <c r="O921" s="1"/>
      <c r="P921" s="1"/>
      <c r="Q921" s="3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</row>
    <row r="922">
      <c r="A922" s="1"/>
      <c r="B922" s="19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2"/>
      <c r="N922" s="1"/>
      <c r="O922" s="1"/>
      <c r="P922" s="1"/>
      <c r="Q922" s="3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</row>
    <row r="923">
      <c r="A923" s="1"/>
      <c r="B923" s="19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2"/>
      <c r="N923" s="1"/>
      <c r="O923" s="1"/>
      <c r="P923" s="1"/>
      <c r="Q923" s="3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</row>
    <row r="924">
      <c r="A924" s="1"/>
      <c r="B924" s="19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2"/>
      <c r="N924" s="1"/>
      <c r="O924" s="1"/>
      <c r="P924" s="1"/>
      <c r="Q924" s="3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</row>
    <row r="925">
      <c r="A925" s="1"/>
      <c r="B925" s="19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2"/>
      <c r="N925" s="1"/>
      <c r="O925" s="1"/>
      <c r="P925" s="1"/>
      <c r="Q925" s="3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</row>
    <row r="926">
      <c r="A926" s="1"/>
      <c r="B926" s="19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2"/>
      <c r="N926" s="1"/>
      <c r="O926" s="1"/>
      <c r="P926" s="1"/>
      <c r="Q926" s="3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</row>
    <row r="927">
      <c r="A927" s="1"/>
      <c r="B927" s="19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2"/>
      <c r="N927" s="1"/>
      <c r="O927" s="1"/>
      <c r="P927" s="1"/>
      <c r="Q927" s="3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</row>
    <row r="928">
      <c r="A928" s="1"/>
      <c r="B928" s="19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2"/>
      <c r="N928" s="1"/>
      <c r="O928" s="1"/>
      <c r="P928" s="1"/>
      <c r="Q928" s="3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</row>
    <row r="929">
      <c r="A929" s="1"/>
      <c r="B929" s="19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2"/>
      <c r="N929" s="1"/>
      <c r="O929" s="1"/>
      <c r="P929" s="1"/>
      <c r="Q929" s="3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</row>
    <row r="930">
      <c r="A930" s="1"/>
      <c r="B930" s="19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2"/>
      <c r="N930" s="1"/>
      <c r="O930" s="1"/>
      <c r="P930" s="1"/>
      <c r="Q930" s="3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</row>
    <row r="931">
      <c r="A931" s="1"/>
      <c r="B931" s="19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2"/>
      <c r="N931" s="1"/>
      <c r="O931" s="1"/>
      <c r="P931" s="1"/>
      <c r="Q931" s="3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</row>
    <row r="932">
      <c r="A932" s="1"/>
      <c r="B932" s="19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2"/>
      <c r="N932" s="1"/>
      <c r="O932" s="1"/>
      <c r="P932" s="1"/>
      <c r="Q932" s="3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</row>
    <row r="933">
      <c r="A933" s="1"/>
      <c r="B933" s="19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2"/>
      <c r="N933" s="1"/>
      <c r="O933" s="1"/>
      <c r="P933" s="1"/>
      <c r="Q933" s="3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</row>
    <row r="934">
      <c r="A934" s="1"/>
      <c r="B934" s="19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2"/>
      <c r="N934" s="1"/>
      <c r="O934" s="1"/>
      <c r="P934" s="1"/>
      <c r="Q934" s="3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</row>
    <row r="935">
      <c r="A935" s="1"/>
      <c r="B935" s="19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2"/>
      <c r="N935" s="1"/>
      <c r="O935" s="1"/>
      <c r="P935" s="1"/>
      <c r="Q935" s="3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</row>
    <row r="936">
      <c r="A936" s="1"/>
      <c r="B936" s="19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2"/>
      <c r="N936" s="1"/>
      <c r="O936" s="1"/>
      <c r="P936" s="1"/>
      <c r="Q936" s="3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</row>
    <row r="937">
      <c r="A937" s="1"/>
      <c r="B937" s="19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2"/>
      <c r="N937" s="1"/>
      <c r="O937" s="1"/>
      <c r="P937" s="1"/>
      <c r="Q937" s="3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</row>
    <row r="938">
      <c r="A938" s="1"/>
      <c r="B938" s="19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2"/>
      <c r="N938" s="1"/>
      <c r="O938" s="1"/>
      <c r="P938" s="1"/>
      <c r="Q938" s="3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</row>
    <row r="939">
      <c r="A939" s="1"/>
      <c r="B939" s="19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2"/>
      <c r="N939" s="1"/>
      <c r="O939" s="1"/>
      <c r="P939" s="1"/>
      <c r="Q939" s="3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</row>
    <row r="940">
      <c r="A940" s="1"/>
      <c r="B940" s="19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2"/>
      <c r="N940" s="1"/>
      <c r="O940" s="1"/>
      <c r="P940" s="1"/>
      <c r="Q940" s="3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</row>
    <row r="941">
      <c r="A941" s="1"/>
      <c r="B941" s="19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2"/>
      <c r="N941" s="1"/>
      <c r="O941" s="1"/>
      <c r="P941" s="1"/>
      <c r="Q941" s="3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</row>
    <row r="942">
      <c r="A942" s="1"/>
      <c r="B942" s="19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2"/>
      <c r="N942" s="1"/>
      <c r="O942" s="1"/>
      <c r="P942" s="1"/>
      <c r="Q942" s="3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</row>
    <row r="943">
      <c r="A943" s="1"/>
      <c r="B943" s="19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2"/>
      <c r="N943" s="1"/>
      <c r="O943" s="1"/>
      <c r="P943" s="1"/>
      <c r="Q943" s="3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</row>
    <row r="944">
      <c r="A944" s="1"/>
      <c r="B944" s="19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2"/>
      <c r="N944" s="1"/>
      <c r="O944" s="1"/>
      <c r="P944" s="1"/>
      <c r="Q944" s="3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</row>
    <row r="945">
      <c r="A945" s="1"/>
      <c r="B945" s="19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2"/>
      <c r="N945" s="1"/>
      <c r="O945" s="1"/>
      <c r="P945" s="1"/>
      <c r="Q945" s="3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</row>
    <row r="946">
      <c r="A946" s="1"/>
      <c r="B946" s="19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2"/>
      <c r="N946" s="1"/>
      <c r="O946" s="1"/>
      <c r="P946" s="1"/>
      <c r="Q946" s="3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</row>
    <row r="947">
      <c r="A947" s="1"/>
      <c r="B947" s="19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2"/>
      <c r="N947" s="1"/>
      <c r="O947" s="1"/>
      <c r="P947" s="1"/>
      <c r="Q947" s="3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</row>
    <row r="948">
      <c r="A948" s="1"/>
      <c r="B948" s="19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2"/>
      <c r="N948" s="1"/>
      <c r="O948" s="1"/>
      <c r="P948" s="1"/>
      <c r="Q948" s="3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</row>
    <row r="949">
      <c r="A949" s="1"/>
      <c r="B949" s="19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2"/>
      <c r="N949" s="1"/>
      <c r="O949" s="1"/>
      <c r="P949" s="1"/>
      <c r="Q949" s="3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</row>
    <row r="950">
      <c r="A950" s="1"/>
      <c r="B950" s="19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2"/>
      <c r="N950" s="1"/>
      <c r="O950" s="1"/>
      <c r="P950" s="1"/>
      <c r="Q950" s="3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</row>
    <row r="951">
      <c r="A951" s="1"/>
      <c r="B951" s="19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2"/>
      <c r="N951" s="1"/>
      <c r="O951" s="1"/>
      <c r="P951" s="1"/>
      <c r="Q951" s="3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</row>
    <row r="952">
      <c r="A952" s="1"/>
      <c r="B952" s="19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2"/>
      <c r="N952" s="1"/>
      <c r="O952" s="1"/>
      <c r="P952" s="1"/>
      <c r="Q952" s="3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</row>
    <row r="953">
      <c r="A953" s="1"/>
      <c r="B953" s="19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2"/>
      <c r="N953" s="1"/>
      <c r="O953" s="1"/>
      <c r="P953" s="1"/>
      <c r="Q953" s="3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</row>
    <row r="954">
      <c r="A954" s="1"/>
      <c r="B954" s="19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2"/>
      <c r="N954" s="1"/>
      <c r="O954" s="1"/>
      <c r="P954" s="1"/>
      <c r="Q954" s="3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</row>
    <row r="955">
      <c r="A955" s="1"/>
      <c r="B955" s="19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2"/>
      <c r="N955" s="1"/>
      <c r="O955" s="1"/>
      <c r="P955" s="1"/>
      <c r="Q955" s="3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</row>
    <row r="956">
      <c r="A956" s="1"/>
      <c r="B956" s="19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2"/>
      <c r="N956" s="1"/>
      <c r="O956" s="1"/>
      <c r="P956" s="1"/>
      <c r="Q956" s="3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</row>
    <row r="957">
      <c r="A957" s="1"/>
      <c r="B957" s="19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2"/>
      <c r="N957" s="1"/>
      <c r="O957" s="1"/>
      <c r="P957" s="1"/>
      <c r="Q957" s="3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</row>
    <row r="958">
      <c r="A958" s="1"/>
      <c r="B958" s="19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2"/>
      <c r="N958" s="1"/>
      <c r="O958" s="1"/>
      <c r="P958" s="1"/>
      <c r="Q958" s="3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</row>
    <row r="959">
      <c r="A959" s="1"/>
      <c r="B959" s="19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2"/>
      <c r="N959" s="1"/>
      <c r="O959" s="1"/>
      <c r="P959" s="1"/>
      <c r="Q959" s="3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</row>
    <row r="960">
      <c r="A960" s="40"/>
      <c r="B960" s="41"/>
      <c r="C960" s="40"/>
      <c r="D960" s="40"/>
      <c r="E960" s="40"/>
      <c r="F960" s="40"/>
      <c r="G960" s="40"/>
      <c r="H960" s="40"/>
      <c r="I960" s="40"/>
      <c r="J960" s="40"/>
      <c r="K960" s="40"/>
      <c r="L960" s="42"/>
      <c r="M960" s="42"/>
      <c r="N960" s="40"/>
      <c r="O960" s="40"/>
      <c r="P960" s="40"/>
      <c r="Q960" s="43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</row>
    <row r="961">
      <c r="A961" s="40"/>
      <c r="B961" s="41"/>
      <c r="C961" s="40"/>
      <c r="D961" s="40"/>
      <c r="E961" s="40"/>
      <c r="F961" s="40"/>
      <c r="G961" s="40"/>
      <c r="H961" s="40"/>
      <c r="I961" s="40"/>
      <c r="J961" s="40"/>
      <c r="K961" s="40"/>
      <c r="L961" s="42"/>
      <c r="M961" s="42"/>
      <c r="N961" s="40"/>
      <c r="O961" s="40"/>
      <c r="P961" s="40"/>
      <c r="Q961" s="43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</row>
    <row r="962">
      <c r="A962" s="40"/>
      <c r="B962" s="41"/>
      <c r="C962" s="40"/>
      <c r="D962" s="40"/>
      <c r="E962" s="40"/>
      <c r="F962" s="40"/>
      <c r="G962" s="40"/>
      <c r="H962" s="40"/>
      <c r="I962" s="40"/>
      <c r="J962" s="40"/>
      <c r="K962" s="40"/>
      <c r="L962" s="42"/>
      <c r="M962" s="42"/>
      <c r="N962" s="40"/>
      <c r="O962" s="40"/>
      <c r="P962" s="40"/>
      <c r="Q962" s="43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</row>
    <row r="963">
      <c r="A963" s="40"/>
      <c r="B963" s="41"/>
      <c r="C963" s="40"/>
      <c r="D963" s="40"/>
      <c r="E963" s="40"/>
      <c r="F963" s="40"/>
      <c r="G963" s="40"/>
      <c r="H963" s="40"/>
      <c r="I963" s="40"/>
      <c r="J963" s="40"/>
      <c r="K963" s="40"/>
      <c r="L963" s="42"/>
      <c r="M963" s="42"/>
      <c r="N963" s="40"/>
      <c r="O963" s="40"/>
      <c r="P963" s="40"/>
      <c r="Q963" s="43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</row>
    <row r="964">
      <c r="A964" s="40"/>
      <c r="B964" s="41"/>
      <c r="C964" s="40"/>
      <c r="D964" s="40"/>
      <c r="E964" s="40"/>
      <c r="F964" s="40"/>
      <c r="G964" s="40"/>
      <c r="H964" s="40"/>
      <c r="I964" s="40"/>
      <c r="J964" s="40"/>
      <c r="K964" s="40"/>
      <c r="L964" s="42"/>
      <c r="M964" s="42"/>
      <c r="N964" s="40"/>
      <c r="O964" s="40"/>
      <c r="P964" s="40"/>
      <c r="Q964" s="43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</row>
    <row r="965">
      <c r="A965" s="40"/>
      <c r="B965" s="41"/>
      <c r="C965" s="40"/>
      <c r="D965" s="40"/>
      <c r="E965" s="40"/>
      <c r="F965" s="40"/>
      <c r="G965" s="40"/>
      <c r="H965" s="40"/>
      <c r="I965" s="40"/>
      <c r="J965" s="40"/>
      <c r="K965" s="40"/>
      <c r="L965" s="42"/>
      <c r="M965" s="42"/>
      <c r="N965" s="40"/>
      <c r="O965" s="40"/>
      <c r="P965" s="40"/>
      <c r="Q965" s="43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</row>
    <row r="966">
      <c r="A966" s="40"/>
      <c r="B966" s="41"/>
      <c r="C966" s="40"/>
      <c r="D966" s="40"/>
      <c r="E966" s="40"/>
      <c r="F966" s="40"/>
      <c r="G966" s="40"/>
      <c r="H966" s="40"/>
      <c r="I966" s="40"/>
      <c r="J966" s="40"/>
      <c r="K966" s="40"/>
      <c r="L966" s="42"/>
      <c r="M966" s="42"/>
      <c r="N966" s="40"/>
      <c r="O966" s="40"/>
      <c r="P966" s="40"/>
      <c r="Q966" s="43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</row>
    <row r="967">
      <c r="A967" s="40"/>
      <c r="B967" s="41"/>
      <c r="C967" s="40"/>
      <c r="D967" s="40"/>
      <c r="E967" s="40"/>
      <c r="F967" s="40"/>
      <c r="G967" s="40"/>
      <c r="H967" s="40"/>
      <c r="I967" s="40"/>
      <c r="J967" s="40"/>
      <c r="K967" s="40"/>
      <c r="L967" s="42"/>
      <c r="M967" s="42"/>
      <c r="N967" s="40"/>
      <c r="O967" s="40"/>
      <c r="P967" s="40"/>
      <c r="Q967" s="43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</row>
    <row r="968">
      <c r="A968" s="40"/>
      <c r="B968" s="41"/>
      <c r="C968" s="40"/>
      <c r="D968" s="40"/>
      <c r="E968" s="40"/>
      <c r="F968" s="40"/>
      <c r="G968" s="40"/>
      <c r="H968" s="40"/>
      <c r="I968" s="40"/>
      <c r="J968" s="40"/>
      <c r="K968" s="40"/>
      <c r="L968" s="42"/>
      <c r="M968" s="42"/>
      <c r="N968" s="40"/>
      <c r="O968" s="40"/>
      <c r="P968" s="40"/>
      <c r="Q968" s="43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</row>
    <row r="969">
      <c r="A969" s="40"/>
      <c r="B969" s="41"/>
      <c r="C969" s="40"/>
      <c r="D969" s="40"/>
      <c r="E969" s="40"/>
      <c r="F969" s="40"/>
      <c r="G969" s="40"/>
      <c r="H969" s="40"/>
      <c r="I969" s="40"/>
      <c r="J969" s="40"/>
      <c r="K969" s="40"/>
      <c r="L969" s="42"/>
      <c r="M969" s="42"/>
      <c r="N969" s="40"/>
      <c r="O969" s="40"/>
      <c r="P969" s="40"/>
      <c r="Q969" s="43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</row>
    <row r="970">
      <c r="A970" s="40"/>
      <c r="B970" s="41"/>
      <c r="C970" s="40"/>
      <c r="D970" s="40"/>
      <c r="E970" s="40"/>
      <c r="F970" s="40"/>
      <c r="G970" s="40"/>
      <c r="H970" s="40"/>
      <c r="I970" s="40"/>
      <c r="J970" s="40"/>
      <c r="K970" s="40"/>
      <c r="L970" s="42"/>
      <c r="M970" s="42"/>
      <c r="N970" s="40"/>
      <c r="O970" s="40"/>
      <c r="P970" s="40"/>
      <c r="Q970" s="43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</row>
    <row r="971">
      <c r="A971" s="40"/>
      <c r="B971" s="41"/>
      <c r="C971" s="40"/>
      <c r="D971" s="40"/>
      <c r="E971" s="40"/>
      <c r="F971" s="40"/>
      <c r="G971" s="40"/>
      <c r="H971" s="40"/>
      <c r="I971" s="40"/>
      <c r="J971" s="40"/>
      <c r="K971" s="40"/>
      <c r="L971" s="42"/>
      <c r="M971" s="42"/>
      <c r="N971" s="40"/>
      <c r="O971" s="40"/>
      <c r="P971" s="40"/>
      <c r="Q971" s="43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</row>
    <row r="972">
      <c r="A972" s="40"/>
      <c r="B972" s="41"/>
      <c r="C972" s="40"/>
      <c r="D972" s="40"/>
      <c r="E972" s="40"/>
      <c r="F972" s="40"/>
      <c r="G972" s="40"/>
      <c r="H972" s="40"/>
      <c r="I972" s="40"/>
      <c r="J972" s="40"/>
      <c r="K972" s="40"/>
      <c r="L972" s="42"/>
      <c r="M972" s="42"/>
      <c r="N972" s="40"/>
      <c r="O972" s="40"/>
      <c r="P972" s="40"/>
      <c r="Q972" s="43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</row>
    <row r="973">
      <c r="A973" s="40"/>
      <c r="B973" s="41"/>
      <c r="C973" s="40"/>
      <c r="D973" s="40"/>
      <c r="E973" s="40"/>
      <c r="F973" s="40"/>
      <c r="G973" s="40"/>
      <c r="H973" s="40"/>
      <c r="I973" s="40"/>
      <c r="J973" s="40"/>
      <c r="K973" s="40"/>
      <c r="L973" s="42"/>
      <c r="M973" s="42"/>
      <c r="N973" s="40"/>
      <c r="O973" s="40"/>
      <c r="P973" s="40"/>
      <c r="Q973" s="43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</row>
    <row r="974">
      <c r="A974" s="40"/>
      <c r="B974" s="41"/>
      <c r="C974" s="40"/>
      <c r="D974" s="40"/>
      <c r="E974" s="40"/>
      <c r="F974" s="40"/>
      <c r="G974" s="40"/>
      <c r="H974" s="40"/>
      <c r="I974" s="40"/>
      <c r="J974" s="40"/>
      <c r="K974" s="40"/>
      <c r="L974" s="42"/>
      <c r="M974" s="42"/>
      <c r="N974" s="40"/>
      <c r="O974" s="40"/>
      <c r="P974" s="40"/>
      <c r="Q974" s="43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</row>
    <row r="975">
      <c r="A975" s="40"/>
      <c r="B975" s="41"/>
      <c r="C975" s="40"/>
      <c r="D975" s="40"/>
      <c r="E975" s="40"/>
      <c r="F975" s="40"/>
      <c r="G975" s="40"/>
      <c r="H975" s="40"/>
      <c r="I975" s="40"/>
      <c r="J975" s="40"/>
      <c r="K975" s="40"/>
      <c r="L975" s="42"/>
      <c r="M975" s="42"/>
      <c r="N975" s="40"/>
      <c r="O975" s="40"/>
      <c r="P975" s="40"/>
      <c r="Q975" s="43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</row>
    <row r="976">
      <c r="A976" s="40"/>
      <c r="B976" s="41"/>
      <c r="C976" s="40"/>
      <c r="D976" s="40"/>
      <c r="E976" s="40"/>
      <c r="F976" s="40"/>
      <c r="G976" s="40"/>
      <c r="H976" s="40"/>
      <c r="I976" s="40"/>
      <c r="J976" s="40"/>
      <c r="K976" s="40"/>
      <c r="L976" s="42"/>
      <c r="M976" s="42"/>
      <c r="N976" s="40"/>
      <c r="O976" s="40"/>
      <c r="P976" s="40"/>
      <c r="Q976" s="43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</row>
    <row r="977">
      <c r="A977" s="40"/>
      <c r="B977" s="41"/>
      <c r="C977" s="40"/>
      <c r="D977" s="40"/>
      <c r="E977" s="40"/>
      <c r="F977" s="40"/>
      <c r="G977" s="40"/>
      <c r="H977" s="40"/>
      <c r="I977" s="40"/>
      <c r="J977" s="40"/>
      <c r="K977" s="40"/>
      <c r="L977" s="42"/>
      <c r="M977" s="42"/>
      <c r="N977" s="40"/>
      <c r="O977" s="40"/>
      <c r="P977" s="40"/>
      <c r="Q977" s="43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</row>
    <row r="978">
      <c r="A978" s="40"/>
      <c r="B978" s="41"/>
      <c r="C978" s="40"/>
      <c r="D978" s="40"/>
      <c r="E978" s="40"/>
      <c r="F978" s="40"/>
      <c r="G978" s="40"/>
      <c r="H978" s="40"/>
      <c r="I978" s="40"/>
      <c r="J978" s="40"/>
      <c r="K978" s="40"/>
      <c r="L978" s="42"/>
      <c r="M978" s="42"/>
      <c r="N978" s="40"/>
      <c r="O978" s="40"/>
      <c r="P978" s="40"/>
      <c r="Q978" s="43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</row>
    <row r="979">
      <c r="A979" s="40"/>
      <c r="B979" s="41"/>
      <c r="C979" s="40"/>
      <c r="D979" s="40"/>
      <c r="E979" s="40"/>
      <c r="F979" s="40"/>
      <c r="G979" s="40"/>
      <c r="H979" s="40"/>
      <c r="I979" s="40"/>
      <c r="J979" s="40"/>
      <c r="K979" s="40"/>
      <c r="L979" s="42"/>
      <c r="M979" s="42"/>
      <c r="N979" s="40"/>
      <c r="O979" s="40"/>
      <c r="P979" s="40"/>
      <c r="Q979" s="43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</row>
    <row r="980">
      <c r="A980" s="40"/>
      <c r="B980" s="41"/>
      <c r="C980" s="40"/>
      <c r="D980" s="40"/>
      <c r="E980" s="40"/>
      <c r="F980" s="40"/>
      <c r="G980" s="40"/>
      <c r="H980" s="40"/>
      <c r="I980" s="40"/>
      <c r="J980" s="40"/>
      <c r="K980" s="40"/>
      <c r="L980" s="42"/>
      <c r="M980" s="42"/>
      <c r="N980" s="40"/>
      <c r="O980" s="40"/>
      <c r="P980" s="40"/>
      <c r="Q980" s="43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</row>
    <row r="981">
      <c r="A981" s="40"/>
      <c r="B981" s="41"/>
      <c r="C981" s="40"/>
      <c r="D981" s="40"/>
      <c r="E981" s="40"/>
      <c r="F981" s="40"/>
      <c r="G981" s="40"/>
      <c r="H981" s="40"/>
      <c r="I981" s="40"/>
      <c r="J981" s="40"/>
      <c r="K981" s="40"/>
      <c r="L981" s="42"/>
      <c r="M981" s="42"/>
      <c r="N981" s="40"/>
      <c r="O981" s="40"/>
      <c r="P981" s="40"/>
      <c r="Q981" s="43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</row>
    <row r="982">
      <c r="A982" s="40"/>
      <c r="B982" s="41"/>
      <c r="C982" s="40"/>
      <c r="D982" s="40"/>
      <c r="E982" s="40"/>
      <c r="F982" s="40"/>
      <c r="G982" s="40"/>
      <c r="H982" s="40"/>
      <c r="I982" s="40"/>
      <c r="J982" s="40"/>
      <c r="K982" s="40"/>
      <c r="L982" s="42"/>
      <c r="M982" s="42"/>
      <c r="N982" s="40"/>
      <c r="O982" s="40"/>
      <c r="P982" s="40"/>
      <c r="Q982" s="43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</row>
    <row r="983">
      <c r="A983" s="40"/>
      <c r="B983" s="41"/>
      <c r="C983" s="40"/>
      <c r="D983" s="40"/>
      <c r="E983" s="40"/>
      <c r="F983" s="40"/>
      <c r="G983" s="40"/>
      <c r="H983" s="40"/>
      <c r="I983" s="40"/>
      <c r="J983" s="40"/>
      <c r="K983" s="40"/>
      <c r="L983" s="42"/>
      <c r="M983" s="42"/>
      <c r="N983" s="40"/>
      <c r="O983" s="40"/>
      <c r="P983" s="40"/>
      <c r="Q983" s="43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</row>
    <row r="984">
      <c r="A984" s="40"/>
      <c r="B984" s="41"/>
      <c r="C984" s="40"/>
      <c r="D984" s="40"/>
      <c r="E984" s="40"/>
      <c r="F984" s="40"/>
      <c r="G984" s="40"/>
      <c r="H984" s="40"/>
      <c r="I984" s="40"/>
      <c r="J984" s="40"/>
      <c r="K984" s="40"/>
      <c r="L984" s="42"/>
      <c r="M984" s="42"/>
      <c r="N984" s="40"/>
      <c r="O984" s="40"/>
      <c r="P984" s="40"/>
      <c r="Q984" s="43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</row>
    <row r="985">
      <c r="A985" s="40"/>
      <c r="B985" s="41"/>
      <c r="C985" s="40"/>
      <c r="D985" s="40"/>
      <c r="E985" s="40"/>
      <c r="F985" s="40"/>
      <c r="G985" s="40"/>
      <c r="H985" s="40"/>
      <c r="I985" s="40"/>
      <c r="J985" s="40"/>
      <c r="K985" s="40"/>
      <c r="L985" s="42"/>
      <c r="M985" s="42"/>
      <c r="N985" s="40"/>
      <c r="O985" s="40"/>
      <c r="P985" s="40"/>
      <c r="Q985" s="43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</row>
    <row r="986">
      <c r="A986" s="40"/>
      <c r="B986" s="41"/>
      <c r="C986" s="40"/>
      <c r="D986" s="40"/>
      <c r="E986" s="40"/>
      <c r="F986" s="40"/>
      <c r="G986" s="40"/>
      <c r="H986" s="40"/>
      <c r="I986" s="40"/>
      <c r="J986" s="40"/>
      <c r="K986" s="40"/>
      <c r="L986" s="42"/>
      <c r="M986" s="42"/>
      <c r="N986" s="40"/>
      <c r="O986" s="40"/>
      <c r="P986" s="40"/>
      <c r="Q986" s="43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</row>
    <row r="987">
      <c r="A987" s="40"/>
      <c r="B987" s="41"/>
      <c r="C987" s="40"/>
      <c r="D987" s="40"/>
      <c r="E987" s="40"/>
      <c r="F987" s="40"/>
      <c r="G987" s="40"/>
      <c r="H987" s="40"/>
      <c r="I987" s="40"/>
      <c r="J987" s="40"/>
      <c r="K987" s="40"/>
      <c r="L987" s="42"/>
      <c r="M987" s="42"/>
      <c r="N987" s="40"/>
      <c r="O987" s="40"/>
      <c r="P987" s="40"/>
      <c r="Q987" s="43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</row>
  </sheetData>
  <mergeCells count="38">
    <mergeCell ref="C1:K2"/>
    <mergeCell ref="C3:K3"/>
    <mergeCell ref="C4:L4"/>
    <mergeCell ref="C5:K5"/>
    <mergeCell ref="C7:K7"/>
    <mergeCell ref="C9:K9"/>
    <mergeCell ref="C11:K11"/>
    <mergeCell ref="C13:K13"/>
    <mergeCell ref="C15:K15"/>
    <mergeCell ref="C17:K17"/>
    <mergeCell ref="D19:K19"/>
    <mergeCell ref="D20:K20"/>
    <mergeCell ref="D21:K21"/>
    <mergeCell ref="D22:K22"/>
    <mergeCell ref="D23:K23"/>
    <mergeCell ref="D24:K24"/>
    <mergeCell ref="D25:K25"/>
    <mergeCell ref="D26:K26"/>
    <mergeCell ref="D27:K27"/>
    <mergeCell ref="D28:K28"/>
    <mergeCell ref="D29:K29"/>
    <mergeCell ref="D30:K30"/>
    <mergeCell ref="D31:K31"/>
    <mergeCell ref="D32:K32"/>
    <mergeCell ref="D33:K33"/>
    <mergeCell ref="D34:K34"/>
    <mergeCell ref="D35:K35"/>
    <mergeCell ref="D36:K36"/>
    <mergeCell ref="D44:K44"/>
    <mergeCell ref="D45:K45"/>
    <mergeCell ref="D46:K46"/>
    <mergeCell ref="D37:K37"/>
    <mergeCell ref="D38:K38"/>
    <mergeCell ref="D39:K39"/>
    <mergeCell ref="D40:K40"/>
    <mergeCell ref="D41:K41"/>
    <mergeCell ref="D42:K42"/>
    <mergeCell ref="D43:K4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5.38"/>
    <col customWidth="1" min="3" max="3" width="11.0"/>
    <col customWidth="1" min="4" max="4" width="14.25"/>
    <col customWidth="1" min="13" max="13" width="12.0"/>
    <col customWidth="1" min="15" max="15" width="12.88"/>
  </cols>
  <sheetData>
    <row r="1">
      <c r="A1" s="380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</row>
    <row r="2">
      <c r="A2" s="380"/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</row>
    <row r="3">
      <c r="A3" s="380"/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</row>
    <row r="4">
      <c r="A4" s="380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</row>
    <row r="5">
      <c r="A5" s="380"/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</row>
    <row r="6">
      <c r="A6" s="380"/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</row>
    <row r="7" ht="33.0" customHeight="1">
      <c r="A7" s="381"/>
      <c r="B7" s="399" t="s">
        <v>373</v>
      </c>
      <c r="C7" s="400" t="s">
        <v>374</v>
      </c>
      <c r="D7" s="401" t="s">
        <v>375</v>
      </c>
      <c r="E7" s="401" t="s">
        <v>376</v>
      </c>
      <c r="F7" s="402" t="s">
        <v>377</v>
      </c>
      <c r="G7" s="403" t="s">
        <v>378</v>
      </c>
      <c r="H7" s="403" t="s">
        <v>379</v>
      </c>
      <c r="I7" s="404" t="s">
        <v>380</v>
      </c>
      <c r="J7" s="405" t="s">
        <v>381</v>
      </c>
      <c r="K7" s="405" t="s">
        <v>382</v>
      </c>
      <c r="L7" s="406" t="s">
        <v>383</v>
      </c>
      <c r="M7" s="406" t="s">
        <v>384</v>
      </c>
      <c r="N7" s="406" t="s">
        <v>385</v>
      </c>
      <c r="O7" s="407" t="s">
        <v>386</v>
      </c>
      <c r="P7" s="407" t="s">
        <v>387</v>
      </c>
      <c r="Q7" s="407" t="s">
        <v>337</v>
      </c>
      <c r="R7" s="407" t="s">
        <v>388</v>
      </c>
      <c r="S7" s="381"/>
      <c r="T7" s="381"/>
      <c r="U7" s="381"/>
      <c r="V7" s="381"/>
      <c r="W7" s="381"/>
      <c r="X7" s="381"/>
      <c r="Y7" s="381"/>
      <c r="Z7" s="381"/>
      <c r="AA7" s="381"/>
      <c r="AB7" s="381"/>
      <c r="AC7" s="381"/>
    </row>
    <row r="8">
      <c r="A8" s="380"/>
      <c r="B8" s="396" t="s">
        <v>170</v>
      </c>
      <c r="C8" s="408">
        <v>45241.0</v>
      </c>
      <c r="D8" s="392">
        <v>4270.0</v>
      </c>
      <c r="E8" s="392">
        <v>4500.0</v>
      </c>
      <c r="F8" s="392" t="s">
        <v>389</v>
      </c>
      <c r="G8" s="382">
        <f>600000*12</f>
        <v>7200000</v>
      </c>
      <c r="H8" s="409">
        <f>G8/(E8*38000)</f>
        <v>0.04210526316</v>
      </c>
      <c r="I8" s="410">
        <f>(D8-J8)*38000</f>
        <v>4028000</v>
      </c>
      <c r="J8" s="410">
        <v>4164.0</v>
      </c>
      <c r="K8" s="411">
        <v>0.04</v>
      </c>
      <c r="L8" s="412">
        <f>850000*12</f>
        <v>10200000</v>
      </c>
      <c r="M8" s="412">
        <f>J8*K8*38000</f>
        <v>6329280</v>
      </c>
      <c r="N8" s="412">
        <f>M8*23%</f>
        <v>1455734.4</v>
      </c>
      <c r="O8" s="412">
        <f>G8-M8+N8</f>
        <v>2326454.4</v>
      </c>
      <c r="P8" s="413">
        <f>O8/I8</f>
        <v>0.5775706058</v>
      </c>
      <c r="Q8" s="414">
        <f>(TODAY()-C8)/360</f>
        <v>1.725</v>
      </c>
      <c r="R8" s="415">
        <f>P8/Q8</f>
        <v>0.3348235396</v>
      </c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</row>
    <row r="9">
      <c r="A9" s="380"/>
      <c r="B9" s="396" t="s">
        <v>171</v>
      </c>
      <c r="C9" s="382"/>
      <c r="D9" s="382"/>
      <c r="E9" s="382"/>
      <c r="F9" s="382"/>
      <c r="G9" s="382"/>
      <c r="H9" s="382"/>
      <c r="I9" s="382"/>
      <c r="J9" s="382"/>
      <c r="K9" s="382"/>
      <c r="L9" s="382"/>
      <c r="M9" s="382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</row>
    <row r="10">
      <c r="A10" s="380"/>
      <c r="B10" s="396" t="s">
        <v>172</v>
      </c>
      <c r="C10" s="382"/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  <c r="AB10" s="380"/>
      <c r="AC10" s="380"/>
    </row>
    <row r="11">
      <c r="A11" s="380"/>
      <c r="B11" s="396" t="s">
        <v>173</v>
      </c>
      <c r="C11" s="382"/>
      <c r="D11" s="382"/>
      <c r="E11" s="382"/>
      <c r="F11" s="382"/>
      <c r="G11" s="382"/>
      <c r="H11" s="382"/>
      <c r="I11" s="382"/>
      <c r="J11" s="382"/>
      <c r="K11" s="382"/>
      <c r="L11" s="382"/>
      <c r="M11" s="382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</row>
    <row r="12">
      <c r="A12" s="380"/>
      <c r="B12" s="396" t="s">
        <v>390</v>
      </c>
      <c r="C12" s="382"/>
      <c r="D12" s="382"/>
      <c r="E12" s="382"/>
      <c r="F12" s="382"/>
      <c r="G12" s="382"/>
      <c r="H12" s="382"/>
      <c r="I12" s="382"/>
      <c r="J12" s="382"/>
      <c r="K12" s="382"/>
      <c r="L12" s="382"/>
      <c r="M12" s="382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</row>
    <row r="13">
      <c r="A13" s="380"/>
      <c r="B13" s="396" t="s">
        <v>391</v>
      </c>
      <c r="C13" s="382"/>
      <c r="D13" s="382"/>
      <c r="E13" s="382"/>
      <c r="F13" s="382"/>
      <c r="G13" s="382"/>
      <c r="H13" s="382"/>
      <c r="I13" s="382"/>
      <c r="J13" s="382"/>
      <c r="K13" s="382"/>
      <c r="L13" s="382"/>
      <c r="M13" s="382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  <c r="AA13" s="380"/>
      <c r="AB13" s="380"/>
      <c r="AC13" s="380"/>
    </row>
    <row r="14">
      <c r="A14" s="380"/>
      <c r="B14" s="396" t="s">
        <v>392</v>
      </c>
      <c r="C14" s="382"/>
      <c r="D14" s="382"/>
      <c r="E14" s="382"/>
      <c r="F14" s="382"/>
      <c r="G14" s="382"/>
      <c r="H14" s="382"/>
      <c r="I14" s="382"/>
      <c r="J14" s="382"/>
      <c r="K14" s="382"/>
      <c r="L14" s="382"/>
      <c r="M14" s="382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  <c r="AA14" s="380"/>
      <c r="AB14" s="380"/>
      <c r="AC14" s="380"/>
    </row>
    <row r="15">
      <c r="A15" s="380"/>
      <c r="B15" s="396" t="s">
        <v>393</v>
      </c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  <c r="AA15" s="380"/>
      <c r="AB15" s="380"/>
      <c r="AC15" s="380"/>
    </row>
    <row r="16">
      <c r="A16" s="380"/>
      <c r="B16" s="380"/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  <c r="AA16" s="380"/>
      <c r="AB16" s="380"/>
      <c r="AC16" s="380"/>
    </row>
    <row r="17">
      <c r="A17" s="380"/>
      <c r="B17" s="380"/>
      <c r="C17" s="380"/>
      <c r="D17" s="380"/>
      <c r="E17" s="380"/>
      <c r="F17" s="380"/>
      <c r="G17" s="380"/>
      <c r="H17" s="380"/>
      <c r="I17" s="380"/>
      <c r="J17" s="380"/>
      <c r="K17" s="380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80"/>
    </row>
    <row r="18">
      <c r="A18" s="380"/>
      <c r="B18" s="380"/>
      <c r="C18" s="380"/>
      <c r="D18" s="380"/>
      <c r="E18" s="380"/>
      <c r="F18" s="380"/>
      <c r="G18" s="380"/>
      <c r="H18" s="380"/>
      <c r="I18" s="380"/>
      <c r="J18" s="380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</row>
    <row r="19">
      <c r="A19" s="380"/>
      <c r="B19" s="380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</row>
    <row r="20">
      <c r="A20" s="380"/>
      <c r="B20" s="380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</row>
    <row r="21">
      <c r="A21" s="380"/>
      <c r="B21" s="380"/>
      <c r="C21" s="380"/>
      <c r="D21" s="380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</row>
    <row r="22">
      <c r="A22" s="380"/>
      <c r="B22" s="380"/>
      <c r="C22" s="380"/>
      <c r="D22" s="380"/>
      <c r="E22" s="380"/>
      <c r="F22" s="380"/>
      <c r="G22" s="380"/>
      <c r="H22" s="380"/>
      <c r="I22" s="380"/>
      <c r="J22" s="380"/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380"/>
    </row>
    <row r="23">
      <c r="A23" s="380"/>
      <c r="B23" s="380"/>
      <c r="C23" s="380"/>
      <c r="D23" s="380"/>
      <c r="E23" s="380"/>
      <c r="F23" s="380"/>
      <c r="G23" s="380"/>
      <c r="H23" s="380"/>
      <c r="I23" s="380"/>
      <c r="J23" s="380"/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</row>
    <row r="24">
      <c r="A24" s="380"/>
      <c r="B24" s="380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380"/>
    </row>
    <row r="25">
      <c r="A25" s="380"/>
      <c r="B25" s="380"/>
      <c r="C25" s="380"/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  <c r="AB25" s="380"/>
      <c r="AC25" s="380"/>
    </row>
    <row r="26">
      <c r="A26" s="380"/>
      <c r="B26" s="380"/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380"/>
    </row>
    <row r="27">
      <c r="A27" s="380"/>
      <c r="B27" s="380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</row>
    <row r="28">
      <c r="A28" s="380"/>
      <c r="B28" s="380"/>
      <c r="C28" s="380"/>
      <c r="D28" s="380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</row>
    <row r="29">
      <c r="A29" s="380"/>
      <c r="B29" s="380"/>
      <c r="C29" s="380"/>
      <c r="D29" s="380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380"/>
    </row>
    <row r="30">
      <c r="A30" s="380"/>
      <c r="B30" s="380"/>
      <c r="C30" s="380"/>
      <c r="D30" s="380"/>
      <c r="E30" s="380"/>
      <c r="F30" s="380"/>
      <c r="G30" s="380"/>
      <c r="H30" s="380"/>
      <c r="I30" s="380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</row>
    <row r="31">
      <c r="A31" s="380"/>
      <c r="B31" s="380"/>
      <c r="C31" s="380"/>
      <c r="D31" s="380"/>
      <c r="E31" s="380"/>
      <c r="F31" s="380"/>
      <c r="G31" s="380"/>
      <c r="H31" s="380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</row>
    <row r="32">
      <c r="A32" s="380"/>
      <c r="B32" s="380"/>
      <c r="C32" s="380"/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</row>
    <row r="33">
      <c r="A33" s="380"/>
      <c r="B33" s="380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</row>
    <row r="34">
      <c r="A34" s="380"/>
      <c r="B34" s="380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</row>
    <row r="35">
      <c r="A35" s="380"/>
      <c r="B35" s="380"/>
      <c r="C35" s="380"/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</row>
    <row r="36">
      <c r="A36" s="380"/>
      <c r="B36" s="380"/>
      <c r="C36" s="380"/>
      <c r="D36" s="380"/>
      <c r="E36" s="380"/>
      <c r="F36" s="380"/>
      <c r="G36" s="380"/>
      <c r="H36" s="380"/>
      <c r="I36" s="380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</row>
    <row r="37">
      <c r="A37" s="380"/>
      <c r="B37" s="380"/>
      <c r="C37" s="380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</row>
    <row r="38">
      <c r="A38" s="380"/>
      <c r="B38" s="380"/>
      <c r="C38" s="380"/>
      <c r="D38" s="380"/>
      <c r="E38" s="380"/>
      <c r="F38" s="380"/>
      <c r="G38" s="380"/>
      <c r="H38" s="380"/>
      <c r="I38" s="380"/>
      <c r="J38" s="380"/>
      <c r="K38" s="380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380"/>
    </row>
    <row r="39">
      <c r="A39" s="380"/>
      <c r="B39" s="380"/>
      <c r="C39" s="380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0"/>
    </row>
    <row r="40">
      <c r="A40" s="380"/>
      <c r="B40" s="380"/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</row>
    <row r="41">
      <c r="A41" s="380"/>
      <c r="B41" s="380"/>
      <c r="C41" s="380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</row>
    <row r="42">
      <c r="A42" s="380"/>
      <c r="B42" s="380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380"/>
    </row>
    <row r="43">
      <c r="A43" s="380"/>
      <c r="B43" s="380"/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80"/>
    </row>
    <row r="44">
      <c r="A44" s="380"/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  <c r="AB44" s="380"/>
      <c r="AC44" s="380"/>
    </row>
    <row r="45">
      <c r="A45" s="380"/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</row>
    <row r="46">
      <c r="A46" s="380"/>
      <c r="B46" s="380"/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</row>
    <row r="47">
      <c r="A47" s="380"/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80"/>
    </row>
    <row r="48">
      <c r="A48" s="380"/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  <c r="AB48" s="380"/>
      <c r="AC48" s="380"/>
    </row>
    <row r="49">
      <c r="A49" s="380"/>
      <c r="B49" s="380"/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</row>
    <row r="50">
      <c r="A50" s="380"/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</row>
    <row r="51">
      <c r="A51" s="380"/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/>
      <c r="AB51" s="380"/>
      <c r="AC51" s="380"/>
    </row>
    <row r="52">
      <c r="A52" s="380"/>
      <c r="B52" s="380"/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</row>
    <row r="53">
      <c r="A53" s="380"/>
      <c r="B53" s="380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</row>
    <row r="54">
      <c r="A54" s="380"/>
      <c r="B54" s="380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</row>
    <row r="55">
      <c r="A55" s="380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</row>
    <row r="56">
      <c r="A56" s="380"/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</row>
    <row r="57">
      <c r="A57" s="380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</row>
    <row r="58">
      <c r="A58" s="380"/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  <c r="AB58" s="380"/>
      <c r="AC58" s="380"/>
    </row>
    <row r="59">
      <c r="A59" s="380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</row>
    <row r="60">
      <c r="A60" s="380"/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  <c r="AA60" s="380"/>
      <c r="AB60" s="380"/>
      <c r="AC60" s="380"/>
    </row>
    <row r="61">
      <c r="A61" s="380"/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  <c r="AB61" s="380"/>
      <c r="AC61" s="380"/>
    </row>
    <row r="62">
      <c r="A62" s="380"/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380"/>
    </row>
    <row r="63">
      <c r="A63" s="380"/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</row>
    <row r="64">
      <c r="A64" s="380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  <c r="AB64" s="380"/>
      <c r="AC64" s="380"/>
    </row>
    <row r="65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  <c r="AB65" s="380"/>
      <c r="AC65" s="380"/>
    </row>
    <row r="66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</row>
    <row r="67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</row>
    <row r="68">
      <c r="A68" s="380"/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</row>
    <row r="69">
      <c r="A69" s="380"/>
      <c r="B69" s="380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  <c r="AB69" s="380"/>
      <c r="AC69" s="380"/>
    </row>
    <row r="70">
      <c r="A70" s="380"/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380"/>
    </row>
    <row r="71">
      <c r="A71" s="380"/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</row>
    <row r="72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</row>
    <row r="73">
      <c r="A73" s="380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</row>
    <row r="74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</row>
    <row r="75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  <c r="AB75" s="380"/>
      <c r="AC75" s="380"/>
    </row>
    <row r="76">
      <c r="A76" s="380"/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</row>
    <row r="77">
      <c r="A77" s="380"/>
      <c r="B77" s="380"/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380"/>
    </row>
    <row r="78">
      <c r="A78" s="380"/>
      <c r="B78" s="380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</row>
    <row r="79">
      <c r="A79" s="380"/>
      <c r="B79" s="380"/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</row>
    <row r="80">
      <c r="A80" s="380"/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</row>
    <row r="81">
      <c r="A81" s="380"/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</row>
    <row r="82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</row>
    <row r="83">
      <c r="A83" s="380"/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380"/>
    </row>
    <row r="84">
      <c r="A84" s="380"/>
      <c r="B84" s="380"/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380"/>
    </row>
    <row r="85">
      <c r="A85" s="380"/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380"/>
    </row>
    <row r="86">
      <c r="A86" s="380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380"/>
    </row>
    <row r="87">
      <c r="A87" s="380"/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</row>
    <row r="88">
      <c r="A88" s="380"/>
      <c r="B88" s="380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  <c r="AB88" s="380"/>
      <c r="AC88" s="380"/>
    </row>
    <row r="89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</row>
    <row r="90">
      <c r="A90" s="380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</row>
    <row r="91">
      <c r="A91" s="380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</row>
    <row r="92">
      <c r="A92" s="380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</row>
    <row r="93">
      <c r="A93" s="380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</row>
    <row r="94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</row>
    <row r="95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</row>
    <row r="96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</row>
    <row r="97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</row>
    <row r="98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</row>
    <row r="99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</row>
    <row r="100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</row>
    <row r="101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</row>
    <row r="102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</row>
    <row r="103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</row>
    <row r="104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  <c r="AB104" s="380"/>
      <c r="AC104" s="380"/>
    </row>
    <row r="105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</row>
    <row r="106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</row>
    <row r="107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</row>
    <row r="108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</row>
    <row r="109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</row>
    <row r="110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</row>
    <row r="111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</row>
    <row r="112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</row>
    <row r="113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</row>
    <row r="114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</row>
    <row r="115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</row>
    <row r="116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</row>
    <row r="117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</row>
    <row r="118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</row>
    <row r="119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</row>
    <row r="120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</row>
    <row r="121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</row>
    <row r="122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</row>
    <row r="123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</row>
    <row r="124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</row>
    <row r="125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</row>
    <row r="126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</row>
    <row r="127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</row>
    <row r="128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</row>
    <row r="129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</row>
    <row r="130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</row>
    <row r="131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</row>
    <row r="132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</row>
    <row r="133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</row>
    <row r="134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</row>
    <row r="135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</row>
    <row r="136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</row>
    <row r="137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</row>
    <row r="138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</row>
    <row r="139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</row>
    <row r="140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</row>
    <row r="141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</row>
    <row r="142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</row>
    <row r="143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</row>
    <row r="144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</row>
    <row r="145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</row>
    <row r="146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</row>
    <row r="147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</row>
    <row r="148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</row>
    <row r="149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</row>
    <row r="150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</row>
    <row r="151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</row>
    <row r="152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</row>
    <row r="153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</row>
    <row r="154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</row>
    <row r="155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</row>
    <row r="156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</row>
    <row r="157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</row>
    <row r="158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</row>
    <row r="159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</row>
    <row r="160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</row>
    <row r="161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</row>
    <row r="162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</row>
    <row r="163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</row>
    <row r="164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</row>
    <row r="165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</row>
    <row r="166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</row>
    <row r="167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</row>
    <row r="168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380"/>
    </row>
    <row r="169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  <c r="AB169" s="380"/>
      <c r="AC169" s="380"/>
    </row>
    <row r="170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380"/>
    </row>
    <row r="171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380"/>
    </row>
    <row r="172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  <c r="AA172" s="380"/>
      <c r="AB172" s="380"/>
      <c r="AC172" s="380"/>
    </row>
    <row r="173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380"/>
    </row>
    <row r="174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  <c r="AB174" s="380"/>
      <c r="AC174" s="380"/>
    </row>
    <row r="175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  <c r="AB175" s="380"/>
      <c r="AC175" s="380"/>
    </row>
    <row r="176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  <c r="AB176" s="380"/>
      <c r="AC176" s="380"/>
    </row>
    <row r="177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  <c r="AA177" s="380"/>
      <c r="AB177" s="380"/>
      <c r="AC177" s="380"/>
    </row>
    <row r="178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  <c r="AB178" s="380"/>
      <c r="AC178" s="380"/>
    </row>
    <row r="179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  <c r="AA179" s="380"/>
      <c r="AB179" s="380"/>
      <c r="AC179" s="380"/>
    </row>
    <row r="180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</row>
    <row r="181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</row>
    <row r="182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  <c r="AA182" s="380"/>
      <c r="AB182" s="380"/>
      <c r="AC182" s="380"/>
    </row>
    <row r="183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  <c r="AA183" s="380"/>
      <c r="AB183" s="380"/>
      <c r="AC183" s="380"/>
    </row>
    <row r="184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  <c r="AA184" s="380"/>
      <c r="AB184" s="380"/>
      <c r="AC184" s="380"/>
    </row>
    <row r="185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  <c r="AA185" s="380"/>
      <c r="AB185" s="380"/>
      <c r="AC185" s="380"/>
    </row>
    <row r="186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  <c r="AA186" s="380"/>
      <c r="AB186" s="380"/>
      <c r="AC186" s="380"/>
    </row>
    <row r="187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  <c r="AA187" s="380"/>
      <c r="AB187" s="380"/>
      <c r="AC187" s="380"/>
    </row>
    <row r="188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  <c r="AA188" s="380"/>
      <c r="AB188" s="380"/>
      <c r="AC188" s="380"/>
    </row>
    <row r="189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</row>
    <row r="190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  <c r="AA190" s="380"/>
      <c r="AB190" s="380"/>
      <c r="AC190" s="380"/>
    </row>
    <row r="191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</row>
    <row r="192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  <c r="AA192" s="380"/>
      <c r="AB192" s="380"/>
      <c r="AC192" s="380"/>
    </row>
    <row r="193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  <c r="AB193" s="380"/>
      <c r="AC193" s="380"/>
    </row>
    <row r="194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</row>
    <row r="195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  <c r="AB195" s="380"/>
      <c r="AC195" s="380"/>
    </row>
    <row r="196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</row>
    <row r="197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  <c r="AB197" s="380"/>
      <c r="AC197" s="380"/>
    </row>
    <row r="198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  <c r="AB198" s="380"/>
      <c r="AC198" s="380"/>
    </row>
    <row r="199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  <c r="AB199" s="380"/>
      <c r="AC199" s="380"/>
    </row>
    <row r="200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  <c r="AA200" s="380"/>
      <c r="AB200" s="380"/>
      <c r="AC200" s="380"/>
    </row>
    <row r="201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  <c r="AA201" s="380"/>
      <c r="AB201" s="380"/>
      <c r="AC201" s="380"/>
    </row>
    <row r="202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  <c r="AB202" s="380"/>
      <c r="AC202" s="380"/>
    </row>
    <row r="203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  <c r="AB203" s="380"/>
      <c r="AC203" s="380"/>
    </row>
    <row r="204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  <c r="AA204" s="380"/>
      <c r="AB204" s="380"/>
      <c r="AC204" s="380"/>
    </row>
    <row r="205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  <c r="AA205" s="380"/>
      <c r="AB205" s="380"/>
      <c r="AC205" s="380"/>
    </row>
    <row r="206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  <c r="AA206" s="380"/>
      <c r="AB206" s="380"/>
      <c r="AC206" s="380"/>
    </row>
    <row r="207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  <c r="AA207" s="380"/>
      <c r="AB207" s="380"/>
      <c r="AC207" s="380"/>
    </row>
    <row r="208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  <c r="AA208" s="380"/>
      <c r="AB208" s="380"/>
      <c r="AC208" s="380"/>
    </row>
    <row r="209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  <c r="AB209" s="380"/>
      <c r="AC209" s="380"/>
    </row>
    <row r="210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  <c r="AA210" s="380"/>
      <c r="AB210" s="380"/>
      <c r="AC210" s="380"/>
    </row>
    <row r="211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  <c r="AB211" s="380"/>
      <c r="AC211" s="380"/>
    </row>
    <row r="212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  <c r="AB212" s="380"/>
      <c r="AC212" s="380"/>
    </row>
    <row r="213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  <c r="AB213" s="380"/>
      <c r="AC213" s="380"/>
    </row>
    <row r="214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  <c r="AA214" s="380"/>
      <c r="AB214" s="380"/>
      <c r="AC214" s="380"/>
    </row>
    <row r="215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  <c r="AA215" s="380"/>
      <c r="AB215" s="380"/>
      <c r="AC215" s="380"/>
    </row>
    <row r="216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  <c r="AA216" s="380"/>
      <c r="AB216" s="380"/>
      <c r="AC216" s="380"/>
    </row>
    <row r="217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  <c r="AA217" s="380"/>
      <c r="AB217" s="380"/>
      <c r="AC217" s="380"/>
    </row>
    <row r="218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  <c r="AA218" s="380"/>
      <c r="AB218" s="380"/>
      <c r="AC218" s="380"/>
    </row>
    <row r="219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  <c r="AB219" s="380"/>
      <c r="AC219" s="380"/>
    </row>
    <row r="220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  <c r="AA220" s="380"/>
      <c r="AB220" s="380"/>
      <c r="AC220" s="380"/>
    </row>
    <row r="221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  <c r="AB221" s="380"/>
      <c r="AC221" s="380"/>
    </row>
    <row r="222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  <c r="AA222" s="380"/>
      <c r="AB222" s="380"/>
      <c r="AC222" s="380"/>
    </row>
    <row r="223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  <c r="AB223" s="380"/>
      <c r="AC223" s="380"/>
    </row>
    <row r="224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</row>
    <row r="225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</row>
    <row r="226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  <c r="AB226" s="380"/>
      <c r="AC226" s="380"/>
    </row>
    <row r="227">
      <c r="A227" s="380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  <c r="AA227" s="380"/>
      <c r="AB227" s="380"/>
      <c r="AC227" s="380"/>
    </row>
    <row r="228">
      <c r="A228" s="380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  <c r="AA228" s="380"/>
      <c r="AB228" s="380"/>
      <c r="AC228" s="380"/>
    </row>
    <row r="229">
      <c r="A229" s="380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  <c r="AA229" s="380"/>
      <c r="AB229" s="380"/>
      <c r="AC229" s="380"/>
    </row>
    <row r="230">
      <c r="A230" s="380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  <c r="AA230" s="380"/>
      <c r="AB230" s="380"/>
      <c r="AC230" s="380"/>
    </row>
    <row r="231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  <c r="AA231" s="380"/>
      <c r="AB231" s="380"/>
      <c r="AC231" s="380"/>
    </row>
    <row r="232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  <c r="AA232" s="380"/>
      <c r="AB232" s="380"/>
      <c r="AC232" s="380"/>
    </row>
    <row r="233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  <c r="AB233" s="380"/>
      <c r="AC233" s="380"/>
    </row>
    <row r="234">
      <c r="A234" s="380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  <c r="AB234" s="380"/>
      <c r="AC234" s="380"/>
    </row>
    <row r="235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  <c r="AA235" s="380"/>
      <c r="AB235" s="380"/>
      <c r="AC235" s="380"/>
    </row>
    <row r="236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  <c r="AA236" s="380"/>
      <c r="AB236" s="380"/>
      <c r="AC236" s="380"/>
    </row>
    <row r="237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  <c r="AA237" s="380"/>
      <c r="AB237" s="380"/>
      <c r="AC237" s="380"/>
    </row>
    <row r="238">
      <c r="A238" s="380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  <c r="AA238" s="380"/>
      <c r="AB238" s="380"/>
      <c r="AC238" s="380"/>
    </row>
    <row r="239">
      <c r="A239" s="380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  <c r="AA239" s="380"/>
      <c r="AB239" s="380"/>
      <c r="AC239" s="380"/>
    </row>
    <row r="240">
      <c r="A240" s="380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  <c r="AA240" s="380"/>
      <c r="AB240" s="380"/>
      <c r="AC240" s="380"/>
    </row>
    <row r="241">
      <c r="A241" s="380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  <c r="AA241" s="380"/>
      <c r="AB241" s="380"/>
      <c r="AC241" s="380"/>
    </row>
    <row r="242">
      <c r="A242" s="380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  <c r="AA242" s="380"/>
      <c r="AB242" s="380"/>
      <c r="AC242" s="380"/>
    </row>
    <row r="243">
      <c r="A243" s="380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  <c r="AA243" s="380"/>
      <c r="AB243" s="380"/>
      <c r="AC243" s="380"/>
    </row>
    <row r="244">
      <c r="A244" s="380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  <c r="AA244" s="380"/>
      <c r="AB244" s="380"/>
      <c r="AC244" s="380"/>
    </row>
    <row r="245">
      <c r="A245" s="380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  <c r="AA245" s="380"/>
      <c r="AB245" s="380"/>
      <c r="AC245" s="380"/>
    </row>
    <row r="246">
      <c r="A246" s="380"/>
      <c r="B246" s="380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</row>
    <row r="247">
      <c r="A247" s="380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  <c r="AA247" s="380"/>
      <c r="AB247" s="380"/>
      <c r="AC247" s="380"/>
    </row>
    <row r="248">
      <c r="A248" s="380"/>
      <c r="B248" s="380"/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  <c r="AA248" s="380"/>
      <c r="AB248" s="380"/>
      <c r="AC248" s="380"/>
    </row>
    <row r="249">
      <c r="A249" s="380"/>
      <c r="B249" s="380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  <c r="AA249" s="380"/>
      <c r="AB249" s="380"/>
      <c r="AC249" s="380"/>
    </row>
    <row r="250">
      <c r="A250" s="380"/>
      <c r="B250" s="380"/>
      <c r="C250" s="380"/>
      <c r="D250" s="380"/>
      <c r="E250" s="380"/>
      <c r="F250" s="380"/>
      <c r="G250" s="380"/>
      <c r="H250" s="380"/>
      <c r="I250" s="380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  <c r="AA250" s="380"/>
      <c r="AB250" s="380"/>
      <c r="AC250" s="380"/>
    </row>
    <row r="251">
      <c r="A251" s="380"/>
      <c r="B251" s="380"/>
      <c r="C251" s="380"/>
      <c r="D251" s="380"/>
      <c r="E251" s="380"/>
      <c r="F251" s="380"/>
      <c r="G251" s="380"/>
      <c r="H251" s="380"/>
      <c r="I251" s="380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  <c r="AA251" s="380"/>
      <c r="AB251" s="380"/>
      <c r="AC251" s="380"/>
    </row>
    <row r="252">
      <c r="A252" s="380"/>
      <c r="B252" s="380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  <c r="AA252" s="380"/>
      <c r="AB252" s="380"/>
      <c r="AC252" s="380"/>
    </row>
    <row r="253">
      <c r="A253" s="380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  <c r="AA253" s="380"/>
      <c r="AB253" s="380"/>
      <c r="AC253" s="380"/>
    </row>
    <row r="254">
      <c r="A254" s="380"/>
      <c r="B254" s="380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  <c r="AA254" s="380"/>
      <c r="AB254" s="380"/>
      <c r="AC254" s="380"/>
    </row>
    <row r="255">
      <c r="A255" s="380"/>
      <c r="B255" s="380"/>
      <c r="C255" s="380"/>
      <c r="D255" s="380"/>
      <c r="E255" s="380"/>
      <c r="F255" s="380"/>
      <c r="G255" s="380"/>
      <c r="H255" s="380"/>
      <c r="I255" s="380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  <c r="AA255" s="380"/>
      <c r="AB255" s="380"/>
      <c r="AC255" s="380"/>
    </row>
    <row r="256">
      <c r="A256" s="380"/>
      <c r="B256" s="380"/>
      <c r="C256" s="380"/>
      <c r="D256" s="380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  <c r="AA256" s="380"/>
      <c r="AB256" s="380"/>
      <c r="AC256" s="380"/>
    </row>
    <row r="257">
      <c r="A257" s="380"/>
      <c r="B257" s="380"/>
      <c r="C257" s="380"/>
      <c r="D257" s="380"/>
      <c r="E257" s="380"/>
      <c r="F257" s="380"/>
      <c r="G257" s="380"/>
      <c r="H257" s="380"/>
      <c r="I257" s="380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  <c r="AA257" s="380"/>
      <c r="AB257" s="380"/>
      <c r="AC257" s="380"/>
    </row>
    <row r="258">
      <c r="A258" s="380"/>
      <c r="B258" s="380"/>
      <c r="C258" s="380"/>
      <c r="D258" s="380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  <c r="AA258" s="380"/>
      <c r="AB258" s="380"/>
      <c r="AC258" s="380"/>
    </row>
    <row r="259">
      <c r="A259" s="380"/>
      <c r="B259" s="380"/>
      <c r="C259" s="380"/>
      <c r="D259" s="380"/>
      <c r="E259" s="380"/>
      <c r="F259" s="380"/>
      <c r="G259" s="380"/>
      <c r="H259" s="380"/>
      <c r="I259" s="380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  <c r="AA259" s="380"/>
      <c r="AB259" s="380"/>
      <c r="AC259" s="380"/>
    </row>
    <row r="260">
      <c r="A260" s="380"/>
      <c r="B260" s="380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  <c r="AA260" s="380"/>
      <c r="AB260" s="380"/>
      <c r="AC260" s="380"/>
    </row>
    <row r="261">
      <c r="A261" s="380"/>
      <c r="B261" s="380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  <c r="AA261" s="380"/>
      <c r="AB261" s="380"/>
      <c r="AC261" s="380"/>
    </row>
    <row r="262">
      <c r="A262" s="380"/>
      <c r="B262" s="380"/>
      <c r="C262" s="380"/>
      <c r="D262" s="380"/>
      <c r="E262" s="380"/>
      <c r="F262" s="380"/>
      <c r="G262" s="380"/>
      <c r="H262" s="380"/>
      <c r="I262" s="380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  <c r="AA262" s="380"/>
      <c r="AB262" s="380"/>
      <c r="AC262" s="380"/>
    </row>
    <row r="263">
      <c r="A263" s="380"/>
      <c r="B263" s="380"/>
      <c r="C263" s="380"/>
      <c r="D263" s="380"/>
      <c r="E263" s="380"/>
      <c r="F263" s="380"/>
      <c r="G263" s="380"/>
      <c r="H263" s="380"/>
      <c r="I263" s="380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  <c r="AA263" s="380"/>
      <c r="AB263" s="380"/>
      <c r="AC263" s="380"/>
    </row>
    <row r="264">
      <c r="A264" s="380"/>
      <c r="B264" s="380"/>
      <c r="C264" s="380"/>
      <c r="D264" s="380"/>
      <c r="E264" s="380"/>
      <c r="F264" s="380"/>
      <c r="G264" s="380"/>
      <c r="H264" s="380"/>
      <c r="I264" s="380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  <c r="AA264" s="380"/>
      <c r="AB264" s="380"/>
      <c r="AC264" s="380"/>
    </row>
    <row r="265">
      <c r="A265" s="380"/>
      <c r="B265" s="380"/>
      <c r="C265" s="380"/>
      <c r="D265" s="380"/>
      <c r="E265" s="380"/>
      <c r="F265" s="380"/>
      <c r="G265" s="380"/>
      <c r="H265" s="380"/>
      <c r="I265" s="380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  <c r="AA265" s="380"/>
      <c r="AB265" s="380"/>
      <c r="AC265" s="380"/>
    </row>
    <row r="266">
      <c r="A266" s="380"/>
      <c r="B266" s="380"/>
      <c r="C266" s="380"/>
      <c r="D266" s="380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  <c r="AA266" s="380"/>
      <c r="AB266" s="380"/>
      <c r="AC266" s="380"/>
    </row>
    <row r="267">
      <c r="A267" s="380"/>
      <c r="B267" s="380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  <c r="AA267" s="380"/>
      <c r="AB267" s="380"/>
      <c r="AC267" s="380"/>
    </row>
    <row r="268">
      <c r="A268" s="380"/>
      <c r="B268" s="380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  <c r="AA268" s="380"/>
      <c r="AB268" s="380"/>
      <c r="AC268" s="380"/>
    </row>
    <row r="269">
      <c r="A269" s="380"/>
      <c r="B269" s="380"/>
      <c r="C269" s="380"/>
      <c r="D269" s="380"/>
      <c r="E269" s="380"/>
      <c r="F269" s="380"/>
      <c r="G269" s="380"/>
      <c r="H269" s="380"/>
      <c r="I269" s="380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  <c r="AA269" s="380"/>
      <c r="AB269" s="380"/>
      <c r="AC269" s="380"/>
    </row>
    <row r="270">
      <c r="A270" s="380"/>
      <c r="B270" s="380"/>
      <c r="C270" s="380"/>
      <c r="D270" s="380"/>
      <c r="E270" s="380"/>
      <c r="F270" s="380"/>
      <c r="G270" s="380"/>
      <c r="H270" s="380"/>
      <c r="I270" s="380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  <c r="AA270" s="380"/>
      <c r="AB270" s="380"/>
      <c r="AC270" s="380"/>
    </row>
    <row r="271">
      <c r="A271" s="380"/>
      <c r="B271" s="380"/>
      <c r="C271" s="380"/>
      <c r="D271" s="380"/>
      <c r="E271" s="380"/>
      <c r="F271" s="380"/>
      <c r="G271" s="380"/>
      <c r="H271" s="380"/>
      <c r="I271" s="380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  <c r="AA271" s="380"/>
      <c r="AB271" s="380"/>
      <c r="AC271" s="380"/>
    </row>
    <row r="272">
      <c r="A272" s="380"/>
      <c r="B272" s="380"/>
      <c r="C272" s="380"/>
      <c r="D272" s="380"/>
      <c r="E272" s="380"/>
      <c r="F272" s="380"/>
      <c r="G272" s="380"/>
      <c r="H272" s="380"/>
      <c r="I272" s="380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  <c r="AA272" s="380"/>
      <c r="AB272" s="380"/>
      <c r="AC272" s="380"/>
    </row>
    <row r="273">
      <c r="A273" s="380"/>
      <c r="B273" s="380"/>
      <c r="C273" s="380"/>
      <c r="D273" s="380"/>
      <c r="E273" s="380"/>
      <c r="F273" s="380"/>
      <c r="G273" s="380"/>
      <c r="H273" s="380"/>
      <c r="I273" s="380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  <c r="AA273" s="380"/>
      <c r="AB273" s="380"/>
      <c r="AC273" s="380"/>
    </row>
    <row r="274">
      <c r="A274" s="380"/>
      <c r="B274" s="380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  <c r="AA274" s="380"/>
      <c r="AB274" s="380"/>
      <c r="AC274" s="380"/>
    </row>
    <row r="275">
      <c r="A275" s="380"/>
      <c r="B275" s="380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  <c r="AA275" s="380"/>
      <c r="AB275" s="380"/>
      <c r="AC275" s="380"/>
    </row>
    <row r="276">
      <c r="A276" s="380"/>
      <c r="B276" s="380"/>
      <c r="C276" s="380"/>
      <c r="D276" s="380"/>
      <c r="E276" s="380"/>
      <c r="F276" s="380"/>
      <c r="G276" s="380"/>
      <c r="H276" s="380"/>
      <c r="I276" s="380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  <c r="AA276" s="380"/>
      <c r="AB276" s="380"/>
      <c r="AC276" s="380"/>
    </row>
    <row r="277">
      <c r="A277" s="380"/>
      <c r="B277" s="380"/>
      <c r="C277" s="380"/>
      <c r="D277" s="380"/>
      <c r="E277" s="380"/>
      <c r="F277" s="380"/>
      <c r="G277" s="380"/>
      <c r="H277" s="380"/>
      <c r="I277" s="380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  <c r="AA277" s="380"/>
      <c r="AB277" s="380"/>
      <c r="AC277" s="380"/>
    </row>
    <row r="278">
      <c r="A278" s="380"/>
      <c r="B278" s="380"/>
      <c r="C278" s="380"/>
      <c r="D278" s="380"/>
      <c r="E278" s="380"/>
      <c r="F278" s="380"/>
      <c r="G278" s="380"/>
      <c r="H278" s="380"/>
      <c r="I278" s="380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  <c r="AA278" s="380"/>
      <c r="AB278" s="380"/>
      <c r="AC278" s="380"/>
    </row>
    <row r="279">
      <c r="A279" s="380"/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  <c r="AA279" s="380"/>
      <c r="AB279" s="380"/>
      <c r="AC279" s="380"/>
    </row>
    <row r="280">
      <c r="A280" s="380"/>
      <c r="B280" s="380"/>
      <c r="C280" s="380"/>
      <c r="D280" s="380"/>
      <c r="E280" s="380"/>
      <c r="F280" s="380"/>
      <c r="G280" s="380"/>
      <c r="H280" s="380"/>
      <c r="I280" s="380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  <c r="AA280" s="380"/>
      <c r="AB280" s="380"/>
      <c r="AC280" s="380"/>
    </row>
    <row r="281">
      <c r="A281" s="380"/>
      <c r="B281" s="380"/>
      <c r="C281" s="380"/>
      <c r="D281" s="380"/>
      <c r="E281" s="380"/>
      <c r="F281" s="380"/>
      <c r="G281" s="380"/>
      <c r="H281" s="380"/>
      <c r="I281" s="380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  <c r="AA281" s="380"/>
      <c r="AB281" s="380"/>
      <c r="AC281" s="380"/>
    </row>
    <row r="282">
      <c r="A282" s="380"/>
      <c r="B282" s="380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  <c r="AA282" s="380"/>
      <c r="AB282" s="380"/>
      <c r="AC282" s="380"/>
    </row>
    <row r="283">
      <c r="A283" s="380"/>
      <c r="B283" s="380"/>
      <c r="C283" s="380"/>
      <c r="D283" s="380"/>
      <c r="E283" s="380"/>
      <c r="F283" s="380"/>
      <c r="G283" s="380"/>
      <c r="H283" s="380"/>
      <c r="I283" s="380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  <c r="AA283" s="380"/>
      <c r="AB283" s="380"/>
      <c r="AC283" s="380"/>
    </row>
    <row r="284">
      <c r="A284" s="380"/>
      <c r="B284" s="380"/>
      <c r="C284" s="380"/>
      <c r="D284" s="380"/>
      <c r="E284" s="380"/>
      <c r="F284" s="380"/>
      <c r="G284" s="380"/>
      <c r="H284" s="380"/>
      <c r="I284" s="380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  <c r="AA284" s="380"/>
      <c r="AB284" s="380"/>
      <c r="AC284" s="380"/>
    </row>
    <row r="285">
      <c r="A285" s="380"/>
      <c r="B285" s="380"/>
      <c r="C285" s="380"/>
      <c r="D285" s="380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  <c r="AA285" s="380"/>
      <c r="AB285" s="380"/>
      <c r="AC285" s="380"/>
    </row>
    <row r="286">
      <c r="A286" s="380"/>
      <c r="B286" s="380"/>
      <c r="C286" s="380"/>
      <c r="D286" s="380"/>
      <c r="E286" s="380"/>
      <c r="F286" s="380"/>
      <c r="G286" s="380"/>
      <c r="H286" s="380"/>
      <c r="I286" s="380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  <c r="AA286" s="380"/>
      <c r="AB286" s="380"/>
      <c r="AC286" s="380"/>
    </row>
    <row r="287">
      <c r="A287" s="380"/>
      <c r="B287" s="380"/>
      <c r="C287" s="380"/>
      <c r="D287" s="380"/>
      <c r="E287" s="380"/>
      <c r="F287" s="380"/>
      <c r="G287" s="380"/>
      <c r="H287" s="380"/>
      <c r="I287" s="380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  <c r="AA287" s="380"/>
      <c r="AB287" s="380"/>
      <c r="AC287" s="380"/>
    </row>
    <row r="288">
      <c r="A288" s="380"/>
      <c r="B288" s="380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  <c r="AA288" s="380"/>
      <c r="AB288" s="380"/>
      <c r="AC288" s="380"/>
    </row>
    <row r="289">
      <c r="A289" s="380"/>
      <c r="B289" s="380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  <c r="AA289" s="380"/>
      <c r="AB289" s="380"/>
      <c r="AC289" s="380"/>
    </row>
    <row r="290">
      <c r="A290" s="380"/>
      <c r="B290" s="380"/>
      <c r="C290" s="380"/>
      <c r="D290" s="380"/>
      <c r="E290" s="380"/>
      <c r="F290" s="380"/>
      <c r="G290" s="380"/>
      <c r="H290" s="380"/>
      <c r="I290" s="380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  <c r="AA290" s="380"/>
      <c r="AB290" s="380"/>
      <c r="AC290" s="380"/>
    </row>
    <row r="291">
      <c r="A291" s="380"/>
      <c r="B291" s="380"/>
      <c r="C291" s="380"/>
      <c r="D291" s="380"/>
      <c r="E291" s="380"/>
      <c r="F291" s="380"/>
      <c r="G291" s="380"/>
      <c r="H291" s="380"/>
      <c r="I291" s="380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  <c r="AA291" s="380"/>
      <c r="AB291" s="380"/>
      <c r="AC291" s="380"/>
    </row>
    <row r="292">
      <c r="A292" s="380"/>
      <c r="B292" s="380"/>
      <c r="C292" s="380"/>
      <c r="D292" s="380"/>
      <c r="E292" s="380"/>
      <c r="F292" s="380"/>
      <c r="G292" s="380"/>
      <c r="H292" s="380"/>
      <c r="I292" s="380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  <c r="AA292" s="380"/>
      <c r="AB292" s="380"/>
      <c r="AC292" s="380"/>
    </row>
    <row r="293">
      <c r="A293" s="380"/>
      <c r="B293" s="380"/>
      <c r="C293" s="380"/>
      <c r="D293" s="380"/>
      <c r="E293" s="380"/>
      <c r="F293" s="380"/>
      <c r="G293" s="380"/>
      <c r="H293" s="380"/>
      <c r="I293" s="380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  <c r="AA293" s="380"/>
      <c r="AB293" s="380"/>
      <c r="AC293" s="380"/>
    </row>
    <row r="294">
      <c r="A294" s="380"/>
      <c r="B294" s="380"/>
      <c r="C294" s="380"/>
      <c r="D294" s="380"/>
      <c r="E294" s="380"/>
      <c r="F294" s="380"/>
      <c r="G294" s="380"/>
      <c r="H294" s="380"/>
      <c r="I294" s="380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  <c r="AA294" s="380"/>
      <c r="AB294" s="380"/>
      <c r="AC294" s="380"/>
    </row>
    <row r="295">
      <c r="A295" s="380"/>
      <c r="B295" s="380"/>
      <c r="C295" s="380"/>
      <c r="D295" s="380"/>
      <c r="E295" s="380"/>
      <c r="F295" s="380"/>
      <c r="G295" s="380"/>
      <c r="H295" s="380"/>
      <c r="I295" s="380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  <c r="AA295" s="380"/>
      <c r="AB295" s="380"/>
      <c r="AC295" s="380"/>
    </row>
    <row r="296">
      <c r="A296" s="380"/>
      <c r="B296" s="380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  <c r="AA296" s="380"/>
      <c r="AB296" s="380"/>
      <c r="AC296" s="380"/>
    </row>
    <row r="297">
      <c r="A297" s="380"/>
      <c r="B297" s="380"/>
      <c r="C297" s="380"/>
      <c r="D297" s="380"/>
      <c r="E297" s="380"/>
      <c r="F297" s="380"/>
      <c r="G297" s="380"/>
      <c r="H297" s="380"/>
      <c r="I297" s="380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  <c r="AA297" s="380"/>
      <c r="AB297" s="380"/>
      <c r="AC297" s="380"/>
    </row>
    <row r="298">
      <c r="A298" s="380"/>
      <c r="B298" s="380"/>
      <c r="C298" s="380"/>
      <c r="D298" s="380"/>
      <c r="E298" s="380"/>
      <c r="F298" s="380"/>
      <c r="G298" s="380"/>
      <c r="H298" s="380"/>
      <c r="I298" s="380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  <c r="AA298" s="380"/>
      <c r="AB298" s="380"/>
      <c r="AC298" s="380"/>
    </row>
    <row r="299">
      <c r="A299" s="380"/>
      <c r="B299" s="380"/>
      <c r="C299" s="380"/>
      <c r="D299" s="380"/>
      <c r="E299" s="380"/>
      <c r="F299" s="380"/>
      <c r="G299" s="380"/>
      <c r="H299" s="380"/>
      <c r="I299" s="380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  <c r="AA299" s="380"/>
      <c r="AB299" s="380"/>
      <c r="AC299" s="380"/>
    </row>
    <row r="300">
      <c r="A300" s="380"/>
      <c r="B300" s="380"/>
      <c r="C300" s="380"/>
      <c r="D300" s="380"/>
      <c r="E300" s="380"/>
      <c r="F300" s="380"/>
      <c r="G300" s="380"/>
      <c r="H300" s="380"/>
      <c r="I300" s="380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  <c r="AA300" s="380"/>
      <c r="AB300" s="380"/>
      <c r="AC300" s="380"/>
    </row>
    <row r="301">
      <c r="A301" s="380"/>
      <c r="B301" s="380"/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  <c r="AA301" s="380"/>
      <c r="AB301" s="380"/>
      <c r="AC301" s="380"/>
    </row>
    <row r="302">
      <c r="A302" s="380"/>
      <c r="B302" s="380"/>
      <c r="C302" s="380"/>
      <c r="D302" s="380"/>
      <c r="E302" s="380"/>
      <c r="F302" s="380"/>
      <c r="G302" s="380"/>
      <c r="H302" s="380"/>
      <c r="I302" s="380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  <c r="AA302" s="380"/>
      <c r="AB302" s="380"/>
      <c r="AC302" s="380"/>
    </row>
    <row r="303">
      <c r="A303" s="380"/>
      <c r="B303" s="380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  <c r="AA303" s="380"/>
      <c r="AB303" s="380"/>
      <c r="AC303" s="380"/>
    </row>
    <row r="304">
      <c r="A304" s="380"/>
      <c r="B304" s="380"/>
      <c r="C304" s="380"/>
      <c r="D304" s="380"/>
      <c r="E304" s="380"/>
      <c r="F304" s="380"/>
      <c r="G304" s="380"/>
      <c r="H304" s="380"/>
      <c r="I304" s="380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  <c r="AA304" s="380"/>
      <c r="AB304" s="380"/>
      <c r="AC304" s="380"/>
    </row>
    <row r="305">
      <c r="A305" s="380"/>
      <c r="B305" s="380"/>
      <c r="C305" s="380"/>
      <c r="D305" s="380"/>
      <c r="E305" s="380"/>
      <c r="F305" s="380"/>
      <c r="G305" s="380"/>
      <c r="H305" s="380"/>
      <c r="I305" s="380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  <c r="AA305" s="380"/>
      <c r="AB305" s="380"/>
      <c r="AC305" s="380"/>
    </row>
    <row r="306">
      <c r="A306" s="380"/>
      <c r="B306" s="380"/>
      <c r="C306" s="380"/>
      <c r="D306" s="380"/>
      <c r="E306" s="380"/>
      <c r="F306" s="380"/>
      <c r="G306" s="380"/>
      <c r="H306" s="380"/>
      <c r="I306" s="380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  <c r="AA306" s="380"/>
      <c r="AB306" s="380"/>
      <c r="AC306" s="380"/>
    </row>
    <row r="307">
      <c r="A307" s="380"/>
      <c r="B307" s="380"/>
      <c r="C307" s="380"/>
      <c r="D307" s="380"/>
      <c r="E307" s="380"/>
      <c r="F307" s="380"/>
      <c r="G307" s="380"/>
      <c r="H307" s="380"/>
      <c r="I307" s="380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  <c r="AA307" s="380"/>
      <c r="AB307" s="380"/>
      <c r="AC307" s="380"/>
    </row>
    <row r="308">
      <c r="A308" s="380"/>
      <c r="B308" s="380"/>
      <c r="C308" s="380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  <c r="AA308" s="380"/>
      <c r="AB308" s="380"/>
      <c r="AC308" s="380"/>
    </row>
    <row r="309">
      <c r="A309" s="380"/>
      <c r="B309" s="380"/>
      <c r="C309" s="380"/>
      <c r="D309" s="380"/>
      <c r="E309" s="380"/>
      <c r="F309" s="380"/>
      <c r="G309" s="380"/>
      <c r="H309" s="380"/>
      <c r="I309" s="380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  <c r="AA309" s="380"/>
      <c r="AB309" s="380"/>
      <c r="AC309" s="380"/>
    </row>
    <row r="310">
      <c r="A310" s="380"/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  <c r="AA310" s="380"/>
      <c r="AB310" s="380"/>
      <c r="AC310" s="380"/>
    </row>
    <row r="311">
      <c r="A311" s="380"/>
      <c r="B311" s="380"/>
      <c r="C311" s="380"/>
      <c r="D311" s="380"/>
      <c r="E311" s="380"/>
      <c r="F311" s="380"/>
      <c r="G311" s="380"/>
      <c r="H311" s="380"/>
      <c r="I311" s="380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  <c r="AA311" s="380"/>
      <c r="AB311" s="380"/>
      <c r="AC311" s="380"/>
    </row>
    <row r="312">
      <c r="A312" s="380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  <c r="AA312" s="380"/>
      <c r="AB312" s="380"/>
      <c r="AC312" s="380"/>
    </row>
    <row r="313">
      <c r="A313" s="380"/>
      <c r="B313" s="380"/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  <c r="AA313" s="380"/>
      <c r="AB313" s="380"/>
      <c r="AC313" s="380"/>
    </row>
    <row r="314">
      <c r="A314" s="380"/>
      <c r="B314" s="380"/>
      <c r="C314" s="380"/>
      <c r="D314" s="380"/>
      <c r="E314" s="380"/>
      <c r="F314" s="380"/>
      <c r="G314" s="380"/>
      <c r="H314" s="380"/>
      <c r="I314" s="380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  <c r="AA314" s="380"/>
      <c r="AB314" s="380"/>
      <c r="AC314" s="380"/>
    </row>
    <row r="315">
      <c r="A315" s="380"/>
      <c r="B315" s="380"/>
      <c r="C315" s="380"/>
      <c r="D315" s="380"/>
      <c r="E315" s="380"/>
      <c r="F315" s="380"/>
      <c r="G315" s="380"/>
      <c r="H315" s="380"/>
      <c r="I315" s="380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  <c r="AA315" s="380"/>
      <c r="AB315" s="380"/>
      <c r="AC315" s="380"/>
    </row>
    <row r="316">
      <c r="A316" s="380"/>
      <c r="B316" s="380"/>
      <c r="C316" s="380"/>
      <c r="D316" s="380"/>
      <c r="E316" s="380"/>
      <c r="F316" s="380"/>
      <c r="G316" s="380"/>
      <c r="H316" s="380"/>
      <c r="I316" s="380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  <c r="AA316" s="380"/>
      <c r="AB316" s="380"/>
      <c r="AC316" s="380"/>
    </row>
    <row r="317">
      <c r="A317" s="380"/>
      <c r="B317" s="380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  <c r="AA317" s="380"/>
      <c r="AB317" s="380"/>
      <c r="AC317" s="380"/>
    </row>
    <row r="318">
      <c r="A318" s="380"/>
      <c r="B318" s="380"/>
      <c r="C318" s="380"/>
      <c r="D318" s="380"/>
      <c r="E318" s="380"/>
      <c r="F318" s="380"/>
      <c r="G318" s="380"/>
      <c r="H318" s="380"/>
      <c r="I318" s="380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  <c r="AA318" s="380"/>
      <c r="AB318" s="380"/>
      <c r="AC318" s="380"/>
    </row>
    <row r="319">
      <c r="A319" s="380"/>
      <c r="B319" s="380"/>
      <c r="C319" s="380"/>
      <c r="D319" s="380"/>
      <c r="E319" s="380"/>
      <c r="F319" s="380"/>
      <c r="G319" s="380"/>
      <c r="H319" s="380"/>
      <c r="I319" s="380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  <c r="AA319" s="380"/>
      <c r="AB319" s="380"/>
      <c r="AC319" s="380"/>
    </row>
    <row r="320">
      <c r="A320" s="380"/>
      <c r="B320" s="380"/>
      <c r="C320" s="380"/>
      <c r="D320" s="380"/>
      <c r="E320" s="380"/>
      <c r="F320" s="380"/>
      <c r="G320" s="380"/>
      <c r="H320" s="380"/>
      <c r="I320" s="380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  <c r="AA320" s="380"/>
      <c r="AB320" s="380"/>
      <c r="AC320" s="380"/>
    </row>
    <row r="321">
      <c r="A321" s="380"/>
      <c r="B321" s="380"/>
      <c r="C321" s="380"/>
      <c r="D321" s="380"/>
      <c r="E321" s="380"/>
      <c r="F321" s="380"/>
      <c r="G321" s="380"/>
      <c r="H321" s="380"/>
      <c r="I321" s="380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  <c r="AA321" s="380"/>
      <c r="AB321" s="380"/>
      <c r="AC321" s="380"/>
    </row>
    <row r="322">
      <c r="A322" s="380"/>
      <c r="B322" s="380"/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  <c r="AA322" s="380"/>
      <c r="AB322" s="380"/>
      <c r="AC322" s="380"/>
    </row>
    <row r="323">
      <c r="A323" s="380"/>
      <c r="B323" s="380"/>
      <c r="C323" s="380"/>
      <c r="D323" s="380"/>
      <c r="E323" s="380"/>
      <c r="F323" s="380"/>
      <c r="G323" s="380"/>
      <c r="H323" s="380"/>
      <c r="I323" s="380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  <c r="AA323" s="380"/>
      <c r="AB323" s="380"/>
      <c r="AC323" s="380"/>
    </row>
    <row r="324">
      <c r="A324" s="380"/>
      <c r="B324" s="380"/>
      <c r="C324" s="380"/>
      <c r="D324" s="380"/>
      <c r="E324" s="380"/>
      <c r="F324" s="380"/>
      <c r="G324" s="380"/>
      <c r="H324" s="380"/>
      <c r="I324" s="380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  <c r="AA324" s="380"/>
      <c r="AB324" s="380"/>
      <c r="AC324" s="380"/>
    </row>
    <row r="325">
      <c r="A325" s="380"/>
      <c r="B325" s="380"/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  <c r="AA325" s="380"/>
      <c r="AB325" s="380"/>
      <c r="AC325" s="380"/>
    </row>
    <row r="326">
      <c r="A326" s="380"/>
      <c r="B326" s="380"/>
      <c r="C326" s="380"/>
      <c r="D326" s="380"/>
      <c r="E326" s="380"/>
      <c r="F326" s="380"/>
      <c r="G326" s="380"/>
      <c r="H326" s="380"/>
      <c r="I326" s="380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  <c r="AA326" s="380"/>
      <c r="AB326" s="380"/>
      <c r="AC326" s="380"/>
    </row>
    <row r="327">
      <c r="A327" s="380"/>
      <c r="B327" s="380"/>
      <c r="C327" s="380"/>
      <c r="D327" s="380"/>
      <c r="E327" s="380"/>
      <c r="F327" s="380"/>
      <c r="G327" s="380"/>
      <c r="H327" s="380"/>
      <c r="I327" s="380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  <c r="AA327" s="380"/>
      <c r="AB327" s="380"/>
      <c r="AC327" s="380"/>
    </row>
    <row r="328">
      <c r="A328" s="380"/>
      <c r="B328" s="380"/>
      <c r="C328" s="380"/>
      <c r="D328" s="380"/>
      <c r="E328" s="380"/>
      <c r="F328" s="380"/>
      <c r="G328" s="380"/>
      <c r="H328" s="380"/>
      <c r="I328" s="380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  <c r="AA328" s="380"/>
      <c r="AB328" s="380"/>
      <c r="AC328" s="380"/>
    </row>
    <row r="329">
      <c r="A329" s="380"/>
      <c r="B329" s="380"/>
      <c r="C329" s="380"/>
      <c r="D329" s="380"/>
      <c r="E329" s="380"/>
      <c r="F329" s="380"/>
      <c r="G329" s="380"/>
      <c r="H329" s="380"/>
      <c r="I329" s="380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  <c r="AA329" s="380"/>
      <c r="AB329" s="380"/>
      <c r="AC329" s="380"/>
    </row>
    <row r="330">
      <c r="A330" s="380"/>
      <c r="B330" s="380"/>
      <c r="C330" s="380"/>
      <c r="D330" s="380"/>
      <c r="E330" s="380"/>
      <c r="F330" s="380"/>
      <c r="G330" s="380"/>
      <c r="H330" s="380"/>
      <c r="I330" s="380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  <c r="AA330" s="380"/>
      <c r="AB330" s="380"/>
      <c r="AC330" s="380"/>
    </row>
    <row r="331">
      <c r="A331" s="380"/>
      <c r="B331" s="380"/>
      <c r="C331" s="380"/>
      <c r="D331" s="380"/>
      <c r="E331" s="380"/>
      <c r="F331" s="380"/>
      <c r="G331" s="380"/>
      <c r="H331" s="380"/>
      <c r="I331" s="380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  <c r="AA331" s="380"/>
      <c r="AB331" s="380"/>
      <c r="AC331" s="380"/>
    </row>
    <row r="332">
      <c r="A332" s="380"/>
      <c r="B332" s="380"/>
      <c r="C332" s="380"/>
      <c r="D332" s="380"/>
      <c r="E332" s="380"/>
      <c r="F332" s="380"/>
      <c r="G332" s="380"/>
      <c r="H332" s="380"/>
      <c r="I332" s="380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  <c r="AA332" s="380"/>
      <c r="AB332" s="380"/>
      <c r="AC332" s="380"/>
    </row>
    <row r="333">
      <c r="A333" s="380"/>
      <c r="B333" s="380"/>
      <c r="C333" s="380"/>
      <c r="D333" s="380"/>
      <c r="E333" s="380"/>
      <c r="F333" s="380"/>
      <c r="G333" s="380"/>
      <c r="H333" s="380"/>
      <c r="I333" s="380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  <c r="AA333" s="380"/>
      <c r="AB333" s="380"/>
      <c r="AC333" s="380"/>
    </row>
    <row r="334">
      <c r="A334" s="380"/>
      <c r="B334" s="380"/>
      <c r="C334" s="380"/>
      <c r="D334" s="380"/>
      <c r="E334" s="380"/>
      <c r="F334" s="380"/>
      <c r="G334" s="380"/>
      <c r="H334" s="380"/>
      <c r="I334" s="380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  <c r="AA334" s="380"/>
      <c r="AB334" s="380"/>
      <c r="AC334" s="380"/>
    </row>
    <row r="335">
      <c r="A335" s="380"/>
      <c r="B335" s="380"/>
      <c r="C335" s="380"/>
      <c r="D335" s="380"/>
      <c r="E335" s="380"/>
      <c r="F335" s="380"/>
      <c r="G335" s="380"/>
      <c r="H335" s="380"/>
      <c r="I335" s="380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  <c r="AA335" s="380"/>
      <c r="AB335" s="380"/>
      <c r="AC335" s="380"/>
    </row>
    <row r="336">
      <c r="A336" s="380"/>
      <c r="B336" s="380"/>
      <c r="C336" s="380"/>
      <c r="D336" s="380"/>
      <c r="E336" s="380"/>
      <c r="F336" s="380"/>
      <c r="G336" s="380"/>
      <c r="H336" s="380"/>
      <c r="I336" s="380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  <c r="AA336" s="380"/>
      <c r="AB336" s="380"/>
      <c r="AC336" s="380"/>
    </row>
    <row r="337">
      <c r="A337" s="380"/>
      <c r="B337" s="380"/>
      <c r="C337" s="380"/>
      <c r="D337" s="380"/>
      <c r="E337" s="380"/>
      <c r="F337" s="380"/>
      <c r="G337" s="380"/>
      <c r="H337" s="380"/>
      <c r="I337" s="380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  <c r="AA337" s="380"/>
      <c r="AB337" s="380"/>
      <c r="AC337" s="380"/>
    </row>
    <row r="338">
      <c r="A338" s="380"/>
      <c r="B338" s="380"/>
      <c r="C338" s="380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  <c r="AA338" s="380"/>
      <c r="AB338" s="380"/>
      <c r="AC338" s="380"/>
    </row>
    <row r="339">
      <c r="A339" s="380"/>
      <c r="B339" s="380"/>
      <c r="C339" s="380"/>
      <c r="D339" s="380"/>
      <c r="E339" s="380"/>
      <c r="F339" s="380"/>
      <c r="G339" s="380"/>
      <c r="H339" s="380"/>
      <c r="I339" s="380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  <c r="AA339" s="380"/>
      <c r="AB339" s="380"/>
      <c r="AC339" s="380"/>
    </row>
    <row r="340">
      <c r="A340" s="380"/>
      <c r="B340" s="380"/>
      <c r="C340" s="380"/>
      <c r="D340" s="380"/>
      <c r="E340" s="380"/>
      <c r="F340" s="380"/>
      <c r="G340" s="380"/>
      <c r="H340" s="380"/>
      <c r="I340" s="380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  <c r="AA340" s="380"/>
      <c r="AB340" s="380"/>
      <c r="AC340" s="380"/>
    </row>
    <row r="341">
      <c r="A341" s="380"/>
      <c r="B341" s="380"/>
      <c r="C341" s="380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  <c r="AA341" s="380"/>
      <c r="AB341" s="380"/>
      <c r="AC341" s="380"/>
    </row>
    <row r="342">
      <c r="A342" s="380"/>
      <c r="B342" s="380"/>
      <c r="C342" s="380"/>
      <c r="D342" s="380"/>
      <c r="E342" s="380"/>
      <c r="F342" s="380"/>
      <c r="G342" s="380"/>
      <c r="H342" s="380"/>
      <c r="I342" s="380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  <c r="AA342" s="380"/>
      <c r="AB342" s="380"/>
      <c r="AC342" s="380"/>
    </row>
    <row r="343">
      <c r="A343" s="380"/>
      <c r="B343" s="380"/>
      <c r="C343" s="380"/>
      <c r="D343" s="380"/>
      <c r="E343" s="380"/>
      <c r="F343" s="380"/>
      <c r="G343" s="380"/>
      <c r="H343" s="380"/>
      <c r="I343" s="380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  <c r="AA343" s="380"/>
      <c r="AB343" s="380"/>
      <c r="AC343" s="380"/>
    </row>
    <row r="344">
      <c r="A344" s="380"/>
      <c r="B344" s="380"/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  <c r="AA344" s="380"/>
      <c r="AB344" s="380"/>
      <c r="AC344" s="380"/>
    </row>
    <row r="345">
      <c r="A345" s="380"/>
      <c r="B345" s="380"/>
      <c r="C345" s="380"/>
      <c r="D345" s="380"/>
      <c r="E345" s="380"/>
      <c r="F345" s="380"/>
      <c r="G345" s="380"/>
      <c r="H345" s="380"/>
      <c r="I345" s="380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  <c r="AA345" s="380"/>
      <c r="AB345" s="380"/>
      <c r="AC345" s="380"/>
    </row>
    <row r="346">
      <c r="A346" s="380"/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  <c r="AA346" s="380"/>
      <c r="AB346" s="380"/>
      <c r="AC346" s="380"/>
    </row>
    <row r="347">
      <c r="A347" s="380"/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  <c r="AA347" s="380"/>
      <c r="AB347" s="380"/>
      <c r="AC347" s="380"/>
    </row>
    <row r="348">
      <c r="A348" s="380"/>
      <c r="B348" s="380"/>
      <c r="C348" s="380"/>
      <c r="D348" s="380"/>
      <c r="E348" s="380"/>
      <c r="F348" s="380"/>
      <c r="G348" s="380"/>
      <c r="H348" s="380"/>
      <c r="I348" s="380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  <c r="AA348" s="380"/>
      <c r="AB348" s="380"/>
      <c r="AC348" s="380"/>
    </row>
    <row r="349">
      <c r="A349" s="380"/>
      <c r="B349" s="380"/>
      <c r="C349" s="380"/>
      <c r="D349" s="380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  <c r="AA349" s="380"/>
      <c r="AB349" s="380"/>
      <c r="AC349" s="380"/>
    </row>
    <row r="350">
      <c r="A350" s="380"/>
      <c r="B350" s="380"/>
      <c r="C350" s="380"/>
      <c r="D350" s="380"/>
      <c r="E350" s="380"/>
      <c r="F350" s="380"/>
      <c r="G350" s="380"/>
      <c r="H350" s="380"/>
      <c r="I350" s="380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  <c r="AA350" s="380"/>
      <c r="AB350" s="380"/>
      <c r="AC350" s="380"/>
    </row>
    <row r="351">
      <c r="A351" s="380"/>
      <c r="B351" s="380"/>
      <c r="C351" s="380"/>
      <c r="D351" s="380"/>
      <c r="E351" s="380"/>
      <c r="F351" s="380"/>
      <c r="G351" s="380"/>
      <c r="H351" s="380"/>
      <c r="I351" s="380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  <c r="AA351" s="380"/>
      <c r="AB351" s="380"/>
      <c r="AC351" s="380"/>
    </row>
    <row r="352">
      <c r="A352" s="380"/>
      <c r="B352" s="380"/>
      <c r="C352" s="380"/>
      <c r="D352" s="380"/>
      <c r="E352" s="380"/>
      <c r="F352" s="380"/>
      <c r="G352" s="380"/>
      <c r="H352" s="380"/>
      <c r="I352" s="380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  <c r="AA352" s="380"/>
      <c r="AB352" s="380"/>
      <c r="AC352" s="380"/>
    </row>
    <row r="353">
      <c r="A353" s="380"/>
      <c r="B353" s="380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  <c r="AA353" s="380"/>
      <c r="AB353" s="380"/>
      <c r="AC353" s="380"/>
    </row>
    <row r="354">
      <c r="A354" s="380"/>
      <c r="B354" s="380"/>
      <c r="C354" s="380"/>
      <c r="D354" s="380"/>
      <c r="E354" s="380"/>
      <c r="F354" s="380"/>
      <c r="G354" s="380"/>
      <c r="H354" s="380"/>
      <c r="I354" s="380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  <c r="AA354" s="380"/>
      <c r="AB354" s="380"/>
      <c r="AC354" s="380"/>
    </row>
    <row r="355">
      <c r="A355" s="380"/>
      <c r="B355" s="380"/>
      <c r="C355" s="380"/>
      <c r="D355" s="380"/>
      <c r="E355" s="380"/>
      <c r="F355" s="380"/>
      <c r="G355" s="380"/>
      <c r="H355" s="380"/>
      <c r="I355" s="380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  <c r="AA355" s="380"/>
      <c r="AB355" s="380"/>
      <c r="AC355" s="380"/>
    </row>
    <row r="356">
      <c r="A356" s="380"/>
      <c r="B356" s="380"/>
      <c r="C356" s="380"/>
      <c r="D356" s="380"/>
      <c r="E356" s="380"/>
      <c r="F356" s="380"/>
      <c r="G356" s="380"/>
      <c r="H356" s="380"/>
      <c r="I356" s="380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  <c r="AA356" s="380"/>
      <c r="AB356" s="380"/>
      <c r="AC356" s="380"/>
    </row>
    <row r="357">
      <c r="A357" s="380"/>
      <c r="B357" s="380"/>
      <c r="C357" s="380"/>
      <c r="D357" s="380"/>
      <c r="E357" s="380"/>
      <c r="F357" s="380"/>
      <c r="G357" s="380"/>
      <c r="H357" s="380"/>
      <c r="I357" s="380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  <c r="AA357" s="380"/>
      <c r="AB357" s="380"/>
      <c r="AC357" s="380"/>
    </row>
    <row r="358">
      <c r="A358" s="380"/>
      <c r="B358" s="380"/>
      <c r="C358" s="380"/>
      <c r="D358" s="380"/>
      <c r="E358" s="380"/>
      <c r="F358" s="380"/>
      <c r="G358" s="380"/>
      <c r="H358" s="380"/>
      <c r="I358" s="380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  <c r="AA358" s="380"/>
      <c r="AB358" s="380"/>
      <c r="AC358" s="380"/>
    </row>
    <row r="359">
      <c r="A359" s="380"/>
      <c r="B359" s="380"/>
      <c r="C359" s="380"/>
      <c r="D359" s="380"/>
      <c r="E359" s="380"/>
      <c r="F359" s="380"/>
      <c r="G359" s="380"/>
      <c r="H359" s="380"/>
      <c r="I359" s="380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  <c r="AA359" s="380"/>
      <c r="AB359" s="380"/>
      <c r="AC359" s="380"/>
    </row>
    <row r="360">
      <c r="A360" s="380"/>
      <c r="B360" s="380"/>
      <c r="C360" s="380"/>
      <c r="D360" s="380"/>
      <c r="E360" s="380"/>
      <c r="F360" s="380"/>
      <c r="G360" s="380"/>
      <c r="H360" s="380"/>
      <c r="I360" s="380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  <c r="AA360" s="380"/>
      <c r="AB360" s="380"/>
      <c r="AC360" s="380"/>
    </row>
    <row r="361">
      <c r="A361" s="380"/>
      <c r="B361" s="380"/>
      <c r="C361" s="380"/>
      <c r="D361" s="380"/>
      <c r="E361" s="380"/>
      <c r="F361" s="380"/>
      <c r="G361" s="380"/>
      <c r="H361" s="380"/>
      <c r="I361" s="380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  <c r="AA361" s="380"/>
      <c r="AB361" s="380"/>
      <c r="AC361" s="380"/>
    </row>
    <row r="362">
      <c r="A362" s="380"/>
      <c r="B362" s="380"/>
      <c r="C362" s="380"/>
      <c r="D362" s="380"/>
      <c r="E362" s="380"/>
      <c r="F362" s="380"/>
      <c r="G362" s="380"/>
      <c r="H362" s="380"/>
      <c r="I362" s="380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  <c r="AA362" s="380"/>
      <c r="AB362" s="380"/>
      <c r="AC362" s="380"/>
    </row>
    <row r="363">
      <c r="A363" s="380"/>
      <c r="B363" s="380"/>
      <c r="C363" s="380"/>
      <c r="D363" s="380"/>
      <c r="E363" s="380"/>
      <c r="F363" s="380"/>
      <c r="G363" s="380"/>
      <c r="H363" s="380"/>
      <c r="I363" s="380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  <c r="AA363" s="380"/>
      <c r="AB363" s="380"/>
      <c r="AC363" s="380"/>
    </row>
    <row r="364">
      <c r="A364" s="380"/>
      <c r="B364" s="380"/>
      <c r="C364" s="380"/>
      <c r="D364" s="380"/>
      <c r="E364" s="380"/>
      <c r="F364" s="380"/>
      <c r="G364" s="380"/>
      <c r="H364" s="380"/>
      <c r="I364" s="380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  <c r="AA364" s="380"/>
      <c r="AB364" s="380"/>
      <c r="AC364" s="380"/>
    </row>
    <row r="365">
      <c r="A365" s="380"/>
      <c r="B365" s="380"/>
      <c r="C365" s="380"/>
      <c r="D365" s="380"/>
      <c r="E365" s="380"/>
      <c r="F365" s="380"/>
      <c r="G365" s="380"/>
      <c r="H365" s="380"/>
      <c r="I365" s="380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  <c r="AA365" s="380"/>
      <c r="AB365" s="380"/>
      <c r="AC365" s="380"/>
    </row>
    <row r="366">
      <c r="A366" s="380"/>
      <c r="B366" s="380"/>
      <c r="C366" s="380"/>
      <c r="D366" s="380"/>
      <c r="E366" s="380"/>
      <c r="F366" s="380"/>
      <c r="G366" s="380"/>
      <c r="H366" s="380"/>
      <c r="I366" s="380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  <c r="AA366" s="380"/>
      <c r="AB366" s="380"/>
      <c r="AC366" s="380"/>
    </row>
    <row r="367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  <c r="AA367" s="380"/>
      <c r="AB367" s="380"/>
      <c r="AC367" s="380"/>
    </row>
    <row r="368">
      <c r="A368" s="380"/>
      <c r="B368" s="380"/>
      <c r="C368" s="380"/>
      <c r="D368" s="380"/>
      <c r="E368" s="380"/>
      <c r="F368" s="380"/>
      <c r="G368" s="380"/>
      <c r="H368" s="380"/>
      <c r="I368" s="380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  <c r="AA368" s="380"/>
      <c r="AB368" s="380"/>
      <c r="AC368" s="380"/>
    </row>
    <row r="369">
      <c r="A369" s="380"/>
      <c r="B369" s="380"/>
      <c r="C369" s="380"/>
      <c r="D369" s="380"/>
      <c r="E369" s="380"/>
      <c r="F369" s="380"/>
      <c r="G369" s="380"/>
      <c r="H369" s="380"/>
      <c r="I369" s="380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  <c r="AA369" s="380"/>
      <c r="AB369" s="380"/>
      <c r="AC369" s="380"/>
    </row>
    <row r="370">
      <c r="A370" s="380"/>
      <c r="B370" s="380"/>
      <c r="C370" s="380"/>
      <c r="D370" s="380"/>
      <c r="E370" s="380"/>
      <c r="F370" s="380"/>
      <c r="G370" s="380"/>
      <c r="H370" s="380"/>
      <c r="I370" s="380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  <c r="AA370" s="380"/>
      <c r="AB370" s="380"/>
      <c r="AC370" s="380"/>
    </row>
    <row r="371">
      <c r="A371" s="380"/>
      <c r="B371" s="380"/>
      <c r="C371" s="380"/>
      <c r="D371" s="380"/>
      <c r="E371" s="380"/>
      <c r="F371" s="380"/>
      <c r="G371" s="380"/>
      <c r="H371" s="380"/>
      <c r="I371" s="380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  <c r="AA371" s="380"/>
      <c r="AB371" s="380"/>
      <c r="AC371" s="380"/>
    </row>
    <row r="372">
      <c r="A372" s="380"/>
      <c r="B372" s="380"/>
      <c r="C372" s="380"/>
      <c r="D372" s="380"/>
      <c r="E372" s="380"/>
      <c r="F372" s="380"/>
      <c r="G372" s="380"/>
      <c r="H372" s="380"/>
      <c r="I372" s="380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  <c r="AA372" s="380"/>
      <c r="AB372" s="380"/>
      <c r="AC372" s="380"/>
    </row>
    <row r="373">
      <c r="A373" s="380"/>
      <c r="B373" s="380"/>
      <c r="C373" s="380"/>
      <c r="D373" s="380"/>
      <c r="E373" s="380"/>
      <c r="F373" s="380"/>
      <c r="G373" s="380"/>
      <c r="H373" s="380"/>
      <c r="I373" s="380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  <c r="X373" s="380"/>
      <c r="Y373" s="380"/>
      <c r="Z373" s="380"/>
      <c r="AA373" s="380"/>
      <c r="AB373" s="380"/>
      <c r="AC373" s="380"/>
    </row>
    <row r="374">
      <c r="A374" s="380"/>
      <c r="B374" s="380"/>
      <c r="C374" s="380"/>
      <c r="D374" s="380"/>
      <c r="E374" s="380"/>
      <c r="F374" s="380"/>
      <c r="G374" s="380"/>
      <c r="H374" s="380"/>
      <c r="I374" s="380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  <c r="X374" s="380"/>
      <c r="Y374" s="380"/>
      <c r="Z374" s="380"/>
      <c r="AA374" s="380"/>
      <c r="AB374" s="380"/>
      <c r="AC374" s="380"/>
    </row>
    <row r="375">
      <c r="A375" s="380"/>
      <c r="B375" s="380"/>
      <c r="C375" s="380"/>
      <c r="D375" s="380"/>
      <c r="E375" s="380"/>
      <c r="F375" s="380"/>
      <c r="G375" s="380"/>
      <c r="H375" s="380"/>
      <c r="I375" s="380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  <c r="X375" s="380"/>
      <c r="Y375" s="380"/>
      <c r="Z375" s="380"/>
      <c r="AA375" s="380"/>
      <c r="AB375" s="380"/>
      <c r="AC375" s="380"/>
    </row>
    <row r="376">
      <c r="A376" s="380"/>
      <c r="B376" s="380"/>
      <c r="C376" s="380"/>
      <c r="D376" s="380"/>
      <c r="E376" s="380"/>
      <c r="F376" s="380"/>
      <c r="G376" s="380"/>
      <c r="H376" s="380"/>
      <c r="I376" s="380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  <c r="X376" s="380"/>
      <c r="Y376" s="380"/>
      <c r="Z376" s="380"/>
      <c r="AA376" s="380"/>
      <c r="AB376" s="380"/>
      <c r="AC376" s="380"/>
    </row>
    <row r="377">
      <c r="A377" s="380"/>
      <c r="B377" s="380"/>
      <c r="C377" s="380"/>
      <c r="D377" s="380"/>
      <c r="E377" s="380"/>
      <c r="F377" s="380"/>
      <c r="G377" s="380"/>
      <c r="H377" s="380"/>
      <c r="I377" s="380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  <c r="X377" s="380"/>
      <c r="Y377" s="380"/>
      <c r="Z377" s="380"/>
      <c r="AA377" s="380"/>
      <c r="AB377" s="380"/>
      <c r="AC377" s="380"/>
    </row>
    <row r="378">
      <c r="A378" s="380"/>
      <c r="B378" s="380"/>
      <c r="C378" s="380"/>
      <c r="D378" s="380"/>
      <c r="E378" s="380"/>
      <c r="F378" s="380"/>
      <c r="G378" s="380"/>
      <c r="H378" s="380"/>
      <c r="I378" s="380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  <c r="Z378" s="380"/>
      <c r="AA378" s="380"/>
      <c r="AB378" s="380"/>
      <c r="AC378" s="380"/>
    </row>
    <row r="379">
      <c r="A379" s="380"/>
      <c r="B379" s="380"/>
      <c r="C379" s="380"/>
      <c r="D379" s="380"/>
      <c r="E379" s="380"/>
      <c r="F379" s="380"/>
      <c r="G379" s="380"/>
      <c r="H379" s="380"/>
      <c r="I379" s="380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  <c r="X379" s="380"/>
      <c r="Y379" s="380"/>
      <c r="Z379" s="380"/>
      <c r="AA379" s="380"/>
      <c r="AB379" s="380"/>
      <c r="AC379" s="380"/>
    </row>
    <row r="380">
      <c r="A380" s="380"/>
      <c r="B380" s="380"/>
      <c r="C380" s="380"/>
      <c r="D380" s="380"/>
      <c r="E380" s="380"/>
      <c r="F380" s="380"/>
      <c r="G380" s="380"/>
      <c r="H380" s="380"/>
      <c r="I380" s="380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  <c r="Z380" s="380"/>
      <c r="AA380" s="380"/>
      <c r="AB380" s="380"/>
      <c r="AC380" s="380"/>
    </row>
    <row r="381">
      <c r="A381" s="380"/>
      <c r="B381" s="380"/>
      <c r="C381" s="380"/>
      <c r="D381" s="380"/>
      <c r="E381" s="380"/>
      <c r="F381" s="380"/>
      <c r="G381" s="380"/>
      <c r="H381" s="380"/>
      <c r="I381" s="380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  <c r="Z381" s="380"/>
      <c r="AA381" s="380"/>
      <c r="AB381" s="380"/>
      <c r="AC381" s="380"/>
    </row>
    <row r="382">
      <c r="A382" s="380"/>
      <c r="B382" s="380"/>
      <c r="C382" s="380"/>
      <c r="D382" s="380"/>
      <c r="E382" s="380"/>
      <c r="F382" s="380"/>
      <c r="G382" s="380"/>
      <c r="H382" s="380"/>
      <c r="I382" s="380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  <c r="X382" s="380"/>
      <c r="Y382" s="380"/>
      <c r="Z382" s="380"/>
      <c r="AA382" s="380"/>
      <c r="AB382" s="380"/>
      <c r="AC382" s="380"/>
    </row>
    <row r="383">
      <c r="A383" s="380"/>
      <c r="B383" s="380"/>
      <c r="C383" s="380"/>
      <c r="D383" s="380"/>
      <c r="E383" s="380"/>
      <c r="F383" s="380"/>
      <c r="G383" s="380"/>
      <c r="H383" s="380"/>
      <c r="I383" s="380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  <c r="Z383" s="380"/>
      <c r="AA383" s="380"/>
      <c r="AB383" s="380"/>
      <c r="AC383" s="380"/>
    </row>
    <row r="384">
      <c r="A384" s="380"/>
      <c r="B384" s="380"/>
      <c r="C384" s="380"/>
      <c r="D384" s="380"/>
      <c r="E384" s="380"/>
      <c r="F384" s="380"/>
      <c r="G384" s="380"/>
      <c r="H384" s="380"/>
      <c r="I384" s="380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  <c r="Z384" s="380"/>
      <c r="AA384" s="380"/>
      <c r="AB384" s="380"/>
      <c r="AC384" s="380"/>
    </row>
    <row r="385">
      <c r="A385" s="380"/>
      <c r="B385" s="380"/>
      <c r="C385" s="380"/>
      <c r="D385" s="380"/>
      <c r="E385" s="380"/>
      <c r="F385" s="380"/>
      <c r="G385" s="380"/>
      <c r="H385" s="380"/>
      <c r="I385" s="380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  <c r="X385" s="380"/>
      <c r="Y385" s="380"/>
      <c r="Z385" s="380"/>
      <c r="AA385" s="380"/>
      <c r="AB385" s="380"/>
      <c r="AC385" s="380"/>
    </row>
    <row r="386">
      <c r="A386" s="380"/>
      <c r="B386" s="380"/>
      <c r="C386" s="380"/>
      <c r="D386" s="380"/>
      <c r="E386" s="380"/>
      <c r="F386" s="380"/>
      <c r="G386" s="380"/>
      <c r="H386" s="380"/>
      <c r="I386" s="380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  <c r="Z386" s="380"/>
      <c r="AA386" s="380"/>
      <c r="AB386" s="380"/>
      <c r="AC386" s="380"/>
    </row>
    <row r="387">
      <c r="A387" s="380"/>
      <c r="B387" s="380"/>
      <c r="C387" s="380"/>
      <c r="D387" s="380"/>
      <c r="E387" s="380"/>
      <c r="F387" s="380"/>
      <c r="G387" s="380"/>
      <c r="H387" s="380"/>
      <c r="I387" s="380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  <c r="Z387" s="380"/>
      <c r="AA387" s="380"/>
      <c r="AB387" s="380"/>
      <c r="AC387" s="380"/>
    </row>
    <row r="388">
      <c r="A388" s="380"/>
      <c r="B388" s="380"/>
      <c r="C388" s="380"/>
      <c r="D388" s="380"/>
      <c r="E388" s="380"/>
      <c r="F388" s="380"/>
      <c r="G388" s="380"/>
      <c r="H388" s="380"/>
      <c r="I388" s="380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  <c r="Z388" s="380"/>
      <c r="AA388" s="380"/>
      <c r="AB388" s="380"/>
      <c r="AC388" s="380"/>
    </row>
    <row r="389">
      <c r="A389" s="380"/>
      <c r="B389" s="380"/>
      <c r="C389" s="380"/>
      <c r="D389" s="380"/>
      <c r="E389" s="380"/>
      <c r="F389" s="380"/>
      <c r="G389" s="380"/>
      <c r="H389" s="380"/>
      <c r="I389" s="380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  <c r="X389" s="380"/>
      <c r="Y389" s="380"/>
      <c r="Z389" s="380"/>
      <c r="AA389" s="380"/>
      <c r="AB389" s="380"/>
      <c r="AC389" s="380"/>
    </row>
    <row r="390">
      <c r="A390" s="380"/>
      <c r="B390" s="380"/>
      <c r="C390" s="380"/>
      <c r="D390" s="380"/>
      <c r="E390" s="380"/>
      <c r="F390" s="380"/>
      <c r="G390" s="380"/>
      <c r="H390" s="380"/>
      <c r="I390" s="380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  <c r="Z390" s="380"/>
      <c r="AA390" s="380"/>
      <c r="AB390" s="380"/>
      <c r="AC390" s="380"/>
    </row>
    <row r="391">
      <c r="A391" s="380"/>
      <c r="B391" s="380"/>
      <c r="C391" s="380"/>
      <c r="D391" s="380"/>
      <c r="E391" s="380"/>
      <c r="F391" s="380"/>
      <c r="G391" s="380"/>
      <c r="H391" s="380"/>
      <c r="I391" s="380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  <c r="Z391" s="380"/>
      <c r="AA391" s="380"/>
      <c r="AB391" s="380"/>
      <c r="AC391" s="380"/>
    </row>
    <row r="392">
      <c r="A392" s="380"/>
      <c r="B392" s="380"/>
      <c r="C392" s="380"/>
      <c r="D392" s="380"/>
      <c r="E392" s="380"/>
      <c r="F392" s="380"/>
      <c r="G392" s="380"/>
      <c r="H392" s="380"/>
      <c r="I392" s="380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  <c r="AA392" s="380"/>
      <c r="AB392" s="380"/>
      <c r="AC392" s="380"/>
    </row>
    <row r="393">
      <c r="A393" s="380"/>
      <c r="B393" s="380"/>
      <c r="C393" s="380"/>
      <c r="D393" s="380"/>
      <c r="E393" s="380"/>
      <c r="F393" s="380"/>
      <c r="G393" s="380"/>
      <c r="H393" s="380"/>
      <c r="I393" s="380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  <c r="Z393" s="380"/>
      <c r="AA393" s="380"/>
      <c r="AB393" s="380"/>
      <c r="AC393" s="380"/>
    </row>
    <row r="394">
      <c r="A394" s="380"/>
      <c r="B394" s="380"/>
      <c r="C394" s="380"/>
      <c r="D394" s="380"/>
      <c r="E394" s="380"/>
      <c r="F394" s="380"/>
      <c r="G394" s="380"/>
      <c r="H394" s="380"/>
      <c r="I394" s="380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  <c r="Z394" s="380"/>
      <c r="AA394" s="380"/>
      <c r="AB394" s="380"/>
      <c r="AC394" s="380"/>
    </row>
    <row r="395">
      <c r="A395" s="380"/>
      <c r="B395" s="380"/>
      <c r="C395" s="380"/>
      <c r="D395" s="380"/>
      <c r="E395" s="380"/>
      <c r="F395" s="380"/>
      <c r="G395" s="380"/>
      <c r="H395" s="380"/>
      <c r="I395" s="380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  <c r="X395" s="380"/>
      <c r="Y395" s="380"/>
      <c r="Z395" s="380"/>
      <c r="AA395" s="380"/>
      <c r="AB395" s="380"/>
      <c r="AC395" s="380"/>
    </row>
    <row r="396">
      <c r="A396" s="380"/>
      <c r="B396" s="380"/>
      <c r="C396" s="380"/>
      <c r="D396" s="380"/>
      <c r="E396" s="380"/>
      <c r="F396" s="380"/>
      <c r="G396" s="380"/>
      <c r="H396" s="380"/>
      <c r="I396" s="380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  <c r="X396" s="380"/>
      <c r="Y396" s="380"/>
      <c r="Z396" s="380"/>
      <c r="AA396" s="380"/>
      <c r="AB396" s="380"/>
      <c r="AC396" s="380"/>
    </row>
    <row r="397">
      <c r="A397" s="380"/>
      <c r="B397" s="380"/>
      <c r="C397" s="380"/>
      <c r="D397" s="380"/>
      <c r="E397" s="380"/>
      <c r="F397" s="380"/>
      <c r="G397" s="380"/>
      <c r="H397" s="380"/>
      <c r="I397" s="380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  <c r="X397" s="380"/>
      <c r="Y397" s="380"/>
      <c r="Z397" s="380"/>
      <c r="AA397" s="380"/>
      <c r="AB397" s="380"/>
      <c r="AC397" s="380"/>
    </row>
    <row r="398">
      <c r="A398" s="380"/>
      <c r="B398" s="380"/>
      <c r="C398" s="380"/>
      <c r="D398" s="380"/>
      <c r="E398" s="380"/>
      <c r="F398" s="380"/>
      <c r="G398" s="380"/>
      <c r="H398" s="380"/>
      <c r="I398" s="380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  <c r="Z398" s="380"/>
      <c r="AA398" s="380"/>
      <c r="AB398" s="380"/>
      <c r="AC398" s="380"/>
    </row>
    <row r="399">
      <c r="A399" s="380"/>
      <c r="B399" s="380"/>
      <c r="C399" s="380"/>
      <c r="D399" s="380"/>
      <c r="E399" s="380"/>
      <c r="F399" s="380"/>
      <c r="G399" s="380"/>
      <c r="H399" s="380"/>
      <c r="I399" s="380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  <c r="X399" s="380"/>
      <c r="Y399" s="380"/>
      <c r="Z399" s="380"/>
      <c r="AA399" s="380"/>
      <c r="AB399" s="380"/>
      <c r="AC399" s="380"/>
    </row>
    <row r="400">
      <c r="A400" s="380"/>
      <c r="B400" s="380"/>
      <c r="C400" s="380"/>
      <c r="D400" s="380"/>
      <c r="E400" s="380"/>
      <c r="F400" s="380"/>
      <c r="G400" s="380"/>
      <c r="H400" s="380"/>
      <c r="I400" s="380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  <c r="X400" s="380"/>
      <c r="Y400" s="380"/>
      <c r="Z400" s="380"/>
      <c r="AA400" s="380"/>
      <c r="AB400" s="380"/>
      <c r="AC400" s="380"/>
    </row>
    <row r="401">
      <c r="A401" s="380"/>
      <c r="B401" s="380"/>
      <c r="C401" s="380"/>
      <c r="D401" s="380"/>
      <c r="E401" s="380"/>
      <c r="F401" s="380"/>
      <c r="G401" s="380"/>
      <c r="H401" s="380"/>
      <c r="I401" s="380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  <c r="AA401" s="380"/>
      <c r="AB401" s="380"/>
      <c r="AC401" s="380"/>
    </row>
    <row r="402">
      <c r="A402" s="380"/>
      <c r="B402" s="380"/>
      <c r="C402" s="380"/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  <c r="X402" s="380"/>
      <c r="Y402" s="380"/>
      <c r="Z402" s="380"/>
      <c r="AA402" s="380"/>
      <c r="AB402" s="380"/>
      <c r="AC402" s="380"/>
    </row>
    <row r="403">
      <c r="A403" s="380"/>
      <c r="B403" s="380"/>
      <c r="C403" s="380"/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  <c r="Z403" s="380"/>
      <c r="AA403" s="380"/>
      <c r="AB403" s="380"/>
      <c r="AC403" s="380"/>
    </row>
    <row r="404">
      <c r="A404" s="380"/>
      <c r="B404" s="380"/>
      <c r="C404" s="380"/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  <c r="X404" s="380"/>
      <c r="Y404" s="380"/>
      <c r="Z404" s="380"/>
      <c r="AA404" s="380"/>
      <c r="AB404" s="380"/>
      <c r="AC404" s="380"/>
    </row>
    <row r="405">
      <c r="A405" s="380"/>
      <c r="B405" s="380"/>
      <c r="C405" s="380"/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  <c r="X405" s="380"/>
      <c r="Y405" s="380"/>
      <c r="Z405" s="380"/>
      <c r="AA405" s="380"/>
      <c r="AB405" s="380"/>
      <c r="AC405" s="380"/>
    </row>
    <row r="406">
      <c r="A406" s="380"/>
      <c r="B406" s="380"/>
      <c r="C406" s="380"/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  <c r="X406" s="380"/>
      <c r="Y406" s="380"/>
      <c r="Z406" s="380"/>
      <c r="AA406" s="380"/>
      <c r="AB406" s="380"/>
      <c r="AC406" s="380"/>
    </row>
    <row r="407">
      <c r="A407" s="380"/>
      <c r="B407" s="380"/>
      <c r="C407" s="380"/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  <c r="AA407" s="380"/>
      <c r="AB407" s="380"/>
      <c r="AC407" s="380"/>
    </row>
    <row r="408">
      <c r="A408" s="380"/>
      <c r="B408" s="380"/>
      <c r="C408" s="380"/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  <c r="Z408" s="380"/>
      <c r="AA408" s="380"/>
      <c r="AB408" s="380"/>
      <c r="AC408" s="380"/>
    </row>
    <row r="409">
      <c r="A409" s="380"/>
      <c r="B409" s="380"/>
      <c r="C409" s="380"/>
      <c r="D409" s="380"/>
      <c r="E409" s="380"/>
      <c r="F409" s="380"/>
      <c r="G409" s="380"/>
      <c r="H409" s="380"/>
      <c r="I409" s="380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  <c r="X409" s="380"/>
      <c r="Y409" s="380"/>
      <c r="Z409" s="380"/>
      <c r="AA409" s="380"/>
      <c r="AB409" s="380"/>
      <c r="AC409" s="380"/>
    </row>
    <row r="410">
      <c r="A410" s="380"/>
      <c r="B410" s="380"/>
      <c r="C410" s="380"/>
      <c r="D410" s="380"/>
      <c r="E410" s="380"/>
      <c r="F410" s="380"/>
      <c r="G410" s="380"/>
      <c r="H410" s="380"/>
      <c r="I410" s="380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  <c r="X410" s="380"/>
      <c r="Y410" s="380"/>
      <c r="Z410" s="380"/>
      <c r="AA410" s="380"/>
      <c r="AB410" s="380"/>
      <c r="AC410" s="380"/>
    </row>
    <row r="411">
      <c r="A411" s="380"/>
      <c r="B411" s="380"/>
      <c r="C411" s="380"/>
      <c r="D411" s="380"/>
      <c r="E411" s="380"/>
      <c r="F411" s="380"/>
      <c r="G411" s="380"/>
      <c r="H411" s="380"/>
      <c r="I411" s="380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  <c r="AA411" s="380"/>
      <c r="AB411" s="380"/>
      <c r="AC411" s="380"/>
    </row>
    <row r="412">
      <c r="A412" s="380"/>
      <c r="B412" s="380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  <c r="Z412" s="380"/>
      <c r="AA412" s="380"/>
      <c r="AB412" s="380"/>
      <c r="AC412" s="380"/>
    </row>
    <row r="413">
      <c r="A413" s="380"/>
      <c r="B413" s="380"/>
      <c r="C413" s="380"/>
      <c r="D413" s="380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  <c r="AA413" s="380"/>
      <c r="AB413" s="380"/>
      <c r="AC413" s="380"/>
    </row>
    <row r="414">
      <c r="A414" s="380"/>
      <c r="B414" s="380"/>
      <c r="C414" s="380"/>
      <c r="D414" s="380"/>
      <c r="E414" s="380"/>
      <c r="F414" s="380"/>
      <c r="G414" s="380"/>
      <c r="H414" s="380"/>
      <c r="I414" s="380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  <c r="Z414" s="380"/>
      <c r="AA414" s="380"/>
      <c r="AB414" s="380"/>
      <c r="AC414" s="380"/>
    </row>
    <row r="415">
      <c r="A415" s="380"/>
      <c r="B415" s="380"/>
      <c r="C415" s="380"/>
      <c r="D415" s="380"/>
      <c r="E415" s="380"/>
      <c r="F415" s="380"/>
      <c r="G415" s="380"/>
      <c r="H415" s="380"/>
      <c r="I415" s="380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  <c r="Z415" s="380"/>
      <c r="AA415" s="380"/>
      <c r="AB415" s="380"/>
      <c r="AC415" s="380"/>
    </row>
    <row r="416">
      <c r="A416" s="380"/>
      <c r="B416" s="380"/>
      <c r="C416" s="380"/>
      <c r="D416" s="380"/>
      <c r="E416" s="380"/>
      <c r="F416" s="380"/>
      <c r="G416" s="380"/>
      <c r="H416" s="380"/>
      <c r="I416" s="380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  <c r="AA416" s="380"/>
      <c r="AB416" s="380"/>
      <c r="AC416" s="380"/>
    </row>
    <row r="417">
      <c r="A417" s="380"/>
      <c r="B417" s="380"/>
      <c r="C417" s="380"/>
      <c r="D417" s="380"/>
      <c r="E417" s="380"/>
      <c r="F417" s="380"/>
      <c r="G417" s="380"/>
      <c r="H417" s="380"/>
      <c r="I417" s="380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  <c r="X417" s="380"/>
      <c r="Y417" s="380"/>
      <c r="Z417" s="380"/>
      <c r="AA417" s="380"/>
      <c r="AB417" s="380"/>
      <c r="AC417" s="380"/>
    </row>
    <row r="418">
      <c r="A418" s="380"/>
      <c r="B418" s="380"/>
      <c r="C418" s="380"/>
      <c r="D418" s="380"/>
      <c r="E418" s="380"/>
      <c r="F418" s="380"/>
      <c r="G418" s="380"/>
      <c r="H418" s="380"/>
      <c r="I418" s="380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  <c r="Z418" s="380"/>
      <c r="AA418" s="380"/>
      <c r="AB418" s="380"/>
      <c r="AC418" s="380"/>
    </row>
    <row r="419">
      <c r="A419" s="380"/>
      <c r="B419" s="380"/>
      <c r="C419" s="380"/>
      <c r="D419" s="380"/>
      <c r="E419" s="380"/>
      <c r="F419" s="380"/>
      <c r="G419" s="380"/>
      <c r="H419" s="380"/>
      <c r="I419" s="380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  <c r="X419" s="380"/>
      <c r="Y419" s="380"/>
      <c r="Z419" s="380"/>
      <c r="AA419" s="380"/>
      <c r="AB419" s="380"/>
      <c r="AC419" s="380"/>
    </row>
    <row r="420">
      <c r="A420" s="380"/>
      <c r="B420" s="380"/>
      <c r="C420" s="380"/>
      <c r="D420" s="380"/>
      <c r="E420" s="380"/>
      <c r="F420" s="380"/>
      <c r="G420" s="380"/>
      <c r="H420" s="380"/>
      <c r="I420" s="380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  <c r="X420" s="380"/>
      <c r="Y420" s="380"/>
      <c r="Z420" s="380"/>
      <c r="AA420" s="380"/>
      <c r="AB420" s="380"/>
      <c r="AC420" s="380"/>
    </row>
    <row r="421">
      <c r="A421" s="380"/>
      <c r="B421" s="380"/>
      <c r="C421" s="380"/>
      <c r="D421" s="380"/>
      <c r="E421" s="380"/>
      <c r="F421" s="380"/>
      <c r="G421" s="380"/>
      <c r="H421" s="380"/>
      <c r="I421" s="380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  <c r="Z421" s="380"/>
      <c r="AA421" s="380"/>
      <c r="AB421" s="380"/>
      <c r="AC421" s="380"/>
    </row>
    <row r="422">
      <c r="A422" s="380"/>
      <c r="B422" s="380"/>
      <c r="C422" s="380"/>
      <c r="D422" s="380"/>
      <c r="E422" s="380"/>
      <c r="F422" s="380"/>
      <c r="G422" s="380"/>
      <c r="H422" s="380"/>
      <c r="I422" s="380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  <c r="X422" s="380"/>
      <c r="Y422" s="380"/>
      <c r="Z422" s="380"/>
      <c r="AA422" s="380"/>
      <c r="AB422" s="380"/>
      <c r="AC422" s="380"/>
    </row>
    <row r="423">
      <c r="A423" s="380"/>
      <c r="B423" s="380"/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  <c r="X423" s="380"/>
      <c r="Y423" s="380"/>
      <c r="Z423" s="380"/>
      <c r="AA423" s="380"/>
      <c r="AB423" s="380"/>
      <c r="AC423" s="380"/>
    </row>
    <row r="424">
      <c r="A424" s="380"/>
      <c r="B424" s="380"/>
      <c r="C424" s="380"/>
      <c r="D424" s="380"/>
      <c r="E424" s="380"/>
      <c r="F424" s="380"/>
      <c r="G424" s="380"/>
      <c r="H424" s="380"/>
      <c r="I424" s="380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  <c r="X424" s="380"/>
      <c r="Y424" s="380"/>
      <c r="Z424" s="380"/>
      <c r="AA424" s="380"/>
      <c r="AB424" s="380"/>
      <c r="AC424" s="380"/>
    </row>
    <row r="425">
      <c r="A425" s="380"/>
      <c r="B425" s="380"/>
      <c r="C425" s="380"/>
      <c r="D425" s="380"/>
      <c r="E425" s="380"/>
      <c r="F425" s="380"/>
      <c r="G425" s="380"/>
      <c r="H425" s="380"/>
      <c r="I425" s="380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  <c r="X425" s="380"/>
      <c r="Y425" s="380"/>
      <c r="Z425" s="380"/>
      <c r="AA425" s="380"/>
      <c r="AB425" s="380"/>
      <c r="AC425" s="380"/>
    </row>
    <row r="426">
      <c r="A426" s="380"/>
      <c r="B426" s="380"/>
      <c r="C426" s="380"/>
      <c r="D426" s="380"/>
      <c r="E426" s="380"/>
      <c r="F426" s="380"/>
      <c r="G426" s="380"/>
      <c r="H426" s="380"/>
      <c r="I426" s="380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  <c r="X426" s="380"/>
      <c r="Y426" s="380"/>
      <c r="Z426" s="380"/>
      <c r="AA426" s="380"/>
      <c r="AB426" s="380"/>
      <c r="AC426" s="380"/>
    </row>
    <row r="427">
      <c r="A427" s="380"/>
      <c r="B427" s="380"/>
      <c r="C427" s="380"/>
      <c r="D427" s="380"/>
      <c r="E427" s="380"/>
      <c r="F427" s="380"/>
      <c r="G427" s="380"/>
      <c r="H427" s="380"/>
      <c r="I427" s="380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  <c r="X427" s="380"/>
      <c r="Y427" s="380"/>
      <c r="Z427" s="380"/>
      <c r="AA427" s="380"/>
      <c r="AB427" s="380"/>
      <c r="AC427" s="380"/>
    </row>
    <row r="428">
      <c r="A428" s="380"/>
      <c r="B428" s="380"/>
      <c r="C428" s="380"/>
      <c r="D428" s="380"/>
      <c r="E428" s="380"/>
      <c r="F428" s="380"/>
      <c r="G428" s="380"/>
      <c r="H428" s="380"/>
      <c r="I428" s="380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  <c r="Z428" s="380"/>
      <c r="AA428" s="380"/>
      <c r="AB428" s="380"/>
      <c r="AC428" s="380"/>
    </row>
    <row r="429">
      <c r="A429" s="380"/>
      <c r="B429" s="380"/>
      <c r="C429" s="380"/>
      <c r="D429" s="380"/>
      <c r="E429" s="380"/>
      <c r="F429" s="380"/>
      <c r="G429" s="380"/>
      <c r="H429" s="380"/>
      <c r="I429" s="380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  <c r="X429" s="380"/>
      <c r="Y429" s="380"/>
      <c r="Z429" s="380"/>
      <c r="AA429" s="380"/>
      <c r="AB429" s="380"/>
      <c r="AC429" s="380"/>
    </row>
    <row r="430">
      <c r="A430" s="380"/>
      <c r="B430" s="380"/>
      <c r="C430" s="380"/>
      <c r="D430" s="380"/>
      <c r="E430" s="380"/>
      <c r="F430" s="380"/>
      <c r="G430" s="380"/>
      <c r="H430" s="380"/>
      <c r="I430" s="380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  <c r="X430" s="380"/>
      <c r="Y430" s="380"/>
      <c r="Z430" s="380"/>
      <c r="AA430" s="380"/>
      <c r="AB430" s="380"/>
      <c r="AC430" s="380"/>
    </row>
    <row r="431">
      <c r="A431" s="380"/>
      <c r="B431" s="380"/>
      <c r="C431" s="380"/>
      <c r="D431" s="380"/>
      <c r="E431" s="380"/>
      <c r="F431" s="380"/>
      <c r="G431" s="380"/>
      <c r="H431" s="380"/>
      <c r="I431" s="380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  <c r="X431" s="380"/>
      <c r="Y431" s="380"/>
      <c r="Z431" s="380"/>
      <c r="AA431" s="380"/>
      <c r="AB431" s="380"/>
      <c r="AC431" s="380"/>
    </row>
    <row r="432">
      <c r="A432" s="380"/>
      <c r="B432" s="380"/>
      <c r="C432" s="380"/>
      <c r="D432" s="380"/>
      <c r="E432" s="380"/>
      <c r="F432" s="380"/>
      <c r="G432" s="380"/>
      <c r="H432" s="380"/>
      <c r="I432" s="380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  <c r="X432" s="380"/>
      <c r="Y432" s="380"/>
      <c r="Z432" s="380"/>
      <c r="AA432" s="380"/>
      <c r="AB432" s="380"/>
      <c r="AC432" s="380"/>
    </row>
    <row r="433">
      <c r="A433" s="380"/>
      <c r="B433" s="380"/>
      <c r="C433" s="380"/>
      <c r="D433" s="380"/>
      <c r="E433" s="380"/>
      <c r="F433" s="380"/>
      <c r="G433" s="380"/>
      <c r="H433" s="380"/>
      <c r="I433" s="380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  <c r="Z433" s="380"/>
      <c r="AA433" s="380"/>
      <c r="AB433" s="380"/>
      <c r="AC433" s="380"/>
    </row>
    <row r="434">
      <c r="A434" s="380"/>
      <c r="B434" s="380"/>
      <c r="C434" s="380"/>
      <c r="D434" s="380"/>
      <c r="E434" s="380"/>
      <c r="F434" s="380"/>
      <c r="G434" s="380"/>
      <c r="H434" s="380"/>
      <c r="I434" s="380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  <c r="X434" s="380"/>
      <c r="Y434" s="380"/>
      <c r="Z434" s="380"/>
      <c r="AA434" s="380"/>
      <c r="AB434" s="380"/>
      <c r="AC434" s="380"/>
    </row>
    <row r="435">
      <c r="A435" s="380"/>
      <c r="B435" s="380"/>
      <c r="C435" s="380"/>
      <c r="D435" s="380"/>
      <c r="E435" s="380"/>
      <c r="F435" s="380"/>
      <c r="G435" s="380"/>
      <c r="H435" s="380"/>
      <c r="I435" s="380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  <c r="X435" s="380"/>
      <c r="Y435" s="380"/>
      <c r="Z435" s="380"/>
      <c r="AA435" s="380"/>
      <c r="AB435" s="380"/>
      <c r="AC435" s="380"/>
    </row>
    <row r="436">
      <c r="A436" s="380"/>
      <c r="B436" s="380"/>
      <c r="C436" s="380"/>
      <c r="D436" s="380"/>
      <c r="E436" s="380"/>
      <c r="F436" s="380"/>
      <c r="G436" s="380"/>
      <c r="H436" s="380"/>
      <c r="I436" s="380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380"/>
      <c r="AA436" s="380"/>
      <c r="AB436" s="380"/>
      <c r="AC436" s="380"/>
    </row>
    <row r="437">
      <c r="A437" s="380"/>
      <c r="B437" s="380"/>
      <c r="C437" s="380"/>
      <c r="D437" s="380"/>
      <c r="E437" s="380"/>
      <c r="F437" s="380"/>
      <c r="G437" s="380"/>
      <c r="H437" s="380"/>
      <c r="I437" s="380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  <c r="Z437" s="380"/>
      <c r="AA437" s="380"/>
      <c r="AB437" s="380"/>
      <c r="AC437" s="380"/>
    </row>
    <row r="438">
      <c r="A438" s="380"/>
      <c r="B438" s="380"/>
      <c r="C438" s="380"/>
      <c r="D438" s="380"/>
      <c r="E438" s="380"/>
      <c r="F438" s="380"/>
      <c r="G438" s="380"/>
      <c r="H438" s="380"/>
      <c r="I438" s="380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  <c r="Z438" s="380"/>
      <c r="AA438" s="380"/>
      <c r="AB438" s="380"/>
      <c r="AC438" s="380"/>
    </row>
    <row r="439">
      <c r="A439" s="380"/>
      <c r="B439" s="380"/>
      <c r="C439" s="380"/>
      <c r="D439" s="380"/>
      <c r="E439" s="380"/>
      <c r="F439" s="380"/>
      <c r="G439" s="380"/>
      <c r="H439" s="380"/>
      <c r="I439" s="380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  <c r="Z439" s="380"/>
      <c r="AA439" s="380"/>
      <c r="AB439" s="380"/>
      <c r="AC439" s="380"/>
    </row>
    <row r="440">
      <c r="A440" s="380"/>
      <c r="B440" s="380"/>
      <c r="C440" s="380"/>
      <c r="D440" s="380"/>
      <c r="E440" s="380"/>
      <c r="F440" s="380"/>
      <c r="G440" s="380"/>
      <c r="H440" s="380"/>
      <c r="I440" s="380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  <c r="Z440" s="380"/>
      <c r="AA440" s="380"/>
      <c r="AB440" s="380"/>
      <c r="AC440" s="380"/>
    </row>
    <row r="441">
      <c r="A441" s="380"/>
      <c r="B441" s="380"/>
      <c r="C441" s="380"/>
      <c r="D441" s="380"/>
      <c r="E441" s="380"/>
      <c r="F441" s="380"/>
      <c r="G441" s="380"/>
      <c r="H441" s="380"/>
      <c r="I441" s="380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  <c r="X441" s="380"/>
      <c r="Y441" s="380"/>
      <c r="Z441" s="380"/>
      <c r="AA441" s="380"/>
      <c r="AB441" s="380"/>
      <c r="AC441" s="380"/>
    </row>
    <row r="442">
      <c r="A442" s="380"/>
      <c r="B442" s="380"/>
      <c r="C442" s="380"/>
      <c r="D442" s="380"/>
      <c r="E442" s="380"/>
      <c r="F442" s="380"/>
      <c r="G442" s="380"/>
      <c r="H442" s="380"/>
      <c r="I442" s="380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  <c r="X442" s="380"/>
      <c r="Y442" s="380"/>
      <c r="Z442" s="380"/>
      <c r="AA442" s="380"/>
      <c r="AB442" s="380"/>
      <c r="AC442" s="380"/>
    </row>
    <row r="443">
      <c r="A443" s="380"/>
      <c r="B443" s="380"/>
      <c r="C443" s="380"/>
      <c r="D443" s="380"/>
      <c r="E443" s="380"/>
      <c r="F443" s="380"/>
      <c r="G443" s="380"/>
      <c r="H443" s="380"/>
      <c r="I443" s="380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  <c r="Z443" s="380"/>
      <c r="AA443" s="380"/>
      <c r="AB443" s="380"/>
      <c r="AC443" s="380"/>
    </row>
    <row r="444">
      <c r="A444" s="380"/>
      <c r="B444" s="380"/>
      <c r="C444" s="380"/>
      <c r="D444" s="380"/>
      <c r="E444" s="380"/>
      <c r="F444" s="380"/>
      <c r="G444" s="380"/>
      <c r="H444" s="380"/>
      <c r="I444" s="380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  <c r="X444" s="380"/>
      <c r="Y444" s="380"/>
      <c r="Z444" s="380"/>
      <c r="AA444" s="380"/>
      <c r="AB444" s="380"/>
      <c r="AC444" s="380"/>
    </row>
    <row r="445">
      <c r="A445" s="380"/>
      <c r="B445" s="380"/>
      <c r="C445" s="380"/>
      <c r="D445" s="380"/>
      <c r="E445" s="380"/>
      <c r="F445" s="380"/>
      <c r="G445" s="380"/>
      <c r="H445" s="380"/>
      <c r="I445" s="380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  <c r="X445" s="380"/>
      <c r="Y445" s="380"/>
      <c r="Z445" s="380"/>
      <c r="AA445" s="380"/>
      <c r="AB445" s="380"/>
      <c r="AC445" s="380"/>
    </row>
    <row r="446">
      <c r="A446" s="380"/>
      <c r="B446" s="380"/>
      <c r="C446" s="380"/>
      <c r="D446" s="380"/>
      <c r="E446" s="380"/>
      <c r="F446" s="380"/>
      <c r="G446" s="380"/>
      <c r="H446" s="380"/>
      <c r="I446" s="380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  <c r="X446" s="380"/>
      <c r="Y446" s="380"/>
      <c r="Z446" s="380"/>
      <c r="AA446" s="380"/>
      <c r="AB446" s="380"/>
      <c r="AC446" s="380"/>
    </row>
    <row r="447">
      <c r="A447" s="380"/>
      <c r="B447" s="380"/>
      <c r="C447" s="380"/>
      <c r="D447" s="380"/>
      <c r="E447" s="380"/>
      <c r="F447" s="380"/>
      <c r="G447" s="380"/>
      <c r="H447" s="380"/>
      <c r="I447" s="380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  <c r="X447" s="380"/>
      <c r="Y447" s="380"/>
      <c r="Z447" s="380"/>
      <c r="AA447" s="380"/>
      <c r="AB447" s="380"/>
      <c r="AC447" s="380"/>
    </row>
    <row r="448">
      <c r="A448" s="380"/>
      <c r="B448" s="380"/>
      <c r="C448" s="380"/>
      <c r="D448" s="380"/>
      <c r="E448" s="380"/>
      <c r="F448" s="380"/>
      <c r="G448" s="380"/>
      <c r="H448" s="380"/>
      <c r="I448" s="380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  <c r="Z448" s="380"/>
      <c r="AA448" s="380"/>
      <c r="AB448" s="380"/>
      <c r="AC448" s="380"/>
    </row>
    <row r="449">
      <c r="A449" s="380"/>
      <c r="B449" s="380"/>
      <c r="C449" s="380"/>
      <c r="D449" s="380"/>
      <c r="E449" s="380"/>
      <c r="F449" s="380"/>
      <c r="G449" s="380"/>
      <c r="H449" s="380"/>
      <c r="I449" s="380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  <c r="X449" s="380"/>
      <c r="Y449" s="380"/>
      <c r="Z449" s="380"/>
      <c r="AA449" s="380"/>
      <c r="AB449" s="380"/>
      <c r="AC449" s="380"/>
    </row>
    <row r="450">
      <c r="A450" s="380"/>
      <c r="B450" s="380"/>
      <c r="C450" s="380"/>
      <c r="D450" s="380"/>
      <c r="E450" s="380"/>
      <c r="F450" s="380"/>
      <c r="G450" s="380"/>
      <c r="H450" s="380"/>
      <c r="I450" s="380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  <c r="X450" s="380"/>
      <c r="Y450" s="380"/>
      <c r="Z450" s="380"/>
      <c r="AA450" s="380"/>
      <c r="AB450" s="380"/>
      <c r="AC450" s="380"/>
    </row>
    <row r="451">
      <c r="A451" s="380"/>
      <c r="B451" s="380"/>
      <c r="C451" s="380"/>
      <c r="D451" s="380"/>
      <c r="E451" s="380"/>
      <c r="F451" s="380"/>
      <c r="G451" s="380"/>
      <c r="H451" s="380"/>
      <c r="I451" s="380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  <c r="X451" s="380"/>
      <c r="Y451" s="380"/>
      <c r="Z451" s="380"/>
      <c r="AA451" s="380"/>
      <c r="AB451" s="380"/>
      <c r="AC451" s="380"/>
    </row>
    <row r="452">
      <c r="A452" s="380"/>
      <c r="B452" s="380"/>
      <c r="C452" s="380"/>
      <c r="D452" s="380"/>
      <c r="E452" s="380"/>
      <c r="F452" s="380"/>
      <c r="G452" s="380"/>
      <c r="H452" s="380"/>
      <c r="I452" s="380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  <c r="X452" s="380"/>
      <c r="Y452" s="380"/>
      <c r="Z452" s="380"/>
      <c r="AA452" s="380"/>
      <c r="AB452" s="380"/>
      <c r="AC452" s="380"/>
    </row>
    <row r="453">
      <c r="A453" s="380"/>
      <c r="B453" s="380"/>
      <c r="C453" s="380"/>
      <c r="D453" s="380"/>
      <c r="E453" s="380"/>
      <c r="F453" s="380"/>
      <c r="G453" s="380"/>
      <c r="H453" s="380"/>
      <c r="I453" s="380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  <c r="Z453" s="380"/>
      <c r="AA453" s="380"/>
      <c r="AB453" s="380"/>
      <c r="AC453" s="380"/>
    </row>
    <row r="454">
      <c r="A454" s="380"/>
      <c r="B454" s="380"/>
      <c r="C454" s="380"/>
      <c r="D454" s="380"/>
      <c r="E454" s="380"/>
      <c r="F454" s="380"/>
      <c r="G454" s="380"/>
      <c r="H454" s="380"/>
      <c r="I454" s="380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  <c r="X454" s="380"/>
      <c r="Y454" s="380"/>
      <c r="Z454" s="380"/>
      <c r="AA454" s="380"/>
      <c r="AB454" s="380"/>
      <c r="AC454" s="380"/>
    </row>
    <row r="455">
      <c r="A455" s="380"/>
      <c r="B455" s="380"/>
      <c r="C455" s="380"/>
      <c r="D455" s="380"/>
      <c r="E455" s="380"/>
      <c r="F455" s="380"/>
      <c r="G455" s="380"/>
      <c r="H455" s="380"/>
      <c r="I455" s="380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  <c r="X455" s="380"/>
      <c r="Y455" s="380"/>
      <c r="Z455" s="380"/>
      <c r="AA455" s="380"/>
      <c r="AB455" s="380"/>
      <c r="AC455" s="380"/>
    </row>
    <row r="456">
      <c r="A456" s="380"/>
      <c r="B456" s="380"/>
      <c r="C456" s="380"/>
      <c r="D456" s="380"/>
      <c r="E456" s="380"/>
      <c r="F456" s="380"/>
      <c r="G456" s="380"/>
      <c r="H456" s="380"/>
      <c r="I456" s="380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  <c r="X456" s="380"/>
      <c r="Y456" s="380"/>
      <c r="Z456" s="380"/>
      <c r="AA456" s="380"/>
      <c r="AB456" s="380"/>
      <c r="AC456" s="380"/>
    </row>
    <row r="457">
      <c r="A457" s="380"/>
      <c r="B457" s="380"/>
      <c r="C457" s="380"/>
      <c r="D457" s="380"/>
      <c r="E457" s="380"/>
      <c r="F457" s="380"/>
      <c r="G457" s="380"/>
      <c r="H457" s="380"/>
      <c r="I457" s="380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  <c r="X457" s="380"/>
      <c r="Y457" s="380"/>
      <c r="Z457" s="380"/>
      <c r="AA457" s="380"/>
      <c r="AB457" s="380"/>
      <c r="AC457" s="380"/>
    </row>
    <row r="458">
      <c r="A458" s="380"/>
      <c r="B458" s="380"/>
      <c r="C458" s="380"/>
      <c r="D458" s="380"/>
      <c r="E458" s="380"/>
      <c r="F458" s="380"/>
      <c r="G458" s="380"/>
      <c r="H458" s="380"/>
      <c r="I458" s="380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  <c r="Z458" s="380"/>
      <c r="AA458" s="380"/>
      <c r="AB458" s="380"/>
      <c r="AC458" s="380"/>
    </row>
    <row r="459">
      <c r="A459" s="380"/>
      <c r="B459" s="380"/>
      <c r="C459" s="380"/>
      <c r="D459" s="380"/>
      <c r="E459" s="380"/>
      <c r="F459" s="380"/>
      <c r="G459" s="380"/>
      <c r="H459" s="380"/>
      <c r="I459" s="380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  <c r="X459" s="380"/>
      <c r="Y459" s="380"/>
      <c r="Z459" s="380"/>
      <c r="AA459" s="380"/>
      <c r="AB459" s="380"/>
      <c r="AC459" s="380"/>
    </row>
    <row r="460">
      <c r="A460" s="380"/>
      <c r="B460" s="380"/>
      <c r="C460" s="380"/>
      <c r="D460" s="380"/>
      <c r="E460" s="380"/>
      <c r="F460" s="380"/>
      <c r="G460" s="380"/>
      <c r="H460" s="380"/>
      <c r="I460" s="380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  <c r="X460" s="380"/>
      <c r="Y460" s="380"/>
      <c r="Z460" s="380"/>
      <c r="AA460" s="380"/>
      <c r="AB460" s="380"/>
      <c r="AC460" s="380"/>
    </row>
    <row r="461">
      <c r="A461" s="380"/>
      <c r="B461" s="380"/>
      <c r="C461" s="380"/>
      <c r="D461" s="380"/>
      <c r="E461" s="380"/>
      <c r="F461" s="380"/>
      <c r="G461" s="380"/>
      <c r="H461" s="380"/>
      <c r="I461" s="380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  <c r="X461" s="380"/>
      <c r="Y461" s="380"/>
      <c r="Z461" s="380"/>
      <c r="AA461" s="380"/>
      <c r="AB461" s="380"/>
      <c r="AC461" s="380"/>
    </row>
    <row r="462">
      <c r="A462" s="380"/>
      <c r="B462" s="380"/>
      <c r="C462" s="380"/>
      <c r="D462" s="380"/>
      <c r="E462" s="380"/>
      <c r="F462" s="380"/>
      <c r="G462" s="380"/>
      <c r="H462" s="380"/>
      <c r="I462" s="380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  <c r="Z462" s="380"/>
      <c r="AA462" s="380"/>
      <c r="AB462" s="380"/>
      <c r="AC462" s="380"/>
    </row>
    <row r="463">
      <c r="A463" s="380"/>
      <c r="B463" s="380"/>
      <c r="C463" s="380"/>
      <c r="D463" s="380"/>
      <c r="E463" s="380"/>
      <c r="F463" s="380"/>
      <c r="G463" s="380"/>
      <c r="H463" s="380"/>
      <c r="I463" s="380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  <c r="Z463" s="380"/>
      <c r="AA463" s="380"/>
      <c r="AB463" s="380"/>
      <c r="AC463" s="380"/>
    </row>
    <row r="464">
      <c r="A464" s="380"/>
      <c r="B464" s="380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  <c r="AA464" s="380"/>
      <c r="AB464" s="380"/>
      <c r="AC464" s="380"/>
    </row>
    <row r="465">
      <c r="A465" s="380"/>
      <c r="B465" s="380"/>
      <c r="C465" s="380"/>
      <c r="D465" s="380"/>
      <c r="E465" s="380"/>
      <c r="F465" s="380"/>
      <c r="G465" s="380"/>
      <c r="H465" s="380"/>
      <c r="I465" s="380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  <c r="X465" s="380"/>
      <c r="Y465" s="380"/>
      <c r="Z465" s="380"/>
      <c r="AA465" s="380"/>
      <c r="AB465" s="380"/>
      <c r="AC465" s="380"/>
    </row>
    <row r="466">
      <c r="A466" s="380"/>
      <c r="B466" s="380"/>
      <c r="C466" s="380"/>
      <c r="D466" s="380"/>
      <c r="E466" s="380"/>
      <c r="F466" s="380"/>
      <c r="G466" s="380"/>
      <c r="H466" s="380"/>
      <c r="I466" s="380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  <c r="X466" s="380"/>
      <c r="Y466" s="380"/>
      <c r="Z466" s="380"/>
      <c r="AA466" s="380"/>
      <c r="AB466" s="380"/>
      <c r="AC466" s="380"/>
    </row>
    <row r="467">
      <c r="A467" s="380"/>
      <c r="B467" s="380"/>
      <c r="C467" s="380"/>
      <c r="D467" s="380"/>
      <c r="E467" s="380"/>
      <c r="F467" s="380"/>
      <c r="G467" s="380"/>
      <c r="H467" s="380"/>
      <c r="I467" s="380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  <c r="X467" s="380"/>
      <c r="Y467" s="380"/>
      <c r="Z467" s="380"/>
      <c r="AA467" s="380"/>
      <c r="AB467" s="380"/>
      <c r="AC467" s="380"/>
    </row>
    <row r="468">
      <c r="A468" s="380"/>
      <c r="B468" s="380"/>
      <c r="C468" s="380"/>
      <c r="D468" s="380"/>
      <c r="E468" s="380"/>
      <c r="F468" s="380"/>
      <c r="G468" s="380"/>
      <c r="H468" s="380"/>
      <c r="I468" s="380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  <c r="X468" s="380"/>
      <c r="Y468" s="380"/>
      <c r="Z468" s="380"/>
      <c r="AA468" s="380"/>
      <c r="AB468" s="380"/>
      <c r="AC468" s="380"/>
    </row>
    <row r="469">
      <c r="A469" s="380"/>
      <c r="B469" s="380"/>
      <c r="C469" s="380"/>
      <c r="D469" s="380"/>
      <c r="E469" s="380"/>
      <c r="F469" s="380"/>
      <c r="G469" s="380"/>
      <c r="H469" s="380"/>
      <c r="I469" s="380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  <c r="AA469" s="380"/>
      <c r="AB469" s="380"/>
      <c r="AC469" s="380"/>
    </row>
    <row r="470">
      <c r="A470" s="380"/>
      <c r="B470" s="380"/>
      <c r="C470" s="380"/>
      <c r="D470" s="380"/>
      <c r="E470" s="380"/>
      <c r="F470" s="380"/>
      <c r="G470" s="380"/>
      <c r="H470" s="380"/>
      <c r="I470" s="380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  <c r="X470" s="380"/>
      <c r="Y470" s="380"/>
      <c r="Z470" s="380"/>
      <c r="AA470" s="380"/>
      <c r="AB470" s="380"/>
      <c r="AC470" s="380"/>
    </row>
    <row r="471">
      <c r="A471" s="380"/>
      <c r="B471" s="380"/>
      <c r="C471" s="380"/>
      <c r="D471" s="380"/>
      <c r="E471" s="380"/>
      <c r="F471" s="380"/>
      <c r="G471" s="380"/>
      <c r="H471" s="380"/>
      <c r="I471" s="380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  <c r="X471" s="380"/>
      <c r="Y471" s="380"/>
      <c r="Z471" s="380"/>
      <c r="AA471" s="380"/>
      <c r="AB471" s="380"/>
      <c r="AC471" s="380"/>
    </row>
    <row r="472">
      <c r="A472" s="380"/>
      <c r="B472" s="380"/>
      <c r="C472" s="380"/>
      <c r="D472" s="380"/>
      <c r="E472" s="380"/>
      <c r="F472" s="380"/>
      <c r="G472" s="380"/>
      <c r="H472" s="380"/>
      <c r="I472" s="380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  <c r="X472" s="380"/>
      <c r="Y472" s="380"/>
      <c r="Z472" s="380"/>
      <c r="AA472" s="380"/>
      <c r="AB472" s="380"/>
      <c r="AC472" s="380"/>
    </row>
    <row r="473">
      <c r="A473" s="380"/>
      <c r="B473" s="380"/>
      <c r="C473" s="380"/>
      <c r="D473" s="380"/>
      <c r="E473" s="380"/>
      <c r="F473" s="380"/>
      <c r="G473" s="380"/>
      <c r="H473" s="380"/>
      <c r="I473" s="380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  <c r="AA473" s="380"/>
      <c r="AB473" s="380"/>
      <c r="AC473" s="380"/>
    </row>
    <row r="474">
      <c r="A474" s="380"/>
      <c r="B474" s="380"/>
      <c r="C474" s="380"/>
      <c r="D474" s="380"/>
      <c r="E474" s="380"/>
      <c r="F474" s="380"/>
      <c r="G474" s="380"/>
      <c r="H474" s="380"/>
      <c r="I474" s="380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  <c r="X474" s="380"/>
      <c r="Y474" s="380"/>
      <c r="Z474" s="380"/>
      <c r="AA474" s="380"/>
      <c r="AB474" s="380"/>
      <c r="AC474" s="380"/>
    </row>
    <row r="475">
      <c r="A475" s="380"/>
      <c r="B475" s="380"/>
      <c r="C475" s="380"/>
      <c r="D475" s="380"/>
      <c r="E475" s="380"/>
      <c r="F475" s="380"/>
      <c r="G475" s="380"/>
      <c r="H475" s="380"/>
      <c r="I475" s="380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  <c r="X475" s="380"/>
      <c r="Y475" s="380"/>
      <c r="Z475" s="380"/>
      <c r="AA475" s="380"/>
      <c r="AB475" s="380"/>
      <c r="AC475" s="380"/>
    </row>
    <row r="476">
      <c r="A476" s="380"/>
      <c r="B476" s="380"/>
      <c r="C476" s="380"/>
      <c r="D476" s="380"/>
      <c r="E476" s="380"/>
      <c r="F476" s="380"/>
      <c r="G476" s="380"/>
      <c r="H476" s="380"/>
      <c r="I476" s="380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  <c r="X476" s="380"/>
      <c r="Y476" s="380"/>
      <c r="Z476" s="380"/>
      <c r="AA476" s="380"/>
      <c r="AB476" s="380"/>
      <c r="AC476" s="380"/>
    </row>
    <row r="477">
      <c r="A477" s="380"/>
      <c r="B477" s="380"/>
      <c r="C477" s="380"/>
      <c r="D477" s="380"/>
      <c r="E477" s="380"/>
      <c r="F477" s="380"/>
      <c r="G477" s="380"/>
      <c r="H477" s="380"/>
      <c r="I477" s="380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  <c r="X477" s="380"/>
      <c r="Y477" s="380"/>
      <c r="Z477" s="380"/>
      <c r="AA477" s="380"/>
      <c r="AB477" s="380"/>
      <c r="AC477" s="380"/>
    </row>
    <row r="478">
      <c r="A478" s="380"/>
      <c r="B478" s="380"/>
      <c r="C478" s="380"/>
      <c r="D478" s="380"/>
      <c r="E478" s="380"/>
      <c r="F478" s="380"/>
      <c r="G478" s="380"/>
      <c r="H478" s="380"/>
      <c r="I478" s="380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  <c r="X478" s="380"/>
      <c r="Y478" s="380"/>
      <c r="Z478" s="380"/>
      <c r="AA478" s="380"/>
      <c r="AB478" s="380"/>
      <c r="AC478" s="380"/>
    </row>
    <row r="479">
      <c r="A479" s="380"/>
      <c r="B479" s="380"/>
      <c r="C479" s="380"/>
      <c r="D479" s="380"/>
      <c r="E479" s="380"/>
      <c r="F479" s="380"/>
      <c r="G479" s="380"/>
      <c r="H479" s="380"/>
      <c r="I479" s="380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  <c r="X479" s="380"/>
      <c r="Y479" s="380"/>
      <c r="Z479" s="380"/>
      <c r="AA479" s="380"/>
      <c r="AB479" s="380"/>
      <c r="AC479" s="380"/>
    </row>
    <row r="480">
      <c r="A480" s="380"/>
      <c r="B480" s="380"/>
      <c r="C480" s="380"/>
      <c r="D480" s="380"/>
      <c r="E480" s="380"/>
      <c r="F480" s="380"/>
      <c r="G480" s="380"/>
      <c r="H480" s="380"/>
      <c r="I480" s="380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  <c r="X480" s="380"/>
      <c r="Y480" s="380"/>
      <c r="Z480" s="380"/>
      <c r="AA480" s="380"/>
      <c r="AB480" s="380"/>
      <c r="AC480" s="380"/>
    </row>
    <row r="481">
      <c r="A481" s="380"/>
      <c r="B481" s="380"/>
      <c r="C481" s="380"/>
      <c r="D481" s="380"/>
      <c r="E481" s="380"/>
      <c r="F481" s="380"/>
      <c r="G481" s="380"/>
      <c r="H481" s="380"/>
      <c r="I481" s="380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  <c r="X481" s="380"/>
      <c r="Y481" s="380"/>
      <c r="Z481" s="380"/>
      <c r="AA481" s="380"/>
      <c r="AB481" s="380"/>
      <c r="AC481" s="380"/>
    </row>
    <row r="482">
      <c r="A482" s="380"/>
      <c r="B482" s="380"/>
      <c r="C482" s="380"/>
      <c r="D482" s="380"/>
      <c r="E482" s="380"/>
      <c r="F482" s="380"/>
      <c r="G482" s="380"/>
      <c r="H482" s="380"/>
      <c r="I482" s="380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  <c r="X482" s="380"/>
      <c r="Y482" s="380"/>
      <c r="Z482" s="380"/>
      <c r="AA482" s="380"/>
      <c r="AB482" s="380"/>
      <c r="AC482" s="380"/>
    </row>
    <row r="483">
      <c r="A483" s="380"/>
      <c r="B483" s="380"/>
      <c r="C483" s="380"/>
      <c r="D483" s="380"/>
      <c r="E483" s="380"/>
      <c r="F483" s="380"/>
      <c r="G483" s="380"/>
      <c r="H483" s="380"/>
      <c r="I483" s="380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  <c r="Z483" s="380"/>
      <c r="AA483" s="380"/>
      <c r="AB483" s="380"/>
      <c r="AC483" s="380"/>
    </row>
    <row r="484">
      <c r="A484" s="380"/>
      <c r="B484" s="380"/>
      <c r="C484" s="380"/>
      <c r="D484" s="380"/>
      <c r="E484" s="380"/>
      <c r="F484" s="380"/>
      <c r="G484" s="380"/>
      <c r="H484" s="380"/>
      <c r="I484" s="380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  <c r="X484" s="380"/>
      <c r="Y484" s="380"/>
      <c r="Z484" s="380"/>
      <c r="AA484" s="380"/>
      <c r="AB484" s="380"/>
      <c r="AC484" s="380"/>
    </row>
    <row r="485">
      <c r="A485" s="380"/>
      <c r="B485" s="380"/>
      <c r="C485" s="380"/>
      <c r="D485" s="380"/>
      <c r="E485" s="380"/>
      <c r="F485" s="380"/>
      <c r="G485" s="380"/>
      <c r="H485" s="380"/>
      <c r="I485" s="380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  <c r="Z485" s="380"/>
      <c r="AA485" s="380"/>
      <c r="AB485" s="380"/>
      <c r="AC485" s="380"/>
    </row>
    <row r="486">
      <c r="A486" s="380"/>
      <c r="B486" s="380"/>
      <c r="C486" s="380"/>
      <c r="D486" s="380"/>
      <c r="E486" s="380"/>
      <c r="F486" s="380"/>
      <c r="G486" s="380"/>
      <c r="H486" s="380"/>
      <c r="I486" s="380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  <c r="AA486" s="380"/>
      <c r="AB486" s="380"/>
      <c r="AC486" s="380"/>
    </row>
    <row r="487">
      <c r="A487" s="380"/>
      <c r="B487" s="380"/>
      <c r="C487" s="380"/>
      <c r="D487" s="380"/>
      <c r="E487" s="380"/>
      <c r="F487" s="380"/>
      <c r="G487" s="380"/>
      <c r="H487" s="380"/>
      <c r="I487" s="380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  <c r="AA487" s="380"/>
      <c r="AB487" s="380"/>
      <c r="AC487" s="380"/>
    </row>
    <row r="488">
      <c r="A488" s="380"/>
      <c r="B488" s="380"/>
      <c r="C488" s="380"/>
      <c r="D488" s="380"/>
      <c r="E488" s="380"/>
      <c r="F488" s="380"/>
      <c r="G488" s="380"/>
      <c r="H488" s="380"/>
      <c r="I488" s="380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  <c r="Z488" s="380"/>
      <c r="AA488" s="380"/>
      <c r="AB488" s="380"/>
      <c r="AC488" s="380"/>
    </row>
    <row r="489">
      <c r="A489" s="380"/>
      <c r="B489" s="380"/>
      <c r="C489" s="380"/>
      <c r="D489" s="380"/>
      <c r="E489" s="380"/>
      <c r="F489" s="380"/>
      <c r="G489" s="380"/>
      <c r="H489" s="380"/>
      <c r="I489" s="380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  <c r="Z489" s="380"/>
      <c r="AA489" s="380"/>
      <c r="AB489" s="380"/>
      <c r="AC489" s="380"/>
    </row>
    <row r="490">
      <c r="A490" s="380"/>
      <c r="B490" s="380"/>
      <c r="C490" s="380"/>
      <c r="D490" s="380"/>
      <c r="E490" s="380"/>
      <c r="F490" s="380"/>
      <c r="G490" s="380"/>
      <c r="H490" s="380"/>
      <c r="I490" s="380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  <c r="Z490" s="380"/>
      <c r="AA490" s="380"/>
      <c r="AB490" s="380"/>
      <c r="AC490" s="380"/>
    </row>
    <row r="491">
      <c r="A491" s="380"/>
      <c r="B491" s="380"/>
      <c r="C491" s="380"/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  <c r="Z491" s="380"/>
      <c r="AA491" s="380"/>
      <c r="AB491" s="380"/>
      <c r="AC491" s="380"/>
    </row>
    <row r="492">
      <c r="A492" s="380"/>
      <c r="B492" s="380"/>
      <c r="C492" s="380"/>
      <c r="D492" s="380"/>
      <c r="E492" s="380"/>
      <c r="F492" s="380"/>
      <c r="G492" s="380"/>
      <c r="H492" s="380"/>
      <c r="I492" s="380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  <c r="Z492" s="380"/>
      <c r="AA492" s="380"/>
      <c r="AB492" s="380"/>
      <c r="AC492" s="380"/>
    </row>
    <row r="493">
      <c r="A493" s="380"/>
      <c r="B493" s="380"/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  <c r="Z493" s="380"/>
      <c r="AA493" s="380"/>
      <c r="AB493" s="380"/>
      <c r="AC493" s="380"/>
    </row>
    <row r="494">
      <c r="A494" s="380"/>
      <c r="B494" s="380"/>
      <c r="C494" s="380"/>
      <c r="D494" s="380"/>
      <c r="E494" s="380"/>
      <c r="F494" s="380"/>
      <c r="G494" s="380"/>
      <c r="H494" s="380"/>
      <c r="I494" s="380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  <c r="Z494" s="380"/>
      <c r="AA494" s="380"/>
      <c r="AB494" s="380"/>
      <c r="AC494" s="380"/>
    </row>
    <row r="495">
      <c r="A495" s="380"/>
      <c r="B495" s="380"/>
      <c r="C495" s="380"/>
      <c r="D495" s="380"/>
      <c r="E495" s="380"/>
      <c r="F495" s="380"/>
      <c r="G495" s="380"/>
      <c r="H495" s="380"/>
      <c r="I495" s="380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  <c r="Z495" s="380"/>
      <c r="AA495" s="380"/>
      <c r="AB495" s="380"/>
      <c r="AC495" s="380"/>
    </row>
    <row r="496">
      <c r="A496" s="380"/>
      <c r="B496" s="380"/>
      <c r="C496" s="380"/>
      <c r="D496" s="380"/>
      <c r="E496" s="380"/>
      <c r="F496" s="380"/>
      <c r="G496" s="380"/>
      <c r="H496" s="380"/>
      <c r="I496" s="380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  <c r="Z496" s="380"/>
      <c r="AA496" s="380"/>
      <c r="AB496" s="380"/>
      <c r="AC496" s="380"/>
    </row>
    <row r="497">
      <c r="A497" s="380"/>
      <c r="B497" s="380"/>
      <c r="C497" s="380"/>
      <c r="D497" s="380"/>
      <c r="E497" s="380"/>
      <c r="F497" s="380"/>
      <c r="G497" s="380"/>
      <c r="H497" s="380"/>
      <c r="I497" s="380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  <c r="Z497" s="380"/>
      <c r="AA497" s="380"/>
      <c r="AB497" s="380"/>
      <c r="AC497" s="380"/>
    </row>
    <row r="498">
      <c r="A498" s="380"/>
      <c r="B498" s="380"/>
      <c r="C498" s="380"/>
      <c r="D498" s="380"/>
      <c r="E498" s="380"/>
      <c r="F498" s="380"/>
      <c r="G498" s="380"/>
      <c r="H498" s="380"/>
      <c r="I498" s="380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  <c r="Z498" s="380"/>
      <c r="AA498" s="380"/>
      <c r="AB498" s="380"/>
      <c r="AC498" s="380"/>
    </row>
    <row r="499">
      <c r="A499" s="380"/>
      <c r="B499" s="380"/>
      <c r="C499" s="380"/>
      <c r="D499" s="380"/>
      <c r="E499" s="380"/>
      <c r="F499" s="380"/>
      <c r="G499" s="380"/>
      <c r="H499" s="380"/>
      <c r="I499" s="380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  <c r="Z499" s="380"/>
      <c r="AA499" s="380"/>
      <c r="AB499" s="380"/>
      <c r="AC499" s="380"/>
    </row>
    <row r="500">
      <c r="A500" s="380"/>
      <c r="B500" s="380"/>
      <c r="C500" s="380"/>
      <c r="D500" s="380"/>
      <c r="E500" s="380"/>
      <c r="F500" s="380"/>
      <c r="G500" s="380"/>
      <c r="H500" s="380"/>
      <c r="I500" s="380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  <c r="AA500" s="380"/>
      <c r="AB500" s="380"/>
      <c r="AC500" s="380"/>
    </row>
    <row r="501">
      <c r="A501" s="380"/>
      <c r="B501" s="380"/>
      <c r="C501" s="380"/>
      <c r="D501" s="380"/>
      <c r="E501" s="380"/>
      <c r="F501" s="380"/>
      <c r="G501" s="380"/>
      <c r="H501" s="380"/>
      <c r="I501" s="380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  <c r="Z501" s="380"/>
      <c r="AA501" s="380"/>
      <c r="AB501" s="380"/>
      <c r="AC501" s="380"/>
    </row>
    <row r="502">
      <c r="A502" s="380"/>
      <c r="B502" s="380"/>
      <c r="C502" s="380"/>
      <c r="D502" s="380"/>
      <c r="E502" s="380"/>
      <c r="F502" s="380"/>
      <c r="G502" s="380"/>
      <c r="H502" s="380"/>
      <c r="I502" s="380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  <c r="Z502" s="380"/>
      <c r="AA502" s="380"/>
      <c r="AB502" s="380"/>
      <c r="AC502" s="380"/>
    </row>
    <row r="503">
      <c r="A503" s="380"/>
      <c r="B503" s="380"/>
      <c r="C503" s="380"/>
      <c r="D503" s="380"/>
      <c r="E503" s="380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  <c r="AA503" s="380"/>
      <c r="AB503" s="380"/>
      <c r="AC503" s="380"/>
    </row>
    <row r="504">
      <c r="A504" s="380"/>
      <c r="B504" s="380"/>
      <c r="C504" s="380"/>
      <c r="D504" s="380"/>
      <c r="E504" s="380"/>
      <c r="F504" s="380"/>
      <c r="G504" s="380"/>
      <c r="H504" s="380"/>
      <c r="I504" s="380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  <c r="Z504" s="380"/>
      <c r="AA504" s="380"/>
      <c r="AB504" s="380"/>
      <c r="AC504" s="380"/>
    </row>
    <row r="505">
      <c r="A505" s="380"/>
      <c r="B505" s="380"/>
      <c r="C505" s="380"/>
      <c r="D505" s="380"/>
      <c r="E505" s="380"/>
      <c r="F505" s="380"/>
      <c r="G505" s="380"/>
      <c r="H505" s="380"/>
      <c r="I505" s="380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  <c r="Z505" s="380"/>
      <c r="AA505" s="380"/>
      <c r="AB505" s="380"/>
      <c r="AC505" s="380"/>
    </row>
    <row r="506">
      <c r="A506" s="380"/>
      <c r="B506" s="380"/>
      <c r="C506" s="380"/>
      <c r="D506" s="380"/>
      <c r="E506" s="380"/>
      <c r="F506" s="380"/>
      <c r="G506" s="380"/>
      <c r="H506" s="380"/>
      <c r="I506" s="380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380"/>
      <c r="AA506" s="380"/>
      <c r="AB506" s="380"/>
      <c r="AC506" s="380"/>
    </row>
    <row r="507">
      <c r="A507" s="380"/>
      <c r="B507" s="380"/>
      <c r="C507" s="380"/>
      <c r="D507" s="380"/>
      <c r="E507" s="380"/>
      <c r="F507" s="380"/>
      <c r="G507" s="380"/>
      <c r="H507" s="380"/>
      <c r="I507" s="380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  <c r="Z507" s="380"/>
      <c r="AA507" s="380"/>
      <c r="AB507" s="380"/>
      <c r="AC507" s="380"/>
    </row>
    <row r="508">
      <c r="A508" s="380"/>
      <c r="B508" s="380"/>
      <c r="C508" s="380"/>
      <c r="D508" s="380"/>
      <c r="E508" s="380"/>
      <c r="F508" s="380"/>
      <c r="G508" s="380"/>
      <c r="H508" s="380"/>
      <c r="I508" s="380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  <c r="Z508" s="380"/>
      <c r="AA508" s="380"/>
      <c r="AB508" s="380"/>
      <c r="AC508" s="380"/>
    </row>
    <row r="509">
      <c r="A509" s="380"/>
      <c r="B509" s="380"/>
      <c r="C509" s="380"/>
      <c r="D509" s="380"/>
      <c r="E509" s="380"/>
      <c r="F509" s="380"/>
      <c r="G509" s="380"/>
      <c r="H509" s="380"/>
      <c r="I509" s="380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380"/>
      <c r="AA509" s="380"/>
      <c r="AB509" s="380"/>
      <c r="AC509" s="380"/>
    </row>
    <row r="510">
      <c r="A510" s="380"/>
      <c r="B510" s="380"/>
      <c r="C510" s="380"/>
      <c r="D510" s="380"/>
      <c r="E510" s="380"/>
      <c r="F510" s="380"/>
      <c r="G510" s="380"/>
      <c r="H510" s="380"/>
      <c r="I510" s="380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  <c r="Z510" s="380"/>
      <c r="AA510" s="380"/>
      <c r="AB510" s="380"/>
      <c r="AC510" s="380"/>
    </row>
    <row r="511">
      <c r="A511" s="380"/>
      <c r="B511" s="380"/>
      <c r="C511" s="380"/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  <c r="X511" s="380"/>
      <c r="Y511" s="380"/>
      <c r="Z511" s="380"/>
      <c r="AA511" s="380"/>
      <c r="AB511" s="380"/>
      <c r="AC511" s="380"/>
    </row>
    <row r="512">
      <c r="A512" s="380"/>
      <c r="B512" s="380"/>
      <c r="C512" s="380"/>
      <c r="D512" s="380"/>
      <c r="E512" s="380"/>
      <c r="F512" s="380"/>
      <c r="G512" s="380"/>
      <c r="H512" s="380"/>
      <c r="I512" s="380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  <c r="X512" s="380"/>
      <c r="Y512" s="380"/>
      <c r="Z512" s="380"/>
      <c r="AA512" s="380"/>
      <c r="AB512" s="380"/>
      <c r="AC512" s="380"/>
    </row>
    <row r="513">
      <c r="A513" s="380"/>
      <c r="B513" s="380"/>
      <c r="C513" s="380"/>
      <c r="D513" s="380"/>
      <c r="E513" s="380"/>
      <c r="F513" s="380"/>
      <c r="G513" s="380"/>
      <c r="H513" s="380"/>
      <c r="I513" s="380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  <c r="Z513" s="380"/>
      <c r="AA513" s="380"/>
      <c r="AB513" s="380"/>
      <c r="AC513" s="380"/>
    </row>
    <row r="514">
      <c r="A514" s="380"/>
      <c r="B514" s="380"/>
      <c r="C514" s="380"/>
      <c r="D514" s="380"/>
      <c r="E514" s="380"/>
      <c r="F514" s="380"/>
      <c r="G514" s="380"/>
      <c r="H514" s="380"/>
      <c r="I514" s="380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  <c r="Z514" s="380"/>
      <c r="AA514" s="380"/>
      <c r="AB514" s="380"/>
      <c r="AC514" s="380"/>
    </row>
    <row r="515">
      <c r="A515" s="380"/>
      <c r="B515" s="380"/>
      <c r="C515" s="380"/>
      <c r="D515" s="380"/>
      <c r="E515" s="380"/>
      <c r="F515" s="380"/>
      <c r="G515" s="380"/>
      <c r="H515" s="380"/>
      <c r="I515" s="380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  <c r="AA515" s="380"/>
      <c r="AB515" s="380"/>
      <c r="AC515" s="380"/>
    </row>
    <row r="516">
      <c r="A516" s="380"/>
      <c r="B516" s="380"/>
      <c r="C516" s="380"/>
      <c r="D516" s="380"/>
      <c r="E516" s="380"/>
      <c r="F516" s="380"/>
      <c r="G516" s="380"/>
      <c r="H516" s="380"/>
      <c r="I516" s="380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  <c r="AA516" s="380"/>
      <c r="AB516" s="380"/>
      <c r="AC516" s="380"/>
    </row>
    <row r="517">
      <c r="A517" s="380"/>
      <c r="B517" s="380"/>
      <c r="C517" s="380"/>
      <c r="D517" s="380"/>
      <c r="E517" s="380"/>
      <c r="F517" s="380"/>
      <c r="G517" s="380"/>
      <c r="H517" s="380"/>
      <c r="I517" s="380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  <c r="Z517" s="380"/>
      <c r="AA517" s="380"/>
      <c r="AB517" s="380"/>
      <c r="AC517" s="380"/>
    </row>
    <row r="518">
      <c r="A518" s="380"/>
      <c r="B518" s="380"/>
      <c r="C518" s="380"/>
      <c r="D518" s="380"/>
      <c r="E518" s="380"/>
      <c r="F518" s="380"/>
      <c r="G518" s="380"/>
      <c r="H518" s="380"/>
      <c r="I518" s="380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  <c r="AA518" s="380"/>
      <c r="AB518" s="380"/>
      <c r="AC518" s="380"/>
    </row>
    <row r="519">
      <c r="A519" s="380"/>
      <c r="B519" s="380"/>
      <c r="C519" s="380"/>
      <c r="D519" s="380"/>
      <c r="E519" s="380"/>
      <c r="F519" s="380"/>
      <c r="G519" s="380"/>
      <c r="H519" s="380"/>
      <c r="I519" s="380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  <c r="Z519" s="380"/>
      <c r="AA519" s="380"/>
      <c r="AB519" s="380"/>
      <c r="AC519" s="380"/>
    </row>
    <row r="520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</row>
    <row r="521">
      <c r="A521" s="380"/>
      <c r="B521" s="380"/>
      <c r="C521" s="380"/>
      <c r="D521" s="380"/>
      <c r="E521" s="380"/>
      <c r="F521" s="380"/>
      <c r="G521" s="380"/>
      <c r="H521" s="380"/>
      <c r="I521" s="380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  <c r="Z521" s="380"/>
      <c r="AA521" s="380"/>
      <c r="AB521" s="380"/>
      <c r="AC521" s="380"/>
    </row>
    <row r="522">
      <c r="A522" s="380"/>
      <c r="B522" s="380"/>
      <c r="C522" s="380"/>
      <c r="D522" s="380"/>
      <c r="E522" s="380"/>
      <c r="F522" s="380"/>
      <c r="G522" s="380"/>
      <c r="H522" s="380"/>
      <c r="I522" s="380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  <c r="Z522" s="380"/>
      <c r="AA522" s="380"/>
      <c r="AB522" s="380"/>
      <c r="AC522" s="380"/>
    </row>
    <row r="523">
      <c r="A523" s="380"/>
      <c r="B523" s="380"/>
      <c r="C523" s="380"/>
      <c r="D523" s="380"/>
      <c r="E523" s="380"/>
      <c r="F523" s="380"/>
      <c r="G523" s="380"/>
      <c r="H523" s="380"/>
      <c r="I523" s="380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  <c r="Z523" s="380"/>
      <c r="AA523" s="380"/>
      <c r="AB523" s="380"/>
      <c r="AC523" s="380"/>
    </row>
    <row r="524">
      <c r="A524" s="380"/>
      <c r="B524" s="380"/>
      <c r="C524" s="380"/>
      <c r="D524" s="380"/>
      <c r="E524" s="380"/>
      <c r="F524" s="380"/>
      <c r="G524" s="380"/>
      <c r="H524" s="380"/>
      <c r="I524" s="380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  <c r="AA524" s="380"/>
      <c r="AB524" s="380"/>
      <c r="AC524" s="380"/>
    </row>
    <row r="525">
      <c r="A525" s="380"/>
      <c r="B525" s="380"/>
      <c r="C525" s="380"/>
      <c r="D525" s="380"/>
      <c r="E525" s="380"/>
      <c r="F525" s="380"/>
      <c r="G525" s="380"/>
      <c r="H525" s="380"/>
      <c r="I525" s="380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  <c r="Z525" s="380"/>
      <c r="AA525" s="380"/>
      <c r="AB525" s="380"/>
      <c r="AC525" s="380"/>
    </row>
    <row r="526">
      <c r="A526" s="380"/>
      <c r="B526" s="380"/>
      <c r="C526" s="380"/>
      <c r="D526" s="380"/>
      <c r="E526" s="380"/>
      <c r="F526" s="380"/>
      <c r="G526" s="380"/>
      <c r="H526" s="380"/>
      <c r="I526" s="380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  <c r="Z526" s="380"/>
      <c r="AA526" s="380"/>
      <c r="AB526" s="380"/>
      <c r="AC526" s="380"/>
    </row>
    <row r="527">
      <c r="A527" s="380"/>
      <c r="B527" s="380"/>
      <c r="C527" s="380"/>
      <c r="D527" s="380"/>
      <c r="E527" s="380"/>
      <c r="F527" s="380"/>
      <c r="G527" s="380"/>
      <c r="H527" s="380"/>
      <c r="I527" s="380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  <c r="Z527" s="380"/>
      <c r="AA527" s="380"/>
      <c r="AB527" s="380"/>
      <c r="AC527" s="380"/>
    </row>
    <row r="528">
      <c r="A528" s="380"/>
      <c r="B528" s="380"/>
      <c r="C528" s="380"/>
      <c r="D528" s="380"/>
      <c r="E528" s="380"/>
      <c r="F528" s="380"/>
      <c r="G528" s="380"/>
      <c r="H528" s="380"/>
      <c r="I528" s="380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  <c r="Z528" s="380"/>
      <c r="AA528" s="380"/>
      <c r="AB528" s="380"/>
      <c r="AC528" s="380"/>
    </row>
    <row r="529">
      <c r="A529" s="380"/>
      <c r="B529" s="380"/>
      <c r="C529" s="380"/>
      <c r="D529" s="380"/>
      <c r="E529" s="380"/>
      <c r="F529" s="380"/>
      <c r="G529" s="380"/>
      <c r="H529" s="380"/>
      <c r="I529" s="380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  <c r="Z529" s="380"/>
      <c r="AA529" s="380"/>
      <c r="AB529" s="380"/>
      <c r="AC529" s="380"/>
    </row>
    <row r="530">
      <c r="A530" s="380"/>
      <c r="B530" s="380"/>
      <c r="C530" s="380"/>
      <c r="D530" s="380"/>
      <c r="E530" s="380"/>
      <c r="F530" s="380"/>
      <c r="G530" s="380"/>
      <c r="H530" s="380"/>
      <c r="I530" s="380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  <c r="Z530" s="380"/>
      <c r="AA530" s="380"/>
      <c r="AB530" s="380"/>
      <c r="AC530" s="380"/>
    </row>
    <row r="531">
      <c r="A531" s="380"/>
      <c r="B531" s="380"/>
      <c r="C531" s="380"/>
      <c r="D531" s="380"/>
      <c r="E531" s="380"/>
      <c r="F531" s="380"/>
      <c r="G531" s="380"/>
      <c r="H531" s="380"/>
      <c r="I531" s="380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  <c r="Z531" s="380"/>
      <c r="AA531" s="380"/>
      <c r="AB531" s="380"/>
      <c r="AC531" s="380"/>
    </row>
    <row r="532">
      <c r="A532" s="380"/>
      <c r="B532" s="380"/>
      <c r="C532" s="380"/>
      <c r="D532" s="380"/>
      <c r="E532" s="380"/>
      <c r="F532" s="380"/>
      <c r="G532" s="380"/>
      <c r="H532" s="380"/>
      <c r="I532" s="380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  <c r="X532" s="380"/>
      <c r="Y532" s="380"/>
      <c r="Z532" s="380"/>
      <c r="AA532" s="380"/>
      <c r="AB532" s="380"/>
      <c r="AC532" s="380"/>
    </row>
    <row r="533">
      <c r="A533" s="380"/>
      <c r="B533" s="380"/>
      <c r="C533" s="380"/>
      <c r="D533" s="380"/>
      <c r="E533" s="380"/>
      <c r="F533" s="380"/>
      <c r="G533" s="380"/>
      <c r="H533" s="380"/>
      <c r="I533" s="380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  <c r="Z533" s="380"/>
      <c r="AA533" s="380"/>
      <c r="AB533" s="380"/>
      <c r="AC533" s="380"/>
    </row>
    <row r="534">
      <c r="A534" s="380"/>
      <c r="B534" s="380"/>
      <c r="C534" s="380"/>
      <c r="D534" s="380"/>
      <c r="E534" s="380"/>
      <c r="F534" s="380"/>
      <c r="G534" s="380"/>
      <c r="H534" s="380"/>
      <c r="I534" s="380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80"/>
      <c r="AA534" s="380"/>
      <c r="AB534" s="380"/>
      <c r="AC534" s="380"/>
    </row>
    <row r="535">
      <c r="A535" s="380"/>
      <c r="B535" s="380"/>
      <c r="C535" s="380"/>
      <c r="D535" s="380"/>
      <c r="E535" s="380"/>
      <c r="F535" s="380"/>
      <c r="G535" s="380"/>
      <c r="H535" s="380"/>
      <c r="I535" s="380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  <c r="Z535" s="380"/>
      <c r="AA535" s="380"/>
      <c r="AB535" s="380"/>
      <c r="AC535" s="380"/>
    </row>
    <row r="536">
      <c r="A536" s="380"/>
      <c r="B536" s="380"/>
      <c r="C536" s="380"/>
      <c r="D536" s="380"/>
      <c r="E536" s="380"/>
      <c r="F536" s="380"/>
      <c r="G536" s="380"/>
      <c r="H536" s="380"/>
      <c r="I536" s="380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  <c r="Z536" s="380"/>
      <c r="AA536" s="380"/>
      <c r="AB536" s="380"/>
      <c r="AC536" s="380"/>
    </row>
    <row r="537">
      <c r="A537" s="380"/>
      <c r="B537" s="380"/>
      <c r="C537" s="380"/>
      <c r="D537" s="380"/>
      <c r="E537" s="380"/>
      <c r="F537" s="380"/>
      <c r="G537" s="380"/>
      <c r="H537" s="380"/>
      <c r="I537" s="380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  <c r="X537" s="380"/>
      <c r="Y537" s="380"/>
      <c r="Z537" s="380"/>
      <c r="AA537" s="380"/>
      <c r="AB537" s="380"/>
      <c r="AC537" s="380"/>
    </row>
    <row r="538">
      <c r="A538" s="380"/>
      <c r="B538" s="380"/>
      <c r="C538" s="380"/>
      <c r="D538" s="380"/>
      <c r="E538" s="380"/>
      <c r="F538" s="380"/>
      <c r="G538" s="380"/>
      <c r="H538" s="380"/>
      <c r="I538" s="380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  <c r="X538" s="380"/>
      <c r="Y538" s="380"/>
      <c r="Z538" s="380"/>
      <c r="AA538" s="380"/>
      <c r="AB538" s="380"/>
      <c r="AC538" s="380"/>
    </row>
    <row r="539">
      <c r="A539" s="380"/>
      <c r="B539" s="380"/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  <c r="X539" s="380"/>
      <c r="Y539" s="380"/>
      <c r="Z539" s="380"/>
      <c r="AA539" s="380"/>
      <c r="AB539" s="380"/>
      <c r="AC539" s="380"/>
    </row>
    <row r="540">
      <c r="A540" s="380"/>
      <c r="B540" s="380"/>
      <c r="C540" s="380"/>
      <c r="D540" s="380"/>
      <c r="E540" s="380"/>
      <c r="F540" s="380"/>
      <c r="G540" s="380"/>
      <c r="H540" s="380"/>
      <c r="I540" s="380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  <c r="X540" s="380"/>
      <c r="Y540" s="380"/>
      <c r="Z540" s="380"/>
      <c r="AA540" s="380"/>
      <c r="AB540" s="380"/>
      <c r="AC540" s="380"/>
    </row>
    <row r="541">
      <c r="A541" s="380"/>
      <c r="B541" s="380"/>
      <c r="C541" s="380"/>
      <c r="D541" s="380"/>
      <c r="E541" s="380"/>
      <c r="F541" s="380"/>
      <c r="G541" s="380"/>
      <c r="H541" s="380"/>
      <c r="I541" s="380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  <c r="AA541" s="380"/>
      <c r="AB541" s="380"/>
      <c r="AC541" s="380"/>
    </row>
    <row r="542">
      <c r="A542" s="380"/>
      <c r="B542" s="380"/>
      <c r="C542" s="380"/>
      <c r="D542" s="380"/>
      <c r="E542" s="380"/>
      <c r="F542" s="380"/>
      <c r="G542" s="380"/>
      <c r="H542" s="380"/>
      <c r="I542" s="380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  <c r="X542" s="380"/>
      <c r="Y542" s="380"/>
      <c r="Z542" s="380"/>
      <c r="AA542" s="380"/>
      <c r="AB542" s="380"/>
      <c r="AC542" s="380"/>
    </row>
    <row r="543">
      <c r="A543" s="380"/>
      <c r="B543" s="380"/>
      <c r="C543" s="380"/>
      <c r="D543" s="380"/>
      <c r="E543" s="380"/>
      <c r="F543" s="380"/>
      <c r="G543" s="380"/>
      <c r="H543" s="380"/>
      <c r="I543" s="380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  <c r="X543" s="380"/>
      <c r="Y543" s="380"/>
      <c r="Z543" s="380"/>
      <c r="AA543" s="380"/>
      <c r="AB543" s="380"/>
      <c r="AC543" s="380"/>
    </row>
    <row r="544">
      <c r="A544" s="380"/>
      <c r="B544" s="380"/>
      <c r="C544" s="380"/>
      <c r="D544" s="380"/>
      <c r="E544" s="380"/>
      <c r="F544" s="380"/>
      <c r="G544" s="380"/>
      <c r="H544" s="380"/>
      <c r="I544" s="380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  <c r="X544" s="380"/>
      <c r="Y544" s="380"/>
      <c r="Z544" s="380"/>
      <c r="AA544" s="380"/>
      <c r="AB544" s="380"/>
      <c r="AC544" s="380"/>
    </row>
    <row r="545">
      <c r="A545" s="380"/>
      <c r="B545" s="380"/>
      <c r="C545" s="380"/>
      <c r="D545" s="380"/>
      <c r="E545" s="380"/>
      <c r="F545" s="380"/>
      <c r="G545" s="380"/>
      <c r="H545" s="380"/>
      <c r="I545" s="380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  <c r="X545" s="380"/>
      <c r="Y545" s="380"/>
      <c r="Z545" s="380"/>
      <c r="AA545" s="380"/>
      <c r="AB545" s="380"/>
      <c r="AC545" s="380"/>
    </row>
    <row r="546">
      <c r="A546" s="380"/>
      <c r="B546" s="380"/>
      <c r="C546" s="380"/>
      <c r="D546" s="380"/>
      <c r="E546" s="380"/>
      <c r="F546" s="380"/>
      <c r="G546" s="380"/>
      <c r="H546" s="380"/>
      <c r="I546" s="380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  <c r="X546" s="380"/>
      <c r="Y546" s="380"/>
      <c r="Z546" s="380"/>
      <c r="AA546" s="380"/>
      <c r="AB546" s="380"/>
      <c r="AC546" s="380"/>
    </row>
    <row r="547">
      <c r="A547" s="380"/>
      <c r="B547" s="380"/>
      <c r="C547" s="380"/>
      <c r="D547" s="380"/>
      <c r="E547" s="380"/>
      <c r="F547" s="380"/>
      <c r="G547" s="380"/>
      <c r="H547" s="380"/>
      <c r="I547" s="380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  <c r="X547" s="380"/>
      <c r="Y547" s="380"/>
      <c r="Z547" s="380"/>
      <c r="AA547" s="380"/>
      <c r="AB547" s="380"/>
      <c r="AC547" s="380"/>
    </row>
    <row r="548">
      <c r="A548" s="380"/>
      <c r="B548" s="380"/>
      <c r="C548" s="380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  <c r="Z548" s="380"/>
      <c r="AA548" s="380"/>
      <c r="AB548" s="380"/>
      <c r="AC548" s="380"/>
    </row>
    <row r="549">
      <c r="A549" s="380"/>
      <c r="B549" s="380"/>
      <c r="C549" s="380"/>
      <c r="D549" s="380"/>
      <c r="E549" s="380"/>
      <c r="F549" s="380"/>
      <c r="G549" s="380"/>
      <c r="H549" s="380"/>
      <c r="I549" s="380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  <c r="X549" s="380"/>
      <c r="Y549" s="380"/>
      <c r="Z549" s="380"/>
      <c r="AA549" s="380"/>
      <c r="AB549" s="380"/>
      <c r="AC549" s="380"/>
    </row>
    <row r="550">
      <c r="A550" s="380"/>
      <c r="B550" s="380"/>
      <c r="C550" s="380"/>
      <c r="D550" s="380"/>
      <c r="E550" s="380"/>
      <c r="F550" s="380"/>
      <c r="G550" s="380"/>
      <c r="H550" s="380"/>
      <c r="I550" s="380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  <c r="Z550" s="380"/>
      <c r="AA550" s="380"/>
      <c r="AB550" s="380"/>
      <c r="AC550" s="380"/>
    </row>
    <row r="551">
      <c r="A551" s="380"/>
      <c r="B551" s="380"/>
      <c r="C551" s="380"/>
      <c r="D551" s="380"/>
      <c r="E551" s="380"/>
      <c r="F551" s="380"/>
      <c r="G551" s="380"/>
      <c r="H551" s="380"/>
      <c r="I551" s="380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  <c r="X551" s="380"/>
      <c r="Y551" s="380"/>
      <c r="Z551" s="380"/>
      <c r="AA551" s="380"/>
      <c r="AB551" s="380"/>
      <c r="AC551" s="380"/>
    </row>
    <row r="552">
      <c r="A552" s="380"/>
      <c r="B552" s="380"/>
      <c r="C552" s="380"/>
      <c r="D552" s="380"/>
      <c r="E552" s="380"/>
      <c r="F552" s="380"/>
      <c r="G552" s="380"/>
      <c r="H552" s="380"/>
      <c r="I552" s="380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  <c r="X552" s="380"/>
      <c r="Y552" s="380"/>
      <c r="Z552" s="380"/>
      <c r="AA552" s="380"/>
      <c r="AB552" s="380"/>
      <c r="AC552" s="380"/>
    </row>
    <row r="553">
      <c r="A553" s="380"/>
      <c r="B553" s="380"/>
      <c r="C553" s="380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  <c r="Z553" s="380"/>
      <c r="AA553" s="380"/>
      <c r="AB553" s="380"/>
      <c r="AC553" s="380"/>
    </row>
    <row r="554">
      <c r="A554" s="380"/>
      <c r="B554" s="380"/>
      <c r="C554" s="380"/>
      <c r="D554" s="380"/>
      <c r="E554" s="380"/>
      <c r="F554" s="380"/>
      <c r="G554" s="380"/>
      <c r="H554" s="380"/>
      <c r="I554" s="380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  <c r="Z554" s="380"/>
      <c r="AA554" s="380"/>
      <c r="AB554" s="380"/>
      <c r="AC554" s="380"/>
    </row>
    <row r="555">
      <c r="A555" s="380"/>
      <c r="B555" s="380"/>
      <c r="C555" s="380"/>
      <c r="D555" s="380"/>
      <c r="E555" s="380"/>
      <c r="F555" s="380"/>
      <c r="G555" s="380"/>
      <c r="H555" s="380"/>
      <c r="I555" s="380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  <c r="X555" s="380"/>
      <c r="Y555" s="380"/>
      <c r="Z555" s="380"/>
      <c r="AA555" s="380"/>
      <c r="AB555" s="380"/>
      <c r="AC555" s="380"/>
    </row>
    <row r="556">
      <c r="A556" s="380"/>
      <c r="B556" s="380"/>
      <c r="C556" s="380"/>
      <c r="D556" s="380"/>
      <c r="E556" s="380"/>
      <c r="F556" s="380"/>
      <c r="G556" s="380"/>
      <c r="H556" s="380"/>
      <c r="I556" s="380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  <c r="X556" s="380"/>
      <c r="Y556" s="380"/>
      <c r="Z556" s="380"/>
      <c r="AA556" s="380"/>
      <c r="AB556" s="380"/>
      <c r="AC556" s="380"/>
    </row>
    <row r="557">
      <c r="A557" s="380"/>
      <c r="B557" s="380"/>
      <c r="C557" s="380"/>
      <c r="D557" s="380"/>
      <c r="E557" s="380"/>
      <c r="F557" s="380"/>
      <c r="G557" s="380"/>
      <c r="H557" s="380"/>
      <c r="I557" s="380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  <c r="X557" s="380"/>
      <c r="Y557" s="380"/>
      <c r="Z557" s="380"/>
      <c r="AA557" s="380"/>
      <c r="AB557" s="380"/>
      <c r="AC557" s="380"/>
    </row>
    <row r="558">
      <c r="A558" s="380"/>
      <c r="B558" s="380"/>
      <c r="C558" s="380"/>
      <c r="D558" s="380"/>
      <c r="E558" s="380"/>
      <c r="F558" s="380"/>
      <c r="G558" s="380"/>
      <c r="H558" s="380"/>
      <c r="I558" s="380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  <c r="Z558" s="380"/>
      <c r="AA558" s="380"/>
      <c r="AB558" s="380"/>
      <c r="AC558" s="380"/>
    </row>
    <row r="559">
      <c r="A559" s="380"/>
      <c r="B559" s="380"/>
      <c r="C559" s="380"/>
      <c r="D559" s="380"/>
      <c r="E559" s="380"/>
      <c r="F559" s="380"/>
      <c r="G559" s="380"/>
      <c r="H559" s="380"/>
      <c r="I559" s="380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  <c r="Z559" s="380"/>
      <c r="AA559" s="380"/>
      <c r="AB559" s="380"/>
      <c r="AC559" s="380"/>
    </row>
    <row r="560">
      <c r="A560" s="380"/>
      <c r="B560" s="380"/>
      <c r="C560" s="380"/>
      <c r="D560" s="380"/>
      <c r="E560" s="380"/>
      <c r="F560" s="380"/>
      <c r="G560" s="380"/>
      <c r="H560" s="380"/>
      <c r="I560" s="380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  <c r="Z560" s="380"/>
      <c r="AA560" s="380"/>
      <c r="AB560" s="380"/>
      <c r="AC560" s="380"/>
    </row>
    <row r="561">
      <c r="A561" s="380"/>
      <c r="B561" s="380"/>
      <c r="C561" s="380"/>
      <c r="D561" s="380"/>
      <c r="E561" s="380"/>
      <c r="F561" s="380"/>
      <c r="G561" s="380"/>
      <c r="H561" s="380"/>
      <c r="I561" s="380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  <c r="X561" s="380"/>
      <c r="Y561" s="380"/>
      <c r="Z561" s="380"/>
      <c r="AA561" s="380"/>
      <c r="AB561" s="380"/>
      <c r="AC561" s="380"/>
    </row>
    <row r="562">
      <c r="A562" s="380"/>
      <c r="B562" s="380"/>
      <c r="C562" s="380"/>
      <c r="D562" s="380"/>
      <c r="E562" s="380"/>
      <c r="F562" s="380"/>
      <c r="G562" s="380"/>
      <c r="H562" s="380"/>
      <c r="I562" s="380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  <c r="X562" s="380"/>
      <c r="Y562" s="380"/>
      <c r="Z562" s="380"/>
      <c r="AA562" s="380"/>
      <c r="AB562" s="380"/>
      <c r="AC562" s="380"/>
    </row>
    <row r="563">
      <c r="A563" s="380"/>
      <c r="B563" s="380"/>
      <c r="C563" s="380"/>
      <c r="D563" s="380"/>
      <c r="E563" s="380"/>
      <c r="F563" s="380"/>
      <c r="G563" s="380"/>
      <c r="H563" s="380"/>
      <c r="I563" s="380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  <c r="Z563" s="380"/>
      <c r="AA563" s="380"/>
      <c r="AB563" s="380"/>
      <c r="AC563" s="380"/>
    </row>
    <row r="564">
      <c r="A564" s="380"/>
      <c r="B564" s="380"/>
      <c r="C564" s="380"/>
      <c r="D564" s="380"/>
      <c r="E564" s="380"/>
      <c r="F564" s="380"/>
      <c r="G564" s="380"/>
      <c r="H564" s="380"/>
      <c r="I564" s="380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  <c r="X564" s="380"/>
      <c r="Y564" s="380"/>
      <c r="Z564" s="380"/>
      <c r="AA564" s="380"/>
      <c r="AB564" s="380"/>
      <c r="AC564" s="380"/>
    </row>
    <row r="565">
      <c r="A565" s="380"/>
      <c r="B565" s="380"/>
      <c r="C565" s="380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  <c r="X565" s="380"/>
      <c r="Y565" s="380"/>
      <c r="Z565" s="380"/>
      <c r="AA565" s="380"/>
      <c r="AB565" s="380"/>
      <c r="AC565" s="380"/>
    </row>
    <row r="566">
      <c r="A566" s="380"/>
      <c r="B566" s="380"/>
      <c r="C566" s="380"/>
      <c r="D566" s="380"/>
      <c r="E566" s="380"/>
      <c r="F566" s="380"/>
      <c r="G566" s="380"/>
      <c r="H566" s="380"/>
      <c r="I566" s="380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  <c r="Z566" s="380"/>
      <c r="AA566" s="380"/>
      <c r="AB566" s="380"/>
      <c r="AC566" s="380"/>
    </row>
    <row r="567">
      <c r="A567" s="380"/>
      <c r="B567" s="380"/>
      <c r="C567" s="380"/>
      <c r="D567" s="380"/>
      <c r="E567" s="380"/>
      <c r="F567" s="380"/>
      <c r="G567" s="380"/>
      <c r="H567" s="380"/>
      <c r="I567" s="380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  <c r="X567" s="380"/>
      <c r="Y567" s="380"/>
      <c r="Z567" s="380"/>
      <c r="AA567" s="380"/>
      <c r="AB567" s="380"/>
      <c r="AC567" s="380"/>
    </row>
    <row r="568">
      <c r="A568" s="380"/>
      <c r="B568" s="380"/>
      <c r="C568" s="380"/>
      <c r="D568" s="380"/>
      <c r="E568" s="380"/>
      <c r="F568" s="380"/>
      <c r="G568" s="380"/>
      <c r="H568" s="380"/>
      <c r="I568" s="380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  <c r="X568" s="380"/>
      <c r="Y568" s="380"/>
      <c r="Z568" s="380"/>
      <c r="AA568" s="380"/>
      <c r="AB568" s="380"/>
      <c r="AC568" s="380"/>
    </row>
    <row r="569">
      <c r="A569" s="380"/>
      <c r="B569" s="380"/>
      <c r="C569" s="380"/>
      <c r="D569" s="380"/>
      <c r="E569" s="380"/>
      <c r="F569" s="380"/>
      <c r="G569" s="380"/>
      <c r="H569" s="380"/>
      <c r="I569" s="380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  <c r="X569" s="380"/>
      <c r="Y569" s="380"/>
      <c r="Z569" s="380"/>
      <c r="AA569" s="380"/>
      <c r="AB569" s="380"/>
      <c r="AC569" s="380"/>
    </row>
    <row r="570">
      <c r="A570" s="380"/>
      <c r="B570" s="380"/>
      <c r="C570" s="380"/>
      <c r="D570" s="380"/>
      <c r="E570" s="380"/>
      <c r="F570" s="380"/>
      <c r="G570" s="380"/>
      <c r="H570" s="380"/>
      <c r="I570" s="380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  <c r="X570" s="380"/>
      <c r="Y570" s="380"/>
      <c r="Z570" s="380"/>
      <c r="AA570" s="380"/>
      <c r="AB570" s="380"/>
      <c r="AC570" s="380"/>
    </row>
    <row r="571">
      <c r="A571" s="380"/>
      <c r="B571" s="380"/>
      <c r="C571" s="380"/>
      <c r="D571" s="380"/>
      <c r="E571" s="380"/>
      <c r="F571" s="380"/>
      <c r="G571" s="380"/>
      <c r="H571" s="380"/>
      <c r="I571" s="380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  <c r="Z571" s="380"/>
      <c r="AA571" s="380"/>
      <c r="AB571" s="380"/>
      <c r="AC571" s="380"/>
    </row>
    <row r="572">
      <c r="A572" s="380"/>
      <c r="B572" s="380"/>
      <c r="C572" s="380"/>
      <c r="D572" s="380"/>
      <c r="E572" s="380"/>
      <c r="F572" s="380"/>
      <c r="G572" s="380"/>
      <c r="H572" s="380"/>
      <c r="I572" s="380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  <c r="X572" s="380"/>
      <c r="Y572" s="380"/>
      <c r="Z572" s="380"/>
      <c r="AA572" s="380"/>
      <c r="AB572" s="380"/>
      <c r="AC572" s="380"/>
    </row>
    <row r="573">
      <c r="A573" s="380"/>
      <c r="B573" s="380"/>
      <c r="C573" s="380"/>
      <c r="D573" s="380"/>
      <c r="E573" s="380"/>
      <c r="F573" s="380"/>
      <c r="G573" s="380"/>
      <c r="H573" s="380"/>
      <c r="I573" s="380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  <c r="X573" s="380"/>
      <c r="Y573" s="380"/>
      <c r="Z573" s="380"/>
      <c r="AA573" s="380"/>
      <c r="AB573" s="380"/>
      <c r="AC573" s="380"/>
    </row>
    <row r="574">
      <c r="A574" s="380"/>
      <c r="B574" s="380"/>
      <c r="C574" s="380"/>
      <c r="D574" s="380"/>
      <c r="E574" s="380"/>
      <c r="F574" s="380"/>
      <c r="G574" s="380"/>
      <c r="H574" s="380"/>
      <c r="I574" s="380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  <c r="X574" s="380"/>
      <c r="Y574" s="380"/>
      <c r="Z574" s="380"/>
      <c r="AA574" s="380"/>
      <c r="AB574" s="380"/>
      <c r="AC574" s="380"/>
    </row>
    <row r="575">
      <c r="A575" s="380"/>
      <c r="B575" s="380"/>
      <c r="C575" s="380"/>
      <c r="D575" s="380"/>
      <c r="E575" s="380"/>
      <c r="F575" s="380"/>
      <c r="G575" s="380"/>
      <c r="H575" s="380"/>
      <c r="I575" s="380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  <c r="Z575" s="380"/>
      <c r="AA575" s="380"/>
      <c r="AB575" s="380"/>
      <c r="AC575" s="380"/>
    </row>
    <row r="576">
      <c r="A576" s="380"/>
      <c r="B576" s="380"/>
      <c r="C576" s="380"/>
      <c r="D576" s="380"/>
      <c r="E576" s="380"/>
      <c r="F576" s="380"/>
      <c r="G576" s="380"/>
      <c r="H576" s="380"/>
      <c r="I576" s="380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  <c r="AA576" s="380"/>
      <c r="AB576" s="380"/>
      <c r="AC576" s="380"/>
    </row>
    <row r="577">
      <c r="A577" s="380"/>
      <c r="B577" s="380"/>
      <c r="C577" s="380"/>
      <c r="D577" s="380"/>
      <c r="E577" s="380"/>
      <c r="F577" s="380"/>
      <c r="G577" s="380"/>
      <c r="H577" s="380"/>
      <c r="I577" s="380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  <c r="Z577" s="380"/>
      <c r="AA577" s="380"/>
      <c r="AB577" s="380"/>
      <c r="AC577" s="380"/>
    </row>
    <row r="578">
      <c r="A578" s="380"/>
      <c r="B578" s="380"/>
      <c r="C578" s="380"/>
      <c r="D578" s="380"/>
      <c r="E578" s="380"/>
      <c r="F578" s="380"/>
      <c r="G578" s="380"/>
      <c r="H578" s="380"/>
      <c r="I578" s="380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  <c r="Z578" s="380"/>
      <c r="AA578" s="380"/>
      <c r="AB578" s="380"/>
      <c r="AC578" s="380"/>
    </row>
    <row r="579">
      <c r="A579" s="380"/>
      <c r="B579" s="380"/>
      <c r="C579" s="380"/>
      <c r="D579" s="380"/>
      <c r="E579" s="380"/>
      <c r="F579" s="380"/>
      <c r="G579" s="380"/>
      <c r="H579" s="380"/>
      <c r="I579" s="380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  <c r="Z579" s="380"/>
      <c r="AA579" s="380"/>
      <c r="AB579" s="380"/>
      <c r="AC579" s="380"/>
    </row>
    <row r="580">
      <c r="A580" s="380"/>
      <c r="B580" s="380"/>
      <c r="C580" s="380"/>
      <c r="D580" s="380"/>
      <c r="E580" s="380"/>
      <c r="F580" s="380"/>
      <c r="G580" s="380"/>
      <c r="H580" s="380"/>
      <c r="I580" s="380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  <c r="Z580" s="380"/>
      <c r="AA580" s="380"/>
      <c r="AB580" s="380"/>
      <c r="AC580" s="380"/>
    </row>
    <row r="581">
      <c r="A581" s="380"/>
      <c r="B581" s="380"/>
      <c r="C581" s="380"/>
      <c r="D581" s="380"/>
      <c r="E581" s="380"/>
      <c r="F581" s="380"/>
      <c r="G581" s="380"/>
      <c r="H581" s="380"/>
      <c r="I581" s="380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  <c r="Z581" s="380"/>
      <c r="AA581" s="380"/>
      <c r="AB581" s="380"/>
      <c r="AC581" s="380"/>
    </row>
    <row r="582">
      <c r="A582" s="380"/>
      <c r="B582" s="380"/>
      <c r="C582" s="380"/>
      <c r="D582" s="380"/>
      <c r="E582" s="380"/>
      <c r="F582" s="380"/>
      <c r="G582" s="380"/>
      <c r="H582" s="380"/>
      <c r="I582" s="380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  <c r="Z582" s="380"/>
      <c r="AA582" s="380"/>
      <c r="AB582" s="380"/>
      <c r="AC582" s="380"/>
    </row>
    <row r="583">
      <c r="A583" s="380"/>
      <c r="B583" s="380"/>
      <c r="C583" s="380"/>
      <c r="D583" s="380"/>
      <c r="E583" s="380"/>
      <c r="F583" s="380"/>
      <c r="G583" s="380"/>
      <c r="H583" s="380"/>
      <c r="I583" s="380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  <c r="Z583" s="380"/>
      <c r="AA583" s="380"/>
      <c r="AB583" s="380"/>
      <c r="AC583" s="380"/>
    </row>
    <row r="584">
      <c r="A584" s="380"/>
      <c r="B584" s="380"/>
      <c r="C584" s="380"/>
      <c r="D584" s="380"/>
      <c r="E584" s="380"/>
      <c r="F584" s="380"/>
      <c r="G584" s="380"/>
      <c r="H584" s="380"/>
      <c r="I584" s="380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  <c r="Z584" s="380"/>
      <c r="AA584" s="380"/>
      <c r="AB584" s="380"/>
      <c r="AC584" s="380"/>
    </row>
    <row r="585">
      <c r="A585" s="380"/>
      <c r="B585" s="380"/>
      <c r="C585" s="380"/>
      <c r="D585" s="380"/>
      <c r="E585" s="380"/>
      <c r="F585" s="380"/>
      <c r="G585" s="380"/>
      <c r="H585" s="380"/>
      <c r="I585" s="380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  <c r="Z585" s="380"/>
      <c r="AA585" s="380"/>
      <c r="AB585" s="380"/>
      <c r="AC585" s="380"/>
    </row>
    <row r="586">
      <c r="A586" s="380"/>
      <c r="B586" s="380"/>
      <c r="C586" s="380"/>
      <c r="D586" s="380"/>
      <c r="E586" s="380"/>
      <c r="F586" s="380"/>
      <c r="G586" s="380"/>
      <c r="H586" s="380"/>
      <c r="I586" s="380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  <c r="Z586" s="380"/>
      <c r="AA586" s="380"/>
      <c r="AB586" s="380"/>
      <c r="AC586" s="380"/>
    </row>
    <row r="587">
      <c r="A587" s="380"/>
      <c r="B587" s="380"/>
      <c r="C587" s="380"/>
      <c r="D587" s="380"/>
      <c r="E587" s="380"/>
      <c r="F587" s="380"/>
      <c r="G587" s="380"/>
      <c r="H587" s="380"/>
      <c r="I587" s="380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  <c r="Z587" s="380"/>
      <c r="AA587" s="380"/>
      <c r="AB587" s="380"/>
      <c r="AC587" s="380"/>
    </row>
    <row r="588">
      <c r="A588" s="380"/>
      <c r="B588" s="380"/>
      <c r="C588" s="380"/>
      <c r="D588" s="380"/>
      <c r="E588" s="380"/>
      <c r="F588" s="380"/>
      <c r="G588" s="380"/>
      <c r="H588" s="380"/>
      <c r="I588" s="380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  <c r="Z588" s="380"/>
      <c r="AA588" s="380"/>
      <c r="AB588" s="380"/>
      <c r="AC588" s="380"/>
    </row>
    <row r="589">
      <c r="A589" s="380"/>
      <c r="B589" s="380"/>
      <c r="C589" s="380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  <c r="Z589" s="380"/>
      <c r="AA589" s="380"/>
      <c r="AB589" s="380"/>
      <c r="AC589" s="380"/>
    </row>
    <row r="590">
      <c r="A590" s="380"/>
      <c r="B590" s="380"/>
      <c r="C590" s="380"/>
      <c r="D590" s="380"/>
      <c r="E590" s="380"/>
      <c r="F590" s="380"/>
      <c r="G590" s="380"/>
      <c r="H590" s="380"/>
      <c r="I590" s="380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  <c r="Z590" s="380"/>
      <c r="AA590" s="380"/>
      <c r="AB590" s="380"/>
      <c r="AC590" s="380"/>
    </row>
    <row r="591">
      <c r="A591" s="380"/>
      <c r="B591" s="380"/>
      <c r="C591" s="380"/>
      <c r="D591" s="380"/>
      <c r="E591" s="380"/>
      <c r="F591" s="380"/>
      <c r="G591" s="380"/>
      <c r="H591" s="380"/>
      <c r="I591" s="380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  <c r="Z591" s="380"/>
      <c r="AA591" s="380"/>
      <c r="AB591" s="380"/>
      <c r="AC591" s="380"/>
    </row>
    <row r="592">
      <c r="A592" s="380"/>
      <c r="B592" s="380"/>
      <c r="C592" s="380"/>
      <c r="D592" s="380"/>
      <c r="E592" s="380"/>
      <c r="F592" s="380"/>
      <c r="G592" s="380"/>
      <c r="H592" s="380"/>
      <c r="I592" s="380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  <c r="Z592" s="380"/>
      <c r="AA592" s="380"/>
      <c r="AB592" s="380"/>
      <c r="AC592" s="380"/>
    </row>
    <row r="593">
      <c r="A593" s="380"/>
      <c r="B593" s="380"/>
      <c r="C593" s="380"/>
      <c r="D593" s="380"/>
      <c r="E593" s="380"/>
      <c r="F593" s="380"/>
      <c r="G593" s="380"/>
      <c r="H593" s="380"/>
      <c r="I593" s="380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  <c r="Z593" s="380"/>
      <c r="AA593" s="380"/>
      <c r="AB593" s="380"/>
      <c r="AC593" s="380"/>
    </row>
    <row r="594">
      <c r="A594" s="380"/>
      <c r="B594" s="380"/>
      <c r="C594" s="380"/>
      <c r="D594" s="380"/>
      <c r="E594" s="380"/>
      <c r="F594" s="380"/>
      <c r="G594" s="380"/>
      <c r="H594" s="380"/>
      <c r="I594" s="380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  <c r="Z594" s="380"/>
      <c r="AA594" s="380"/>
      <c r="AB594" s="380"/>
      <c r="AC594" s="380"/>
    </row>
    <row r="595">
      <c r="A595" s="380"/>
      <c r="B595" s="380"/>
      <c r="C595" s="380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  <c r="Z595" s="380"/>
      <c r="AA595" s="380"/>
      <c r="AB595" s="380"/>
      <c r="AC595" s="380"/>
    </row>
    <row r="596">
      <c r="A596" s="380"/>
      <c r="B596" s="380"/>
      <c r="C596" s="380"/>
      <c r="D596" s="380"/>
      <c r="E596" s="380"/>
      <c r="F596" s="380"/>
      <c r="G596" s="380"/>
      <c r="H596" s="380"/>
      <c r="I596" s="380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  <c r="Z596" s="380"/>
      <c r="AA596" s="380"/>
      <c r="AB596" s="380"/>
      <c r="AC596" s="380"/>
    </row>
    <row r="597">
      <c r="A597" s="380"/>
      <c r="B597" s="380"/>
      <c r="C597" s="380"/>
      <c r="D597" s="380"/>
      <c r="E597" s="380"/>
      <c r="F597" s="380"/>
      <c r="G597" s="380"/>
      <c r="H597" s="380"/>
      <c r="I597" s="380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  <c r="Z597" s="380"/>
      <c r="AA597" s="380"/>
      <c r="AB597" s="380"/>
      <c r="AC597" s="380"/>
    </row>
    <row r="598">
      <c r="A598" s="380"/>
      <c r="B598" s="380"/>
      <c r="C598" s="380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  <c r="Z598" s="380"/>
      <c r="AA598" s="380"/>
      <c r="AB598" s="380"/>
      <c r="AC598" s="380"/>
    </row>
    <row r="599">
      <c r="A599" s="380"/>
      <c r="B599" s="380"/>
      <c r="C599" s="380"/>
      <c r="D599" s="380"/>
      <c r="E599" s="380"/>
      <c r="F599" s="380"/>
      <c r="G599" s="380"/>
      <c r="H599" s="380"/>
      <c r="I599" s="380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  <c r="Z599" s="380"/>
      <c r="AA599" s="380"/>
      <c r="AB599" s="380"/>
      <c r="AC599" s="380"/>
    </row>
    <row r="600">
      <c r="A600" s="380"/>
      <c r="B600" s="380"/>
      <c r="C600" s="380"/>
      <c r="D600" s="380"/>
      <c r="E600" s="380"/>
      <c r="F600" s="380"/>
      <c r="G600" s="380"/>
      <c r="H600" s="380"/>
      <c r="I600" s="380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  <c r="Z600" s="380"/>
      <c r="AA600" s="380"/>
      <c r="AB600" s="380"/>
      <c r="AC600" s="380"/>
    </row>
    <row r="601">
      <c r="A601" s="380"/>
      <c r="B601" s="380"/>
      <c r="C601" s="380"/>
      <c r="D601" s="380"/>
      <c r="E601" s="380"/>
      <c r="F601" s="380"/>
      <c r="G601" s="380"/>
      <c r="H601" s="380"/>
      <c r="I601" s="380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  <c r="Z601" s="380"/>
      <c r="AA601" s="380"/>
      <c r="AB601" s="380"/>
      <c r="AC601" s="380"/>
    </row>
    <row r="602">
      <c r="A602" s="380"/>
      <c r="B602" s="380"/>
      <c r="C602" s="380"/>
      <c r="D602" s="380"/>
      <c r="E602" s="380"/>
      <c r="F602" s="380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  <c r="Z602" s="380"/>
      <c r="AA602" s="380"/>
      <c r="AB602" s="380"/>
      <c r="AC602" s="380"/>
    </row>
    <row r="603">
      <c r="A603" s="380"/>
      <c r="B603" s="380"/>
      <c r="C603" s="380"/>
      <c r="D603" s="380"/>
      <c r="E603" s="380"/>
      <c r="F603" s="380"/>
      <c r="G603" s="380"/>
      <c r="H603" s="380"/>
      <c r="I603" s="380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  <c r="X603" s="380"/>
      <c r="Y603" s="380"/>
      <c r="Z603" s="380"/>
      <c r="AA603" s="380"/>
      <c r="AB603" s="380"/>
      <c r="AC603" s="380"/>
    </row>
    <row r="604">
      <c r="A604" s="380"/>
      <c r="B604" s="380"/>
      <c r="C604" s="380"/>
      <c r="D604" s="380"/>
      <c r="E604" s="380"/>
      <c r="F604" s="380"/>
      <c r="G604" s="380"/>
      <c r="H604" s="380"/>
      <c r="I604" s="380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  <c r="X604" s="380"/>
      <c r="Y604" s="380"/>
      <c r="Z604" s="380"/>
      <c r="AA604" s="380"/>
      <c r="AB604" s="380"/>
      <c r="AC604" s="380"/>
    </row>
    <row r="605">
      <c r="A605" s="380"/>
      <c r="B605" s="380"/>
      <c r="C605" s="380"/>
      <c r="D605" s="380"/>
      <c r="E605" s="380"/>
      <c r="F605" s="380"/>
      <c r="G605" s="380"/>
      <c r="H605" s="380"/>
      <c r="I605" s="380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  <c r="X605" s="380"/>
      <c r="Y605" s="380"/>
      <c r="Z605" s="380"/>
      <c r="AA605" s="380"/>
      <c r="AB605" s="380"/>
      <c r="AC605" s="380"/>
    </row>
    <row r="606">
      <c r="A606" s="380"/>
      <c r="B606" s="380"/>
      <c r="C606" s="380"/>
      <c r="D606" s="380"/>
      <c r="E606" s="380"/>
      <c r="F606" s="380"/>
      <c r="G606" s="380"/>
      <c r="H606" s="380"/>
      <c r="I606" s="380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  <c r="X606" s="380"/>
      <c r="Y606" s="380"/>
      <c r="Z606" s="380"/>
      <c r="AA606" s="380"/>
      <c r="AB606" s="380"/>
      <c r="AC606" s="380"/>
    </row>
    <row r="607">
      <c r="A607" s="380"/>
      <c r="B607" s="380"/>
      <c r="C607" s="380"/>
      <c r="D607" s="380"/>
      <c r="E607" s="380"/>
      <c r="F607" s="380"/>
      <c r="G607" s="380"/>
      <c r="H607" s="380"/>
      <c r="I607" s="380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  <c r="X607" s="380"/>
      <c r="Y607" s="380"/>
      <c r="Z607" s="380"/>
      <c r="AA607" s="380"/>
      <c r="AB607" s="380"/>
      <c r="AC607" s="380"/>
    </row>
    <row r="608">
      <c r="A608" s="380"/>
      <c r="B608" s="380"/>
      <c r="C608" s="380"/>
      <c r="D608" s="380"/>
      <c r="E608" s="380"/>
      <c r="F608" s="380"/>
      <c r="G608" s="380"/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  <c r="Z608" s="380"/>
      <c r="AA608" s="380"/>
      <c r="AB608" s="380"/>
      <c r="AC608" s="380"/>
    </row>
    <row r="609">
      <c r="A609" s="380"/>
      <c r="B609" s="380"/>
      <c r="C609" s="380"/>
      <c r="D609" s="380"/>
      <c r="E609" s="380"/>
      <c r="F609" s="380"/>
      <c r="G609" s="380"/>
      <c r="H609" s="380"/>
      <c r="I609" s="380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  <c r="X609" s="380"/>
      <c r="Y609" s="380"/>
      <c r="Z609" s="380"/>
      <c r="AA609" s="380"/>
      <c r="AB609" s="380"/>
      <c r="AC609" s="380"/>
    </row>
    <row r="610">
      <c r="A610" s="380"/>
      <c r="B610" s="380"/>
      <c r="C610" s="380"/>
      <c r="D610" s="380"/>
      <c r="E610" s="380"/>
      <c r="F610" s="380"/>
      <c r="G610" s="380"/>
      <c r="H610" s="380"/>
      <c r="I610" s="380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  <c r="X610" s="380"/>
      <c r="Y610" s="380"/>
      <c r="Z610" s="380"/>
      <c r="AA610" s="380"/>
      <c r="AB610" s="380"/>
      <c r="AC610" s="380"/>
    </row>
    <row r="611">
      <c r="A611" s="380"/>
      <c r="B611" s="380"/>
      <c r="C611" s="380"/>
      <c r="D611" s="380"/>
      <c r="E611" s="380"/>
      <c r="F611" s="380"/>
      <c r="G611" s="380"/>
      <c r="H611" s="380"/>
      <c r="I611" s="380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  <c r="X611" s="380"/>
      <c r="Y611" s="380"/>
      <c r="Z611" s="380"/>
      <c r="AA611" s="380"/>
      <c r="AB611" s="380"/>
      <c r="AC611" s="380"/>
    </row>
    <row r="612">
      <c r="A612" s="380"/>
      <c r="B612" s="380"/>
      <c r="C612" s="380"/>
      <c r="D612" s="380"/>
      <c r="E612" s="380"/>
      <c r="F612" s="380"/>
      <c r="G612" s="380"/>
      <c r="H612" s="380"/>
      <c r="I612" s="380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  <c r="X612" s="380"/>
      <c r="Y612" s="380"/>
      <c r="Z612" s="380"/>
      <c r="AA612" s="380"/>
      <c r="AB612" s="380"/>
      <c r="AC612" s="380"/>
    </row>
    <row r="613">
      <c r="A613" s="380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  <c r="AA613" s="380"/>
      <c r="AB613" s="380"/>
      <c r="AC613" s="380"/>
    </row>
    <row r="614">
      <c r="A614" s="380"/>
      <c r="B614" s="380"/>
      <c r="C614" s="380"/>
      <c r="D614" s="380"/>
      <c r="E614" s="380"/>
      <c r="F614" s="380"/>
      <c r="G614" s="380"/>
      <c r="H614" s="380"/>
      <c r="I614" s="380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  <c r="Z614" s="380"/>
      <c r="AA614" s="380"/>
      <c r="AB614" s="380"/>
      <c r="AC614" s="380"/>
    </row>
    <row r="615">
      <c r="A615" s="380"/>
      <c r="B615" s="380"/>
      <c r="C615" s="380"/>
      <c r="D615" s="380"/>
      <c r="E615" s="380"/>
      <c r="F615" s="380"/>
      <c r="G615" s="380"/>
      <c r="H615" s="380"/>
      <c r="I615" s="380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  <c r="Z615" s="380"/>
      <c r="AA615" s="380"/>
      <c r="AB615" s="380"/>
      <c r="AC615" s="380"/>
    </row>
    <row r="616">
      <c r="A616" s="380"/>
      <c r="B616" s="380"/>
      <c r="C616" s="380"/>
      <c r="D616" s="380"/>
      <c r="E616" s="380"/>
      <c r="F616" s="380"/>
      <c r="G616" s="380"/>
      <c r="H616" s="380"/>
      <c r="I616" s="380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  <c r="Z616" s="380"/>
      <c r="AA616" s="380"/>
      <c r="AB616" s="380"/>
      <c r="AC616" s="380"/>
    </row>
    <row r="617">
      <c r="A617" s="380"/>
      <c r="B617" s="380"/>
      <c r="C617" s="380"/>
      <c r="D617" s="380"/>
      <c r="E617" s="380"/>
      <c r="F617" s="380"/>
      <c r="G617" s="380"/>
      <c r="H617" s="380"/>
      <c r="I617" s="380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  <c r="Z617" s="380"/>
      <c r="AA617" s="380"/>
      <c r="AB617" s="380"/>
      <c r="AC617" s="380"/>
    </row>
    <row r="618">
      <c r="A618" s="380"/>
      <c r="B618" s="380"/>
      <c r="C618" s="380"/>
      <c r="D618" s="380"/>
      <c r="E618" s="380"/>
      <c r="F618" s="380"/>
      <c r="G618" s="380"/>
      <c r="H618" s="380"/>
      <c r="I618" s="380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  <c r="X618" s="380"/>
      <c r="Y618" s="380"/>
      <c r="Z618" s="380"/>
      <c r="AA618" s="380"/>
      <c r="AB618" s="380"/>
      <c r="AC618" s="380"/>
    </row>
    <row r="619">
      <c r="A619" s="380"/>
      <c r="B619" s="380"/>
      <c r="C619" s="380"/>
      <c r="D619" s="380"/>
      <c r="E619" s="380"/>
      <c r="F619" s="380"/>
      <c r="G619" s="380"/>
      <c r="H619" s="380"/>
      <c r="I619" s="380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  <c r="X619" s="380"/>
      <c r="Y619" s="380"/>
      <c r="Z619" s="380"/>
      <c r="AA619" s="380"/>
      <c r="AB619" s="380"/>
      <c r="AC619" s="380"/>
    </row>
    <row r="620">
      <c r="A620" s="380"/>
      <c r="B620" s="380"/>
      <c r="C620" s="380"/>
      <c r="D620" s="380"/>
      <c r="E620" s="380"/>
      <c r="F620" s="380"/>
      <c r="G620" s="380"/>
      <c r="H620" s="380"/>
      <c r="I620" s="380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  <c r="X620" s="380"/>
      <c r="Y620" s="380"/>
      <c r="Z620" s="380"/>
      <c r="AA620" s="380"/>
      <c r="AB620" s="380"/>
      <c r="AC620" s="380"/>
    </row>
    <row r="621">
      <c r="A621" s="380"/>
      <c r="B621" s="380"/>
      <c r="C621" s="380"/>
      <c r="D621" s="380"/>
      <c r="E621" s="380"/>
      <c r="F621" s="380"/>
      <c r="G621" s="380"/>
      <c r="H621" s="380"/>
      <c r="I621" s="380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  <c r="X621" s="380"/>
      <c r="Y621" s="380"/>
      <c r="Z621" s="380"/>
      <c r="AA621" s="380"/>
      <c r="AB621" s="380"/>
      <c r="AC621" s="380"/>
    </row>
    <row r="622">
      <c r="A622" s="380"/>
      <c r="B622" s="380"/>
      <c r="C622" s="380"/>
      <c r="D622" s="380"/>
      <c r="E622" s="380"/>
      <c r="F622" s="380"/>
      <c r="G622" s="380"/>
      <c r="H622" s="380"/>
      <c r="I622" s="380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  <c r="Z622" s="380"/>
      <c r="AA622" s="380"/>
      <c r="AB622" s="380"/>
      <c r="AC622" s="380"/>
    </row>
    <row r="623">
      <c r="A623" s="380"/>
      <c r="B623" s="380"/>
      <c r="C623" s="380"/>
      <c r="D623" s="380"/>
      <c r="E623" s="380"/>
      <c r="F623" s="380"/>
      <c r="G623" s="380"/>
      <c r="H623" s="380"/>
      <c r="I623" s="380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  <c r="X623" s="380"/>
      <c r="Y623" s="380"/>
      <c r="Z623" s="380"/>
      <c r="AA623" s="380"/>
      <c r="AB623" s="380"/>
      <c r="AC623" s="380"/>
    </row>
    <row r="624">
      <c r="A624" s="380"/>
      <c r="B624" s="380"/>
      <c r="C624" s="380"/>
      <c r="D624" s="380"/>
      <c r="E624" s="380"/>
      <c r="F624" s="380"/>
      <c r="G624" s="380"/>
      <c r="H624" s="380"/>
      <c r="I624" s="380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  <c r="X624" s="380"/>
      <c r="Y624" s="380"/>
      <c r="Z624" s="380"/>
      <c r="AA624" s="380"/>
      <c r="AB624" s="380"/>
      <c r="AC624" s="380"/>
    </row>
    <row r="625">
      <c r="A625" s="380"/>
      <c r="B625" s="380"/>
      <c r="C625" s="380"/>
      <c r="D625" s="380"/>
      <c r="E625" s="380"/>
      <c r="F625" s="380"/>
      <c r="G625" s="380"/>
      <c r="H625" s="380"/>
      <c r="I625" s="380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  <c r="X625" s="380"/>
      <c r="Y625" s="380"/>
      <c r="Z625" s="380"/>
      <c r="AA625" s="380"/>
      <c r="AB625" s="380"/>
      <c r="AC625" s="380"/>
    </row>
    <row r="626">
      <c r="A626" s="380"/>
      <c r="B626" s="380"/>
      <c r="C626" s="380"/>
      <c r="D626" s="380"/>
      <c r="E626" s="380"/>
      <c r="F626" s="380"/>
      <c r="G626" s="380"/>
      <c r="H626" s="380"/>
      <c r="I626" s="380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  <c r="X626" s="380"/>
      <c r="Y626" s="380"/>
      <c r="Z626" s="380"/>
      <c r="AA626" s="380"/>
      <c r="AB626" s="380"/>
      <c r="AC626" s="380"/>
    </row>
    <row r="627">
      <c r="A627" s="380"/>
      <c r="B627" s="380"/>
      <c r="C627" s="380"/>
      <c r="D627" s="380"/>
      <c r="E627" s="380"/>
      <c r="F627" s="380"/>
      <c r="G627" s="380"/>
      <c r="H627" s="380"/>
      <c r="I627" s="380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  <c r="X627" s="380"/>
      <c r="Y627" s="380"/>
      <c r="Z627" s="380"/>
      <c r="AA627" s="380"/>
      <c r="AB627" s="380"/>
      <c r="AC627" s="380"/>
    </row>
    <row r="628">
      <c r="A628" s="380"/>
      <c r="B628" s="380"/>
      <c r="C628" s="380"/>
      <c r="D628" s="380"/>
      <c r="E628" s="380"/>
      <c r="F628" s="380"/>
      <c r="G628" s="380"/>
      <c r="H628" s="380"/>
      <c r="I628" s="380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  <c r="X628" s="380"/>
      <c r="Y628" s="380"/>
      <c r="Z628" s="380"/>
      <c r="AA628" s="380"/>
      <c r="AB628" s="380"/>
      <c r="AC628" s="380"/>
    </row>
    <row r="629">
      <c r="A629" s="380"/>
      <c r="B629" s="380"/>
      <c r="C629" s="380"/>
      <c r="D629" s="380"/>
      <c r="E629" s="380"/>
      <c r="F629" s="380"/>
      <c r="G629" s="380"/>
      <c r="H629" s="380"/>
      <c r="I629" s="380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  <c r="X629" s="380"/>
      <c r="Y629" s="380"/>
      <c r="Z629" s="380"/>
      <c r="AA629" s="380"/>
      <c r="AB629" s="380"/>
      <c r="AC629" s="380"/>
    </row>
    <row r="630">
      <c r="A630" s="380"/>
      <c r="B630" s="380"/>
      <c r="C630" s="380"/>
      <c r="D630" s="380"/>
      <c r="E630" s="380"/>
      <c r="F630" s="380"/>
      <c r="G630" s="380"/>
      <c r="H630" s="380"/>
      <c r="I630" s="380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  <c r="X630" s="380"/>
      <c r="Y630" s="380"/>
      <c r="Z630" s="380"/>
      <c r="AA630" s="380"/>
      <c r="AB630" s="380"/>
      <c r="AC630" s="380"/>
    </row>
    <row r="631">
      <c r="A631" s="380"/>
      <c r="B631" s="380"/>
      <c r="C631" s="380"/>
      <c r="D631" s="380"/>
      <c r="E631" s="380"/>
      <c r="F631" s="380"/>
      <c r="G631" s="380"/>
      <c r="H631" s="380"/>
      <c r="I631" s="380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  <c r="X631" s="380"/>
      <c r="Y631" s="380"/>
      <c r="Z631" s="380"/>
      <c r="AA631" s="380"/>
      <c r="AB631" s="380"/>
      <c r="AC631" s="380"/>
    </row>
    <row r="632">
      <c r="A632" s="380"/>
      <c r="B632" s="380"/>
      <c r="C632" s="380"/>
      <c r="D632" s="380"/>
      <c r="E632" s="380"/>
      <c r="F632" s="380"/>
      <c r="G632" s="380"/>
      <c r="H632" s="380"/>
      <c r="I632" s="380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  <c r="X632" s="380"/>
      <c r="Y632" s="380"/>
      <c r="Z632" s="380"/>
      <c r="AA632" s="380"/>
      <c r="AB632" s="380"/>
      <c r="AC632" s="380"/>
    </row>
    <row r="633">
      <c r="A633" s="380"/>
      <c r="B633" s="380"/>
      <c r="C633" s="380"/>
      <c r="D633" s="380"/>
      <c r="E633" s="380"/>
      <c r="F633" s="380"/>
      <c r="G633" s="380"/>
      <c r="H633" s="380"/>
      <c r="I633" s="380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  <c r="X633" s="380"/>
      <c r="Y633" s="380"/>
      <c r="Z633" s="380"/>
      <c r="AA633" s="380"/>
      <c r="AB633" s="380"/>
      <c r="AC633" s="380"/>
    </row>
    <row r="634">
      <c r="A634" s="380"/>
      <c r="B634" s="380"/>
      <c r="C634" s="380"/>
      <c r="D634" s="380"/>
      <c r="E634" s="380"/>
      <c r="F634" s="380"/>
      <c r="G634" s="380"/>
      <c r="H634" s="380"/>
      <c r="I634" s="380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  <c r="X634" s="380"/>
      <c r="Y634" s="380"/>
      <c r="Z634" s="380"/>
      <c r="AA634" s="380"/>
      <c r="AB634" s="380"/>
      <c r="AC634" s="380"/>
    </row>
    <row r="635">
      <c r="A635" s="380"/>
      <c r="B635" s="380"/>
      <c r="C635" s="380"/>
      <c r="D635" s="380"/>
      <c r="E635" s="380"/>
      <c r="F635" s="380"/>
      <c r="G635" s="380"/>
      <c r="H635" s="380"/>
      <c r="I635" s="380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  <c r="Z635" s="380"/>
      <c r="AA635" s="380"/>
      <c r="AB635" s="380"/>
      <c r="AC635" s="380"/>
    </row>
    <row r="636">
      <c r="A636" s="380"/>
      <c r="B636" s="380"/>
      <c r="C636" s="380"/>
      <c r="D636" s="380"/>
      <c r="E636" s="380"/>
      <c r="F636" s="380"/>
      <c r="G636" s="380"/>
      <c r="H636" s="380"/>
      <c r="I636" s="380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  <c r="X636" s="380"/>
      <c r="Y636" s="380"/>
      <c r="Z636" s="380"/>
      <c r="AA636" s="380"/>
      <c r="AB636" s="380"/>
      <c r="AC636" s="380"/>
    </row>
    <row r="637">
      <c r="A637" s="380"/>
      <c r="B637" s="380"/>
      <c r="C637" s="380"/>
      <c r="D637" s="380"/>
      <c r="E637" s="380"/>
      <c r="F637" s="380"/>
      <c r="G637" s="380"/>
      <c r="H637" s="380"/>
      <c r="I637" s="380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  <c r="X637" s="380"/>
      <c r="Y637" s="380"/>
      <c r="Z637" s="380"/>
      <c r="AA637" s="380"/>
      <c r="AB637" s="380"/>
      <c r="AC637" s="380"/>
    </row>
    <row r="638">
      <c r="A638" s="380"/>
      <c r="B638" s="380"/>
      <c r="C638" s="380"/>
      <c r="D638" s="380"/>
      <c r="E638" s="380"/>
      <c r="F638" s="380"/>
      <c r="G638" s="380"/>
      <c r="H638" s="380"/>
      <c r="I638" s="380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  <c r="X638" s="380"/>
      <c r="Y638" s="380"/>
      <c r="Z638" s="380"/>
      <c r="AA638" s="380"/>
      <c r="AB638" s="380"/>
      <c r="AC638" s="380"/>
    </row>
    <row r="639">
      <c r="A639" s="380"/>
      <c r="B639" s="380"/>
      <c r="C639" s="380"/>
      <c r="D639" s="380"/>
      <c r="E639" s="380"/>
      <c r="F639" s="380"/>
      <c r="G639" s="380"/>
      <c r="H639" s="380"/>
      <c r="I639" s="380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  <c r="X639" s="380"/>
      <c r="Y639" s="380"/>
      <c r="Z639" s="380"/>
      <c r="AA639" s="380"/>
      <c r="AB639" s="380"/>
      <c r="AC639" s="380"/>
    </row>
    <row r="640">
      <c r="A640" s="380"/>
      <c r="B640" s="380"/>
      <c r="C640" s="380"/>
      <c r="D640" s="380"/>
      <c r="E640" s="380"/>
      <c r="F640" s="380"/>
      <c r="G640" s="380"/>
      <c r="H640" s="380"/>
      <c r="I640" s="380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  <c r="X640" s="380"/>
      <c r="Y640" s="380"/>
      <c r="Z640" s="380"/>
      <c r="AA640" s="380"/>
      <c r="AB640" s="380"/>
      <c r="AC640" s="380"/>
    </row>
    <row r="641">
      <c r="A641" s="380"/>
      <c r="B641" s="380"/>
      <c r="C641" s="380"/>
      <c r="D641" s="380"/>
      <c r="E641" s="380"/>
      <c r="F641" s="380"/>
      <c r="G641" s="380"/>
      <c r="H641" s="380"/>
      <c r="I641" s="380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  <c r="X641" s="380"/>
      <c r="Y641" s="380"/>
      <c r="Z641" s="380"/>
      <c r="AA641" s="380"/>
      <c r="AB641" s="380"/>
      <c r="AC641" s="380"/>
    </row>
    <row r="642">
      <c r="A642" s="380"/>
      <c r="B642" s="380"/>
      <c r="C642" s="380"/>
      <c r="D642" s="380"/>
      <c r="E642" s="380"/>
      <c r="F642" s="380"/>
      <c r="G642" s="380"/>
      <c r="H642" s="380"/>
      <c r="I642" s="380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  <c r="X642" s="380"/>
      <c r="Y642" s="380"/>
      <c r="Z642" s="380"/>
      <c r="AA642" s="380"/>
      <c r="AB642" s="380"/>
      <c r="AC642" s="380"/>
    </row>
    <row r="643">
      <c r="A643" s="380"/>
      <c r="B643" s="380"/>
      <c r="C643" s="380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  <c r="Z643" s="380"/>
      <c r="AA643" s="380"/>
      <c r="AB643" s="380"/>
      <c r="AC643" s="380"/>
    </row>
    <row r="644">
      <c r="A644" s="380"/>
      <c r="B644" s="380"/>
      <c r="C644" s="380"/>
      <c r="D644" s="380"/>
      <c r="E644" s="380"/>
      <c r="F644" s="380"/>
      <c r="G644" s="380"/>
      <c r="H644" s="380"/>
      <c r="I644" s="380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  <c r="X644" s="380"/>
      <c r="Y644" s="380"/>
      <c r="Z644" s="380"/>
      <c r="AA644" s="380"/>
      <c r="AB644" s="380"/>
      <c r="AC644" s="380"/>
    </row>
    <row r="645">
      <c r="A645" s="380"/>
      <c r="B645" s="380"/>
      <c r="C645" s="380"/>
      <c r="D645" s="380"/>
      <c r="E645" s="380"/>
      <c r="F645" s="380"/>
      <c r="G645" s="380"/>
      <c r="H645" s="380"/>
      <c r="I645" s="380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  <c r="X645" s="380"/>
      <c r="Y645" s="380"/>
      <c r="Z645" s="380"/>
      <c r="AA645" s="380"/>
      <c r="AB645" s="380"/>
      <c r="AC645" s="380"/>
    </row>
    <row r="646">
      <c r="A646" s="380"/>
      <c r="B646" s="380"/>
      <c r="C646" s="380"/>
      <c r="D646" s="380"/>
      <c r="E646" s="380"/>
      <c r="F646" s="380"/>
      <c r="G646" s="380"/>
      <c r="H646" s="380"/>
      <c r="I646" s="380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  <c r="Z646" s="380"/>
      <c r="AA646" s="380"/>
      <c r="AB646" s="380"/>
      <c r="AC646" s="380"/>
    </row>
    <row r="647">
      <c r="A647" s="380"/>
      <c r="B647" s="380"/>
      <c r="C647" s="380"/>
      <c r="D647" s="380"/>
      <c r="E647" s="380"/>
      <c r="F647" s="380"/>
      <c r="G647" s="380"/>
      <c r="H647" s="380"/>
      <c r="I647" s="380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  <c r="X647" s="380"/>
      <c r="Y647" s="380"/>
      <c r="Z647" s="380"/>
      <c r="AA647" s="380"/>
      <c r="AB647" s="380"/>
      <c r="AC647" s="380"/>
    </row>
    <row r="648">
      <c r="A648" s="380"/>
      <c r="B648" s="380"/>
      <c r="C648" s="380"/>
      <c r="D648" s="380"/>
      <c r="E648" s="380"/>
      <c r="F648" s="380"/>
      <c r="G648" s="380"/>
      <c r="H648" s="380"/>
      <c r="I648" s="380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  <c r="X648" s="380"/>
      <c r="Y648" s="380"/>
      <c r="Z648" s="380"/>
      <c r="AA648" s="380"/>
      <c r="AB648" s="380"/>
      <c r="AC648" s="380"/>
    </row>
    <row r="649">
      <c r="A649" s="380"/>
      <c r="B649" s="380"/>
      <c r="C649" s="380"/>
      <c r="D649" s="380"/>
      <c r="E649" s="380"/>
      <c r="F649" s="380"/>
      <c r="G649" s="380"/>
      <c r="H649" s="380"/>
      <c r="I649" s="380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  <c r="Z649" s="380"/>
      <c r="AA649" s="380"/>
      <c r="AB649" s="380"/>
      <c r="AC649" s="380"/>
    </row>
    <row r="650">
      <c r="A650" s="380"/>
      <c r="B650" s="380"/>
      <c r="C650" s="380"/>
      <c r="D650" s="380"/>
      <c r="E650" s="380"/>
      <c r="F650" s="380"/>
      <c r="G650" s="380"/>
      <c r="H650" s="380"/>
      <c r="I650" s="380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  <c r="X650" s="380"/>
      <c r="Y650" s="380"/>
      <c r="Z650" s="380"/>
      <c r="AA650" s="380"/>
      <c r="AB650" s="380"/>
      <c r="AC650" s="380"/>
    </row>
    <row r="651">
      <c r="A651" s="380"/>
      <c r="B651" s="380"/>
      <c r="C651" s="380"/>
      <c r="D651" s="380"/>
      <c r="E651" s="380"/>
      <c r="F651" s="380"/>
      <c r="G651" s="380"/>
      <c r="H651" s="380"/>
      <c r="I651" s="380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  <c r="Z651" s="380"/>
      <c r="AA651" s="380"/>
      <c r="AB651" s="380"/>
      <c r="AC651" s="380"/>
    </row>
    <row r="652">
      <c r="A652" s="380"/>
      <c r="B652" s="380"/>
      <c r="C652" s="380"/>
      <c r="D652" s="380"/>
      <c r="E652" s="380"/>
      <c r="F652" s="380"/>
      <c r="G652" s="380"/>
      <c r="H652" s="380"/>
      <c r="I652" s="380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  <c r="Z652" s="380"/>
      <c r="AA652" s="380"/>
      <c r="AB652" s="380"/>
      <c r="AC652" s="380"/>
    </row>
    <row r="653">
      <c r="A653" s="380"/>
      <c r="B653" s="380"/>
      <c r="C653" s="380"/>
      <c r="D653" s="380"/>
      <c r="E653" s="380"/>
      <c r="F653" s="380"/>
      <c r="G653" s="380"/>
      <c r="H653" s="380"/>
      <c r="I653" s="380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  <c r="Z653" s="380"/>
      <c r="AA653" s="380"/>
      <c r="AB653" s="380"/>
      <c r="AC653" s="380"/>
    </row>
    <row r="654">
      <c r="A654" s="380"/>
      <c r="B654" s="380"/>
      <c r="C654" s="380"/>
      <c r="D654" s="380"/>
      <c r="E654" s="380"/>
      <c r="F654" s="380"/>
      <c r="G654" s="380"/>
      <c r="H654" s="380"/>
      <c r="I654" s="380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  <c r="Z654" s="380"/>
      <c r="AA654" s="380"/>
      <c r="AB654" s="380"/>
      <c r="AC654" s="380"/>
    </row>
    <row r="655">
      <c r="A655" s="380"/>
      <c r="B655" s="380"/>
      <c r="C655" s="380"/>
      <c r="D655" s="380"/>
      <c r="E655" s="380"/>
      <c r="F655" s="380"/>
      <c r="G655" s="380"/>
      <c r="H655" s="380"/>
      <c r="I655" s="380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  <c r="Z655" s="380"/>
      <c r="AA655" s="380"/>
      <c r="AB655" s="380"/>
      <c r="AC655" s="380"/>
    </row>
    <row r="656">
      <c r="A656" s="380"/>
      <c r="B656" s="380"/>
      <c r="C656" s="380"/>
      <c r="D656" s="380"/>
      <c r="E656" s="380"/>
      <c r="F656" s="380"/>
      <c r="G656" s="380"/>
      <c r="H656" s="380"/>
      <c r="I656" s="380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  <c r="X656" s="380"/>
      <c r="Y656" s="380"/>
      <c r="Z656" s="380"/>
      <c r="AA656" s="380"/>
      <c r="AB656" s="380"/>
      <c r="AC656" s="380"/>
    </row>
    <row r="657">
      <c r="A657" s="380"/>
      <c r="B657" s="380"/>
      <c r="C657" s="380"/>
      <c r="D657" s="380"/>
      <c r="E657" s="380"/>
      <c r="F657" s="380"/>
      <c r="G657" s="380"/>
      <c r="H657" s="380"/>
      <c r="I657" s="380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  <c r="X657" s="380"/>
      <c r="Y657" s="380"/>
      <c r="Z657" s="380"/>
      <c r="AA657" s="380"/>
      <c r="AB657" s="380"/>
      <c r="AC657" s="380"/>
    </row>
    <row r="658">
      <c r="A658" s="380"/>
      <c r="B658" s="380"/>
      <c r="C658" s="380"/>
      <c r="D658" s="380"/>
      <c r="E658" s="380"/>
      <c r="F658" s="380"/>
      <c r="G658" s="380"/>
      <c r="H658" s="380"/>
      <c r="I658" s="380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  <c r="X658" s="380"/>
      <c r="Y658" s="380"/>
      <c r="Z658" s="380"/>
      <c r="AA658" s="380"/>
      <c r="AB658" s="380"/>
      <c r="AC658" s="380"/>
    </row>
    <row r="659">
      <c r="A659" s="380"/>
      <c r="B659" s="380"/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  <c r="X659" s="380"/>
      <c r="Y659" s="380"/>
      <c r="Z659" s="380"/>
      <c r="AA659" s="380"/>
      <c r="AB659" s="380"/>
      <c r="AC659" s="380"/>
    </row>
    <row r="660">
      <c r="A660" s="380"/>
      <c r="B660" s="380"/>
      <c r="C660" s="380"/>
      <c r="D660" s="380"/>
      <c r="E660" s="380"/>
      <c r="F660" s="380"/>
      <c r="G660" s="380"/>
      <c r="H660" s="380"/>
      <c r="I660" s="380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  <c r="X660" s="380"/>
      <c r="Y660" s="380"/>
      <c r="Z660" s="380"/>
      <c r="AA660" s="380"/>
      <c r="AB660" s="380"/>
      <c r="AC660" s="380"/>
    </row>
    <row r="661">
      <c r="A661" s="380"/>
      <c r="B661" s="380"/>
      <c r="C661" s="380"/>
      <c r="D661" s="380"/>
      <c r="E661" s="380"/>
      <c r="F661" s="380"/>
      <c r="G661" s="380"/>
      <c r="H661" s="380"/>
      <c r="I661" s="380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  <c r="X661" s="380"/>
      <c r="Y661" s="380"/>
      <c r="Z661" s="380"/>
      <c r="AA661" s="380"/>
      <c r="AB661" s="380"/>
      <c r="AC661" s="380"/>
    </row>
    <row r="662">
      <c r="A662" s="380"/>
      <c r="B662" s="380"/>
      <c r="C662" s="380"/>
      <c r="D662" s="380"/>
      <c r="E662" s="380"/>
      <c r="F662" s="380"/>
      <c r="G662" s="380"/>
      <c r="H662" s="380"/>
      <c r="I662" s="380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  <c r="X662" s="380"/>
      <c r="Y662" s="380"/>
      <c r="Z662" s="380"/>
      <c r="AA662" s="380"/>
      <c r="AB662" s="380"/>
      <c r="AC662" s="380"/>
    </row>
    <row r="663">
      <c r="A663" s="380"/>
      <c r="B663" s="380"/>
      <c r="C663" s="380"/>
      <c r="D663" s="380"/>
      <c r="E663" s="380"/>
      <c r="F663" s="380"/>
      <c r="G663" s="380"/>
      <c r="H663" s="380"/>
      <c r="I663" s="380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  <c r="X663" s="380"/>
      <c r="Y663" s="380"/>
      <c r="Z663" s="380"/>
      <c r="AA663" s="380"/>
      <c r="AB663" s="380"/>
      <c r="AC663" s="380"/>
    </row>
    <row r="664">
      <c r="A664" s="380"/>
      <c r="B664" s="380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  <c r="X664" s="380"/>
      <c r="Y664" s="380"/>
      <c r="Z664" s="380"/>
      <c r="AA664" s="380"/>
      <c r="AB664" s="380"/>
      <c r="AC664" s="380"/>
    </row>
    <row r="665">
      <c r="A665" s="380"/>
      <c r="B665" s="380"/>
      <c r="C665" s="380"/>
      <c r="D665" s="380"/>
      <c r="E665" s="380"/>
      <c r="F665" s="380"/>
      <c r="G665" s="380"/>
      <c r="H665" s="380"/>
      <c r="I665" s="380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  <c r="X665" s="380"/>
      <c r="Y665" s="380"/>
      <c r="Z665" s="380"/>
      <c r="AA665" s="380"/>
      <c r="AB665" s="380"/>
      <c r="AC665" s="380"/>
    </row>
    <row r="666">
      <c r="A666" s="380"/>
      <c r="B666" s="380"/>
      <c r="C666" s="380"/>
      <c r="D666" s="380"/>
      <c r="E666" s="380"/>
      <c r="F666" s="380"/>
      <c r="G666" s="380"/>
      <c r="H666" s="380"/>
      <c r="I666" s="380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  <c r="X666" s="380"/>
      <c r="Y666" s="380"/>
      <c r="Z666" s="380"/>
      <c r="AA666" s="380"/>
      <c r="AB666" s="380"/>
      <c r="AC666" s="380"/>
    </row>
    <row r="667">
      <c r="A667" s="380"/>
      <c r="B667" s="380"/>
      <c r="C667" s="380"/>
      <c r="D667" s="380"/>
      <c r="E667" s="380"/>
      <c r="F667" s="380"/>
      <c r="G667" s="380"/>
      <c r="H667" s="380"/>
      <c r="I667" s="380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  <c r="X667" s="380"/>
      <c r="Y667" s="380"/>
      <c r="Z667" s="380"/>
      <c r="AA667" s="380"/>
      <c r="AB667" s="380"/>
      <c r="AC667" s="380"/>
    </row>
    <row r="668">
      <c r="A668" s="380"/>
      <c r="B668" s="380"/>
      <c r="C668" s="380"/>
      <c r="D668" s="380"/>
      <c r="E668" s="380"/>
      <c r="F668" s="380"/>
      <c r="G668" s="380"/>
      <c r="H668" s="380"/>
      <c r="I668" s="380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  <c r="X668" s="380"/>
      <c r="Y668" s="380"/>
      <c r="Z668" s="380"/>
      <c r="AA668" s="380"/>
      <c r="AB668" s="380"/>
      <c r="AC668" s="380"/>
    </row>
    <row r="669">
      <c r="A669" s="380"/>
      <c r="B669" s="380"/>
      <c r="C669" s="380"/>
      <c r="D669" s="380"/>
      <c r="E669" s="380"/>
      <c r="F669" s="380"/>
      <c r="G669" s="380"/>
      <c r="H669" s="380"/>
      <c r="I669" s="380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  <c r="X669" s="380"/>
      <c r="Y669" s="380"/>
      <c r="Z669" s="380"/>
      <c r="AA669" s="380"/>
      <c r="AB669" s="380"/>
      <c r="AC669" s="380"/>
    </row>
    <row r="670">
      <c r="A670" s="380"/>
      <c r="B670" s="380"/>
      <c r="C670" s="380"/>
      <c r="D670" s="380"/>
      <c r="E670" s="380"/>
      <c r="F670" s="380"/>
      <c r="G670" s="380"/>
      <c r="H670" s="380"/>
      <c r="I670" s="380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  <c r="X670" s="380"/>
      <c r="Y670" s="380"/>
      <c r="Z670" s="380"/>
      <c r="AA670" s="380"/>
      <c r="AB670" s="380"/>
      <c r="AC670" s="380"/>
    </row>
    <row r="671">
      <c r="A671" s="380"/>
      <c r="B671" s="380"/>
      <c r="C671" s="380"/>
      <c r="D671" s="380"/>
      <c r="E671" s="380"/>
      <c r="F671" s="380"/>
      <c r="G671" s="380"/>
      <c r="H671" s="380"/>
      <c r="I671" s="380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  <c r="X671" s="380"/>
      <c r="Y671" s="380"/>
      <c r="Z671" s="380"/>
      <c r="AA671" s="380"/>
      <c r="AB671" s="380"/>
      <c r="AC671" s="380"/>
    </row>
    <row r="672">
      <c r="A672" s="380"/>
      <c r="B672" s="380"/>
      <c r="C672" s="380"/>
      <c r="D672" s="380"/>
      <c r="E672" s="380"/>
      <c r="F672" s="380"/>
      <c r="G672" s="380"/>
      <c r="H672" s="380"/>
      <c r="I672" s="380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  <c r="X672" s="380"/>
      <c r="Y672" s="380"/>
      <c r="Z672" s="380"/>
      <c r="AA672" s="380"/>
      <c r="AB672" s="380"/>
      <c r="AC672" s="380"/>
    </row>
    <row r="673">
      <c r="A673" s="380"/>
      <c r="B673" s="380"/>
      <c r="C673" s="380"/>
      <c r="D673" s="380"/>
      <c r="E673" s="380"/>
      <c r="F673" s="380"/>
      <c r="G673" s="380"/>
      <c r="H673" s="380"/>
      <c r="I673" s="380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  <c r="X673" s="380"/>
      <c r="Y673" s="380"/>
      <c r="Z673" s="380"/>
      <c r="AA673" s="380"/>
      <c r="AB673" s="380"/>
      <c r="AC673" s="380"/>
    </row>
    <row r="674">
      <c r="A674" s="380"/>
      <c r="B674" s="380"/>
      <c r="C674" s="380"/>
      <c r="D674" s="380"/>
      <c r="E674" s="380"/>
      <c r="F674" s="380"/>
      <c r="G674" s="380"/>
      <c r="H674" s="380"/>
      <c r="I674" s="380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  <c r="X674" s="380"/>
      <c r="Y674" s="380"/>
      <c r="Z674" s="380"/>
      <c r="AA674" s="380"/>
      <c r="AB674" s="380"/>
      <c r="AC674" s="380"/>
    </row>
    <row r="675">
      <c r="A675" s="380"/>
      <c r="B675" s="380"/>
      <c r="C675" s="380"/>
      <c r="D675" s="380"/>
      <c r="E675" s="380"/>
      <c r="F675" s="380"/>
      <c r="G675" s="380"/>
      <c r="H675" s="380"/>
      <c r="I675" s="380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  <c r="X675" s="380"/>
      <c r="Y675" s="380"/>
      <c r="Z675" s="380"/>
      <c r="AA675" s="380"/>
      <c r="AB675" s="380"/>
      <c r="AC675" s="380"/>
    </row>
    <row r="676">
      <c r="A676" s="380"/>
      <c r="B676" s="380"/>
      <c r="C676" s="380"/>
      <c r="D676" s="380"/>
      <c r="E676" s="380"/>
      <c r="F676" s="380"/>
      <c r="G676" s="380"/>
      <c r="H676" s="380"/>
      <c r="I676" s="380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  <c r="X676" s="380"/>
      <c r="Y676" s="380"/>
      <c r="Z676" s="380"/>
      <c r="AA676" s="380"/>
      <c r="AB676" s="380"/>
      <c r="AC676" s="380"/>
    </row>
    <row r="677">
      <c r="A677" s="380"/>
      <c r="B677" s="380"/>
      <c r="C677" s="380"/>
      <c r="D677" s="380"/>
      <c r="E677" s="380"/>
      <c r="F677" s="380"/>
      <c r="G677" s="380"/>
      <c r="H677" s="380"/>
      <c r="I677" s="380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  <c r="X677" s="380"/>
      <c r="Y677" s="380"/>
      <c r="Z677" s="380"/>
      <c r="AA677" s="380"/>
      <c r="AB677" s="380"/>
      <c r="AC677" s="380"/>
    </row>
    <row r="678">
      <c r="A678" s="380"/>
      <c r="B678" s="380"/>
      <c r="C678" s="380"/>
      <c r="D678" s="380"/>
      <c r="E678" s="380"/>
      <c r="F678" s="380"/>
      <c r="G678" s="380"/>
      <c r="H678" s="380"/>
      <c r="I678" s="380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  <c r="X678" s="380"/>
      <c r="Y678" s="380"/>
      <c r="Z678" s="380"/>
      <c r="AA678" s="380"/>
      <c r="AB678" s="380"/>
      <c r="AC678" s="380"/>
    </row>
    <row r="679">
      <c r="A679" s="380"/>
      <c r="B679" s="380"/>
      <c r="C679" s="380"/>
      <c r="D679" s="380"/>
      <c r="E679" s="380"/>
      <c r="F679" s="380"/>
      <c r="G679" s="380"/>
      <c r="H679" s="380"/>
      <c r="I679" s="380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  <c r="Z679" s="380"/>
      <c r="AA679" s="380"/>
      <c r="AB679" s="380"/>
      <c r="AC679" s="380"/>
    </row>
    <row r="680">
      <c r="A680" s="380"/>
      <c r="B680" s="380"/>
      <c r="C680" s="380"/>
      <c r="D680" s="380"/>
      <c r="E680" s="380"/>
      <c r="F680" s="380"/>
      <c r="G680" s="380"/>
      <c r="H680" s="380"/>
      <c r="I680" s="380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  <c r="X680" s="380"/>
      <c r="Y680" s="380"/>
      <c r="Z680" s="380"/>
      <c r="AA680" s="380"/>
      <c r="AB680" s="380"/>
      <c r="AC680" s="380"/>
    </row>
    <row r="681">
      <c r="A681" s="380"/>
      <c r="B681" s="380"/>
      <c r="C681" s="380"/>
      <c r="D681" s="380"/>
      <c r="E681" s="380"/>
      <c r="F681" s="380"/>
      <c r="G681" s="380"/>
      <c r="H681" s="380"/>
      <c r="I681" s="380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  <c r="X681" s="380"/>
      <c r="Y681" s="380"/>
      <c r="Z681" s="380"/>
      <c r="AA681" s="380"/>
      <c r="AB681" s="380"/>
      <c r="AC681" s="380"/>
    </row>
    <row r="682">
      <c r="A682" s="380"/>
      <c r="B682" s="380"/>
      <c r="C682" s="380"/>
      <c r="D682" s="380"/>
      <c r="E682" s="380"/>
      <c r="F682" s="380"/>
      <c r="G682" s="380"/>
      <c r="H682" s="380"/>
      <c r="I682" s="380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  <c r="X682" s="380"/>
      <c r="Y682" s="380"/>
      <c r="Z682" s="380"/>
      <c r="AA682" s="380"/>
      <c r="AB682" s="380"/>
      <c r="AC682" s="380"/>
    </row>
    <row r="683">
      <c r="A683" s="380"/>
      <c r="B683" s="380"/>
      <c r="C683" s="380"/>
      <c r="D683" s="380"/>
      <c r="E683" s="380"/>
      <c r="F683" s="380"/>
      <c r="G683" s="380"/>
      <c r="H683" s="380"/>
      <c r="I683" s="380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  <c r="X683" s="380"/>
      <c r="Y683" s="380"/>
      <c r="Z683" s="380"/>
      <c r="AA683" s="380"/>
      <c r="AB683" s="380"/>
      <c r="AC683" s="380"/>
    </row>
    <row r="684">
      <c r="A684" s="380"/>
      <c r="B684" s="380"/>
      <c r="C684" s="380"/>
      <c r="D684" s="380"/>
      <c r="E684" s="380"/>
      <c r="F684" s="380"/>
      <c r="G684" s="380"/>
      <c r="H684" s="380"/>
      <c r="I684" s="380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  <c r="X684" s="380"/>
      <c r="Y684" s="380"/>
      <c r="Z684" s="380"/>
      <c r="AA684" s="380"/>
      <c r="AB684" s="380"/>
      <c r="AC684" s="380"/>
    </row>
    <row r="685">
      <c r="A685" s="380"/>
      <c r="B685" s="380"/>
      <c r="C685" s="380"/>
      <c r="D685" s="380"/>
      <c r="E685" s="380"/>
      <c r="F685" s="380"/>
      <c r="G685" s="380"/>
      <c r="H685" s="380"/>
      <c r="I685" s="380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  <c r="X685" s="380"/>
      <c r="Y685" s="380"/>
      <c r="Z685" s="380"/>
      <c r="AA685" s="380"/>
      <c r="AB685" s="380"/>
      <c r="AC685" s="380"/>
    </row>
    <row r="686">
      <c r="A686" s="380"/>
      <c r="B686" s="380"/>
      <c r="C686" s="380"/>
      <c r="D686" s="380"/>
      <c r="E686" s="380"/>
      <c r="F686" s="380"/>
      <c r="G686" s="380"/>
      <c r="H686" s="380"/>
      <c r="I686" s="380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  <c r="Z686" s="380"/>
      <c r="AA686" s="380"/>
      <c r="AB686" s="380"/>
      <c r="AC686" s="380"/>
    </row>
    <row r="687">
      <c r="A687" s="380"/>
      <c r="B687" s="380"/>
      <c r="C687" s="380"/>
      <c r="D687" s="380"/>
      <c r="E687" s="380"/>
      <c r="F687" s="380"/>
      <c r="G687" s="380"/>
      <c r="H687" s="380"/>
      <c r="I687" s="380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  <c r="X687" s="380"/>
      <c r="Y687" s="380"/>
      <c r="Z687" s="380"/>
      <c r="AA687" s="380"/>
      <c r="AB687" s="380"/>
      <c r="AC687" s="380"/>
    </row>
    <row r="688">
      <c r="A688" s="380"/>
      <c r="B688" s="380"/>
      <c r="C688" s="380"/>
      <c r="D688" s="380"/>
      <c r="E688" s="380"/>
      <c r="F688" s="380"/>
      <c r="G688" s="380"/>
      <c r="H688" s="380"/>
      <c r="I688" s="380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  <c r="Z688" s="380"/>
      <c r="AA688" s="380"/>
      <c r="AB688" s="380"/>
      <c r="AC688" s="380"/>
    </row>
    <row r="689">
      <c r="A689" s="380"/>
      <c r="B689" s="380"/>
      <c r="C689" s="380"/>
      <c r="D689" s="380"/>
      <c r="E689" s="380"/>
      <c r="F689" s="380"/>
      <c r="G689" s="380"/>
      <c r="H689" s="380"/>
      <c r="I689" s="380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  <c r="Z689" s="380"/>
      <c r="AA689" s="380"/>
      <c r="AB689" s="380"/>
      <c r="AC689" s="380"/>
    </row>
    <row r="690">
      <c r="A690" s="380"/>
      <c r="B690" s="380"/>
      <c r="C690" s="380"/>
      <c r="D690" s="380"/>
      <c r="E690" s="380"/>
      <c r="F690" s="380"/>
      <c r="G690" s="380"/>
      <c r="H690" s="380"/>
      <c r="I690" s="380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  <c r="Z690" s="380"/>
      <c r="AA690" s="380"/>
      <c r="AB690" s="380"/>
      <c r="AC690" s="380"/>
    </row>
    <row r="691">
      <c r="A691" s="380"/>
      <c r="B691" s="380"/>
      <c r="C691" s="380"/>
      <c r="D691" s="380"/>
      <c r="E691" s="380"/>
      <c r="F691" s="380"/>
      <c r="G691" s="380"/>
      <c r="H691" s="380"/>
      <c r="I691" s="380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  <c r="Z691" s="380"/>
      <c r="AA691" s="380"/>
      <c r="AB691" s="380"/>
      <c r="AC691" s="380"/>
    </row>
    <row r="692">
      <c r="A692" s="380"/>
      <c r="B692" s="380"/>
      <c r="C692" s="380"/>
      <c r="D692" s="380"/>
      <c r="E692" s="380"/>
      <c r="F692" s="380"/>
      <c r="G692" s="380"/>
      <c r="H692" s="380"/>
      <c r="I692" s="380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  <c r="Z692" s="380"/>
      <c r="AA692" s="380"/>
      <c r="AB692" s="380"/>
      <c r="AC692" s="380"/>
    </row>
    <row r="693">
      <c r="A693" s="380"/>
      <c r="B693" s="380"/>
      <c r="C693" s="380"/>
      <c r="D693" s="380"/>
      <c r="E693" s="380"/>
      <c r="F693" s="380"/>
      <c r="G693" s="380"/>
      <c r="H693" s="380"/>
      <c r="I693" s="380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  <c r="X693" s="380"/>
      <c r="Y693" s="380"/>
      <c r="Z693" s="380"/>
      <c r="AA693" s="380"/>
      <c r="AB693" s="380"/>
      <c r="AC693" s="380"/>
    </row>
    <row r="694">
      <c r="A694" s="380"/>
      <c r="B694" s="380"/>
      <c r="C694" s="380"/>
      <c r="D694" s="380"/>
      <c r="E694" s="380"/>
      <c r="F694" s="380"/>
      <c r="G694" s="380"/>
      <c r="H694" s="380"/>
      <c r="I694" s="380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  <c r="X694" s="380"/>
      <c r="Y694" s="380"/>
      <c r="Z694" s="380"/>
      <c r="AA694" s="380"/>
      <c r="AB694" s="380"/>
      <c r="AC694" s="380"/>
    </row>
    <row r="695">
      <c r="A695" s="380"/>
      <c r="B695" s="380"/>
      <c r="C695" s="380"/>
      <c r="D695" s="380"/>
      <c r="E695" s="380"/>
      <c r="F695" s="380"/>
      <c r="G695" s="380"/>
      <c r="H695" s="380"/>
      <c r="I695" s="380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  <c r="X695" s="380"/>
      <c r="Y695" s="380"/>
      <c r="Z695" s="380"/>
      <c r="AA695" s="380"/>
      <c r="AB695" s="380"/>
      <c r="AC695" s="380"/>
    </row>
    <row r="696">
      <c r="A696" s="380"/>
      <c r="B696" s="380"/>
      <c r="C696" s="380"/>
      <c r="D696" s="380"/>
      <c r="E696" s="380"/>
      <c r="F696" s="380"/>
      <c r="G696" s="380"/>
      <c r="H696" s="380"/>
      <c r="I696" s="380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  <c r="X696" s="380"/>
      <c r="Y696" s="380"/>
      <c r="Z696" s="380"/>
      <c r="AA696" s="380"/>
      <c r="AB696" s="380"/>
      <c r="AC696" s="380"/>
    </row>
    <row r="697">
      <c r="A697" s="380"/>
      <c r="B697" s="380"/>
      <c r="C697" s="380"/>
      <c r="D697" s="380"/>
      <c r="E697" s="380"/>
      <c r="F697" s="380"/>
      <c r="G697" s="380"/>
      <c r="H697" s="380"/>
      <c r="I697" s="380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  <c r="X697" s="380"/>
      <c r="Y697" s="380"/>
      <c r="Z697" s="380"/>
      <c r="AA697" s="380"/>
      <c r="AB697" s="380"/>
      <c r="AC697" s="380"/>
    </row>
    <row r="698">
      <c r="A698" s="380"/>
      <c r="B698" s="380"/>
      <c r="C698" s="380"/>
      <c r="D698" s="380"/>
      <c r="E698" s="380"/>
      <c r="F698" s="380"/>
      <c r="G698" s="380"/>
      <c r="H698" s="380"/>
      <c r="I698" s="380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  <c r="X698" s="380"/>
      <c r="Y698" s="380"/>
      <c r="Z698" s="380"/>
      <c r="AA698" s="380"/>
      <c r="AB698" s="380"/>
      <c r="AC698" s="380"/>
    </row>
    <row r="699">
      <c r="A699" s="380"/>
      <c r="B699" s="380"/>
      <c r="C699" s="380"/>
      <c r="D699" s="380"/>
      <c r="E699" s="380"/>
      <c r="F699" s="380"/>
      <c r="G699" s="380"/>
      <c r="H699" s="380"/>
      <c r="I699" s="380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  <c r="Z699" s="380"/>
      <c r="AA699" s="380"/>
      <c r="AB699" s="380"/>
      <c r="AC699" s="380"/>
    </row>
    <row r="700">
      <c r="A700" s="380"/>
      <c r="B700" s="380"/>
      <c r="C700" s="380"/>
      <c r="D700" s="380"/>
      <c r="E700" s="380"/>
      <c r="F700" s="380"/>
      <c r="G700" s="380"/>
      <c r="H700" s="380"/>
      <c r="I700" s="380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  <c r="X700" s="380"/>
      <c r="Y700" s="380"/>
      <c r="Z700" s="380"/>
      <c r="AA700" s="380"/>
      <c r="AB700" s="380"/>
      <c r="AC700" s="380"/>
    </row>
    <row r="701">
      <c r="A701" s="380"/>
      <c r="B701" s="380"/>
      <c r="C701" s="380"/>
      <c r="D701" s="380"/>
      <c r="E701" s="380"/>
      <c r="F701" s="380"/>
      <c r="G701" s="380"/>
      <c r="H701" s="380"/>
      <c r="I701" s="380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  <c r="X701" s="380"/>
      <c r="Y701" s="380"/>
      <c r="Z701" s="380"/>
      <c r="AA701" s="380"/>
      <c r="AB701" s="380"/>
      <c r="AC701" s="380"/>
    </row>
    <row r="702">
      <c r="A702" s="380"/>
      <c r="B702" s="380"/>
      <c r="C702" s="380"/>
      <c r="D702" s="380"/>
      <c r="E702" s="380"/>
      <c r="F702" s="380"/>
      <c r="G702" s="380"/>
      <c r="H702" s="380"/>
      <c r="I702" s="380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  <c r="X702" s="380"/>
      <c r="Y702" s="380"/>
      <c r="Z702" s="380"/>
      <c r="AA702" s="380"/>
      <c r="AB702" s="380"/>
      <c r="AC702" s="380"/>
    </row>
    <row r="703">
      <c r="A703" s="380"/>
      <c r="B703" s="380"/>
      <c r="C703" s="380"/>
      <c r="D703" s="380"/>
      <c r="E703" s="380"/>
      <c r="F703" s="380"/>
      <c r="G703" s="380"/>
      <c r="H703" s="380"/>
      <c r="I703" s="380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  <c r="X703" s="380"/>
      <c r="Y703" s="380"/>
      <c r="Z703" s="380"/>
      <c r="AA703" s="380"/>
      <c r="AB703" s="380"/>
      <c r="AC703" s="380"/>
    </row>
    <row r="704">
      <c r="A704" s="380"/>
      <c r="B704" s="380"/>
      <c r="C704" s="380"/>
      <c r="D704" s="380"/>
      <c r="E704" s="380"/>
      <c r="F704" s="380"/>
      <c r="G704" s="380"/>
      <c r="H704" s="380"/>
      <c r="I704" s="380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  <c r="X704" s="380"/>
      <c r="Y704" s="380"/>
      <c r="Z704" s="380"/>
      <c r="AA704" s="380"/>
      <c r="AB704" s="380"/>
      <c r="AC704" s="380"/>
    </row>
    <row r="705">
      <c r="A705" s="380"/>
      <c r="B705" s="380"/>
      <c r="C705" s="380"/>
      <c r="D705" s="380"/>
      <c r="E705" s="380"/>
      <c r="F705" s="380"/>
      <c r="G705" s="380"/>
      <c r="H705" s="380"/>
      <c r="I705" s="380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  <c r="X705" s="380"/>
      <c r="Y705" s="380"/>
      <c r="Z705" s="380"/>
      <c r="AA705" s="380"/>
      <c r="AB705" s="380"/>
      <c r="AC705" s="380"/>
    </row>
    <row r="706">
      <c r="A706" s="380"/>
      <c r="B706" s="380"/>
      <c r="C706" s="380"/>
      <c r="D706" s="380"/>
      <c r="E706" s="380"/>
      <c r="F706" s="380"/>
      <c r="G706" s="380"/>
      <c r="H706" s="380"/>
      <c r="I706" s="380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  <c r="X706" s="380"/>
      <c r="Y706" s="380"/>
      <c r="Z706" s="380"/>
      <c r="AA706" s="380"/>
      <c r="AB706" s="380"/>
      <c r="AC706" s="380"/>
    </row>
    <row r="707">
      <c r="A707" s="380"/>
      <c r="B707" s="380"/>
      <c r="C707" s="380"/>
      <c r="D707" s="380"/>
      <c r="E707" s="380"/>
      <c r="F707" s="380"/>
      <c r="G707" s="380"/>
      <c r="H707" s="380"/>
      <c r="I707" s="380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  <c r="X707" s="380"/>
      <c r="Y707" s="380"/>
      <c r="Z707" s="380"/>
      <c r="AA707" s="380"/>
      <c r="AB707" s="380"/>
      <c r="AC707" s="380"/>
    </row>
    <row r="708">
      <c r="A708" s="380"/>
      <c r="B708" s="380"/>
      <c r="C708" s="380"/>
      <c r="D708" s="380"/>
      <c r="E708" s="380"/>
      <c r="F708" s="380"/>
      <c r="G708" s="380"/>
      <c r="H708" s="380"/>
      <c r="I708" s="380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  <c r="X708" s="380"/>
      <c r="Y708" s="380"/>
      <c r="Z708" s="380"/>
      <c r="AA708" s="380"/>
      <c r="AB708" s="380"/>
      <c r="AC708" s="380"/>
    </row>
    <row r="709">
      <c r="A709" s="380"/>
      <c r="B709" s="380"/>
      <c r="C709" s="380"/>
      <c r="D709" s="380"/>
      <c r="E709" s="380"/>
      <c r="F709" s="380"/>
      <c r="G709" s="380"/>
      <c r="H709" s="380"/>
      <c r="I709" s="380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  <c r="Z709" s="380"/>
      <c r="AA709" s="380"/>
      <c r="AB709" s="380"/>
      <c r="AC709" s="380"/>
    </row>
    <row r="710">
      <c r="A710" s="380"/>
      <c r="B710" s="380"/>
      <c r="C710" s="380"/>
      <c r="D710" s="380"/>
      <c r="E710" s="380"/>
      <c r="F710" s="380"/>
      <c r="G710" s="380"/>
      <c r="H710" s="380"/>
      <c r="I710" s="380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  <c r="X710" s="380"/>
      <c r="Y710" s="380"/>
      <c r="Z710" s="380"/>
      <c r="AA710" s="380"/>
      <c r="AB710" s="380"/>
      <c r="AC710" s="380"/>
    </row>
    <row r="711">
      <c r="A711" s="380"/>
      <c r="B711" s="380"/>
      <c r="C711" s="380"/>
      <c r="D711" s="380"/>
      <c r="E711" s="380"/>
      <c r="F711" s="380"/>
      <c r="G711" s="380"/>
      <c r="H711" s="380"/>
      <c r="I711" s="380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  <c r="X711" s="380"/>
      <c r="Y711" s="380"/>
      <c r="Z711" s="380"/>
      <c r="AA711" s="380"/>
      <c r="AB711" s="380"/>
      <c r="AC711" s="380"/>
    </row>
    <row r="712">
      <c r="A712" s="380"/>
      <c r="B712" s="380"/>
      <c r="C712" s="380"/>
      <c r="D712" s="380"/>
      <c r="E712" s="380"/>
      <c r="F712" s="380"/>
      <c r="G712" s="380"/>
      <c r="H712" s="380"/>
      <c r="I712" s="380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  <c r="X712" s="380"/>
      <c r="Y712" s="380"/>
      <c r="Z712" s="380"/>
      <c r="AA712" s="380"/>
      <c r="AB712" s="380"/>
      <c r="AC712" s="380"/>
    </row>
    <row r="713">
      <c r="A713" s="380"/>
      <c r="B713" s="380"/>
      <c r="C713" s="380"/>
      <c r="D713" s="380"/>
      <c r="E713" s="380"/>
      <c r="F713" s="380"/>
      <c r="G713" s="380"/>
      <c r="H713" s="380"/>
      <c r="I713" s="380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  <c r="X713" s="380"/>
      <c r="Y713" s="380"/>
      <c r="Z713" s="380"/>
      <c r="AA713" s="380"/>
      <c r="AB713" s="380"/>
      <c r="AC713" s="380"/>
    </row>
    <row r="714">
      <c r="A714" s="380"/>
      <c r="B714" s="380"/>
      <c r="C714" s="380"/>
      <c r="D714" s="380"/>
      <c r="E714" s="380"/>
      <c r="F714" s="380"/>
      <c r="G714" s="380"/>
      <c r="H714" s="380"/>
      <c r="I714" s="380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  <c r="X714" s="380"/>
      <c r="Y714" s="380"/>
      <c r="Z714" s="380"/>
      <c r="AA714" s="380"/>
      <c r="AB714" s="380"/>
      <c r="AC714" s="380"/>
    </row>
    <row r="715">
      <c r="A715" s="380"/>
      <c r="B715" s="380"/>
      <c r="C715" s="380"/>
      <c r="D715" s="380"/>
      <c r="E715" s="380"/>
      <c r="F715" s="380"/>
      <c r="G715" s="380"/>
      <c r="H715" s="380"/>
      <c r="I715" s="380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  <c r="X715" s="380"/>
      <c r="Y715" s="380"/>
      <c r="Z715" s="380"/>
      <c r="AA715" s="380"/>
      <c r="AB715" s="380"/>
      <c r="AC715" s="380"/>
    </row>
    <row r="716">
      <c r="A716" s="380"/>
      <c r="B716" s="380"/>
      <c r="C716" s="380"/>
      <c r="D716" s="380"/>
      <c r="E716" s="380"/>
      <c r="F716" s="380"/>
      <c r="G716" s="380"/>
      <c r="H716" s="380"/>
      <c r="I716" s="380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  <c r="Z716" s="380"/>
      <c r="AA716" s="380"/>
      <c r="AB716" s="380"/>
      <c r="AC716" s="380"/>
    </row>
    <row r="717">
      <c r="A717" s="380"/>
      <c r="B717" s="380"/>
      <c r="C717" s="380"/>
      <c r="D717" s="380"/>
      <c r="E717" s="380"/>
      <c r="F717" s="380"/>
      <c r="G717" s="380"/>
      <c r="H717" s="380"/>
      <c r="I717" s="380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  <c r="Z717" s="380"/>
      <c r="AA717" s="380"/>
      <c r="AB717" s="380"/>
      <c r="AC717" s="380"/>
    </row>
    <row r="718">
      <c r="A718" s="380"/>
      <c r="B718" s="380"/>
      <c r="C718" s="380"/>
      <c r="D718" s="380"/>
      <c r="E718" s="380"/>
      <c r="F718" s="380"/>
      <c r="G718" s="380"/>
      <c r="H718" s="380"/>
      <c r="I718" s="380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  <c r="Z718" s="380"/>
      <c r="AA718" s="380"/>
      <c r="AB718" s="380"/>
      <c r="AC718" s="380"/>
    </row>
    <row r="719">
      <c r="A719" s="380"/>
      <c r="B719" s="380"/>
      <c r="C719" s="380"/>
      <c r="D719" s="380"/>
      <c r="E719" s="380"/>
      <c r="F719" s="380"/>
      <c r="G719" s="380"/>
      <c r="H719" s="380"/>
      <c r="I719" s="380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  <c r="Z719" s="380"/>
      <c r="AA719" s="380"/>
      <c r="AB719" s="380"/>
      <c r="AC719" s="380"/>
    </row>
    <row r="720">
      <c r="A720" s="380"/>
      <c r="B720" s="380"/>
      <c r="C720" s="380"/>
      <c r="D720" s="380"/>
      <c r="E720" s="380"/>
      <c r="F720" s="380"/>
      <c r="G720" s="380"/>
      <c r="H720" s="380"/>
      <c r="I720" s="380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  <c r="X720" s="380"/>
      <c r="Y720" s="380"/>
      <c r="Z720" s="380"/>
      <c r="AA720" s="380"/>
      <c r="AB720" s="380"/>
      <c r="AC720" s="380"/>
    </row>
    <row r="721">
      <c r="A721" s="380"/>
      <c r="B721" s="380"/>
      <c r="C721" s="380"/>
      <c r="D721" s="380"/>
      <c r="E721" s="380"/>
      <c r="F721" s="380"/>
      <c r="G721" s="380"/>
      <c r="H721" s="380"/>
      <c r="I721" s="380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  <c r="X721" s="380"/>
      <c r="Y721" s="380"/>
      <c r="Z721" s="380"/>
      <c r="AA721" s="380"/>
      <c r="AB721" s="380"/>
      <c r="AC721" s="380"/>
    </row>
    <row r="722">
      <c r="A722" s="380"/>
      <c r="B722" s="380"/>
      <c r="C722" s="380"/>
      <c r="D722" s="380"/>
      <c r="E722" s="380"/>
      <c r="F722" s="380"/>
      <c r="G722" s="380"/>
      <c r="H722" s="380"/>
      <c r="I722" s="380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  <c r="Z722" s="380"/>
      <c r="AA722" s="380"/>
      <c r="AB722" s="380"/>
      <c r="AC722" s="380"/>
    </row>
    <row r="723">
      <c r="A723" s="380"/>
      <c r="B723" s="380"/>
      <c r="C723" s="380"/>
      <c r="D723" s="380"/>
      <c r="E723" s="380"/>
      <c r="F723" s="380"/>
      <c r="G723" s="380"/>
      <c r="H723" s="380"/>
      <c r="I723" s="380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  <c r="X723" s="380"/>
      <c r="Y723" s="380"/>
      <c r="Z723" s="380"/>
      <c r="AA723" s="380"/>
      <c r="AB723" s="380"/>
      <c r="AC723" s="380"/>
    </row>
    <row r="724">
      <c r="A724" s="380"/>
      <c r="B724" s="380"/>
      <c r="C724" s="380"/>
      <c r="D724" s="380"/>
      <c r="E724" s="380"/>
      <c r="F724" s="380"/>
      <c r="G724" s="380"/>
      <c r="H724" s="380"/>
      <c r="I724" s="380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  <c r="X724" s="380"/>
      <c r="Y724" s="380"/>
      <c r="Z724" s="380"/>
      <c r="AA724" s="380"/>
      <c r="AB724" s="380"/>
      <c r="AC724" s="380"/>
    </row>
    <row r="725">
      <c r="A725" s="380"/>
      <c r="B725" s="380"/>
      <c r="C725" s="380"/>
      <c r="D725" s="380"/>
      <c r="E725" s="380"/>
      <c r="F725" s="380"/>
      <c r="G725" s="380"/>
      <c r="H725" s="380"/>
      <c r="I725" s="380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  <c r="X725" s="380"/>
      <c r="Y725" s="380"/>
      <c r="Z725" s="380"/>
      <c r="AA725" s="380"/>
      <c r="AB725" s="380"/>
      <c r="AC725" s="380"/>
    </row>
    <row r="726">
      <c r="A726" s="380"/>
      <c r="B726" s="380"/>
      <c r="C726" s="380"/>
      <c r="D726" s="380"/>
      <c r="E726" s="380"/>
      <c r="F726" s="380"/>
      <c r="G726" s="380"/>
      <c r="H726" s="380"/>
      <c r="I726" s="380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  <c r="X726" s="380"/>
      <c r="Y726" s="380"/>
      <c r="Z726" s="380"/>
      <c r="AA726" s="380"/>
      <c r="AB726" s="380"/>
      <c r="AC726" s="380"/>
    </row>
    <row r="727">
      <c r="A727" s="380"/>
      <c r="B727" s="380"/>
      <c r="C727" s="380"/>
      <c r="D727" s="380"/>
      <c r="E727" s="380"/>
      <c r="F727" s="380"/>
      <c r="G727" s="380"/>
      <c r="H727" s="380"/>
      <c r="I727" s="380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  <c r="X727" s="380"/>
      <c r="Y727" s="380"/>
      <c r="Z727" s="380"/>
      <c r="AA727" s="380"/>
      <c r="AB727" s="380"/>
      <c r="AC727" s="380"/>
    </row>
    <row r="728">
      <c r="A728" s="380"/>
      <c r="B728" s="380"/>
      <c r="C728" s="380"/>
      <c r="D728" s="380"/>
      <c r="E728" s="380"/>
      <c r="F728" s="380"/>
      <c r="G728" s="380"/>
      <c r="H728" s="380"/>
      <c r="I728" s="380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  <c r="X728" s="380"/>
      <c r="Y728" s="380"/>
      <c r="Z728" s="380"/>
      <c r="AA728" s="380"/>
      <c r="AB728" s="380"/>
      <c r="AC728" s="380"/>
    </row>
    <row r="729">
      <c r="A729" s="380"/>
      <c r="B729" s="380"/>
      <c r="C729" s="380"/>
      <c r="D729" s="380"/>
      <c r="E729" s="380"/>
      <c r="F729" s="380"/>
      <c r="G729" s="380"/>
      <c r="H729" s="380"/>
      <c r="I729" s="380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  <c r="X729" s="380"/>
      <c r="Y729" s="380"/>
      <c r="Z729" s="380"/>
      <c r="AA729" s="380"/>
      <c r="AB729" s="380"/>
      <c r="AC729" s="380"/>
    </row>
    <row r="730">
      <c r="A730" s="380"/>
      <c r="B730" s="380"/>
      <c r="C730" s="380"/>
      <c r="D730" s="380"/>
      <c r="E730" s="380"/>
      <c r="F730" s="380"/>
      <c r="G730" s="380"/>
      <c r="H730" s="380"/>
      <c r="I730" s="380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  <c r="X730" s="380"/>
      <c r="Y730" s="380"/>
      <c r="Z730" s="380"/>
      <c r="AA730" s="380"/>
      <c r="AB730" s="380"/>
      <c r="AC730" s="380"/>
    </row>
    <row r="731">
      <c r="A731" s="380"/>
      <c r="B731" s="380"/>
      <c r="C731" s="380"/>
      <c r="D731" s="380"/>
      <c r="E731" s="380"/>
      <c r="F731" s="380"/>
      <c r="G731" s="380"/>
      <c r="H731" s="380"/>
      <c r="I731" s="380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  <c r="Z731" s="380"/>
      <c r="AA731" s="380"/>
      <c r="AB731" s="380"/>
      <c r="AC731" s="380"/>
    </row>
    <row r="732">
      <c r="A732" s="380"/>
      <c r="B732" s="380"/>
      <c r="C732" s="380"/>
      <c r="D732" s="380"/>
      <c r="E732" s="380"/>
      <c r="F732" s="380"/>
      <c r="G732" s="380"/>
      <c r="H732" s="380"/>
      <c r="I732" s="380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  <c r="X732" s="380"/>
      <c r="Y732" s="380"/>
      <c r="Z732" s="380"/>
      <c r="AA732" s="380"/>
      <c r="AB732" s="380"/>
      <c r="AC732" s="380"/>
    </row>
    <row r="733">
      <c r="A733" s="380"/>
      <c r="B733" s="380"/>
      <c r="C733" s="380"/>
      <c r="D733" s="380"/>
      <c r="E733" s="380"/>
      <c r="F733" s="380"/>
      <c r="G733" s="380"/>
      <c r="H733" s="380"/>
      <c r="I733" s="380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  <c r="X733" s="380"/>
      <c r="Y733" s="380"/>
      <c r="Z733" s="380"/>
      <c r="AA733" s="380"/>
      <c r="AB733" s="380"/>
      <c r="AC733" s="380"/>
    </row>
    <row r="734">
      <c r="A734" s="380"/>
      <c r="B734" s="380"/>
      <c r="C734" s="380"/>
      <c r="D734" s="380"/>
      <c r="E734" s="380"/>
      <c r="F734" s="380"/>
      <c r="G734" s="380"/>
      <c r="H734" s="380"/>
      <c r="I734" s="380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  <c r="Z734" s="380"/>
      <c r="AA734" s="380"/>
      <c r="AB734" s="380"/>
      <c r="AC734" s="380"/>
    </row>
    <row r="735">
      <c r="A735" s="380"/>
      <c r="B735" s="380"/>
      <c r="C735" s="380"/>
      <c r="D735" s="380"/>
      <c r="E735" s="380"/>
      <c r="F735" s="380"/>
      <c r="G735" s="380"/>
      <c r="H735" s="380"/>
      <c r="I735" s="380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  <c r="X735" s="380"/>
      <c r="Y735" s="380"/>
      <c r="Z735" s="380"/>
      <c r="AA735" s="380"/>
      <c r="AB735" s="380"/>
      <c r="AC735" s="380"/>
    </row>
    <row r="736">
      <c r="A736" s="380"/>
      <c r="B736" s="380"/>
      <c r="C736" s="380"/>
      <c r="D736" s="380"/>
      <c r="E736" s="380"/>
      <c r="F736" s="380"/>
      <c r="G736" s="380"/>
      <c r="H736" s="380"/>
      <c r="I736" s="380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  <c r="Z736" s="380"/>
      <c r="AA736" s="380"/>
      <c r="AB736" s="380"/>
      <c r="AC736" s="380"/>
    </row>
    <row r="737">
      <c r="A737" s="380"/>
      <c r="B737" s="380"/>
      <c r="C737" s="380"/>
      <c r="D737" s="380"/>
      <c r="E737" s="380"/>
      <c r="F737" s="380"/>
      <c r="G737" s="380"/>
      <c r="H737" s="380"/>
      <c r="I737" s="380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  <c r="AA737" s="380"/>
      <c r="AB737" s="380"/>
      <c r="AC737" s="380"/>
    </row>
    <row r="738">
      <c r="A738" s="380"/>
      <c r="B738" s="380"/>
      <c r="C738" s="380"/>
      <c r="D738" s="380"/>
      <c r="E738" s="380"/>
      <c r="F738" s="380"/>
      <c r="G738" s="380"/>
      <c r="H738" s="380"/>
      <c r="I738" s="380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  <c r="Z738" s="380"/>
      <c r="AA738" s="380"/>
      <c r="AB738" s="380"/>
      <c r="AC738" s="380"/>
    </row>
    <row r="739">
      <c r="A739" s="380"/>
      <c r="B739" s="380"/>
      <c r="C739" s="380"/>
      <c r="D739" s="380"/>
      <c r="E739" s="380"/>
      <c r="F739" s="380"/>
      <c r="G739" s="380"/>
      <c r="H739" s="380"/>
      <c r="I739" s="380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  <c r="Z739" s="380"/>
      <c r="AA739" s="380"/>
      <c r="AB739" s="380"/>
      <c r="AC739" s="380"/>
    </row>
    <row r="740">
      <c r="A740" s="380"/>
      <c r="B740" s="380"/>
      <c r="C740" s="380"/>
      <c r="D740" s="380"/>
      <c r="E740" s="380"/>
      <c r="F740" s="380"/>
      <c r="G740" s="380"/>
      <c r="H740" s="380"/>
      <c r="I740" s="380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  <c r="Z740" s="380"/>
      <c r="AA740" s="380"/>
      <c r="AB740" s="380"/>
      <c r="AC740" s="380"/>
    </row>
    <row r="741">
      <c r="A741" s="380"/>
      <c r="B741" s="380"/>
      <c r="C741" s="380"/>
      <c r="D741" s="380"/>
      <c r="E741" s="380"/>
      <c r="F741" s="380"/>
      <c r="G741" s="380"/>
      <c r="H741" s="380"/>
      <c r="I741" s="380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  <c r="X741" s="380"/>
      <c r="Y741" s="380"/>
      <c r="Z741" s="380"/>
      <c r="AA741" s="380"/>
      <c r="AB741" s="380"/>
      <c r="AC741" s="380"/>
    </row>
    <row r="742">
      <c r="A742" s="380"/>
      <c r="B742" s="380"/>
      <c r="C742" s="380"/>
      <c r="D742" s="380"/>
      <c r="E742" s="380"/>
      <c r="F742" s="380"/>
      <c r="G742" s="380"/>
      <c r="H742" s="380"/>
      <c r="I742" s="380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  <c r="X742" s="380"/>
      <c r="Y742" s="380"/>
      <c r="Z742" s="380"/>
      <c r="AA742" s="380"/>
      <c r="AB742" s="380"/>
      <c r="AC742" s="380"/>
    </row>
    <row r="743">
      <c r="A743" s="380"/>
      <c r="B743" s="380"/>
      <c r="C743" s="380"/>
      <c r="D743" s="380"/>
      <c r="E743" s="380"/>
      <c r="F743" s="380"/>
      <c r="G743" s="380"/>
      <c r="H743" s="380"/>
      <c r="I743" s="380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  <c r="X743" s="380"/>
      <c r="Y743" s="380"/>
      <c r="Z743" s="380"/>
      <c r="AA743" s="380"/>
      <c r="AB743" s="380"/>
      <c r="AC743" s="380"/>
    </row>
    <row r="744">
      <c r="A744" s="380"/>
      <c r="B744" s="380"/>
      <c r="C744" s="380"/>
      <c r="D744" s="380"/>
      <c r="E744" s="380"/>
      <c r="F744" s="380"/>
      <c r="G744" s="380"/>
      <c r="H744" s="380"/>
      <c r="I744" s="380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  <c r="X744" s="380"/>
      <c r="Y744" s="380"/>
      <c r="Z744" s="380"/>
      <c r="AA744" s="380"/>
      <c r="AB744" s="380"/>
      <c r="AC744" s="380"/>
    </row>
    <row r="745">
      <c r="A745" s="380"/>
      <c r="B745" s="380"/>
      <c r="C745" s="380"/>
      <c r="D745" s="380"/>
      <c r="E745" s="380"/>
      <c r="F745" s="380"/>
      <c r="G745" s="380"/>
      <c r="H745" s="380"/>
      <c r="I745" s="380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  <c r="X745" s="380"/>
      <c r="Y745" s="380"/>
      <c r="Z745" s="380"/>
      <c r="AA745" s="380"/>
      <c r="AB745" s="380"/>
      <c r="AC745" s="380"/>
    </row>
    <row r="746">
      <c r="A746" s="380"/>
      <c r="B746" s="380"/>
      <c r="C746" s="380"/>
      <c r="D746" s="380"/>
      <c r="E746" s="380"/>
      <c r="F746" s="380"/>
      <c r="G746" s="380"/>
      <c r="H746" s="380"/>
      <c r="I746" s="380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  <c r="X746" s="380"/>
      <c r="Y746" s="380"/>
      <c r="Z746" s="380"/>
      <c r="AA746" s="380"/>
      <c r="AB746" s="380"/>
      <c r="AC746" s="380"/>
    </row>
    <row r="747">
      <c r="A747" s="380"/>
      <c r="B747" s="380"/>
      <c r="C747" s="380"/>
      <c r="D747" s="380"/>
      <c r="E747" s="380"/>
      <c r="F747" s="380"/>
      <c r="G747" s="380"/>
      <c r="H747" s="380"/>
      <c r="I747" s="380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  <c r="X747" s="380"/>
      <c r="Y747" s="380"/>
      <c r="Z747" s="380"/>
      <c r="AA747" s="380"/>
      <c r="AB747" s="380"/>
      <c r="AC747" s="380"/>
    </row>
    <row r="748">
      <c r="A748" s="380"/>
      <c r="B748" s="380"/>
      <c r="C748" s="380"/>
      <c r="D748" s="380"/>
      <c r="E748" s="380"/>
      <c r="F748" s="380"/>
      <c r="G748" s="380"/>
      <c r="H748" s="380"/>
      <c r="I748" s="380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  <c r="X748" s="380"/>
      <c r="Y748" s="380"/>
      <c r="Z748" s="380"/>
      <c r="AA748" s="380"/>
      <c r="AB748" s="380"/>
      <c r="AC748" s="380"/>
    </row>
    <row r="749">
      <c r="A749" s="380"/>
      <c r="B749" s="380"/>
      <c r="C749" s="380"/>
      <c r="D749" s="380"/>
      <c r="E749" s="380"/>
      <c r="F749" s="380"/>
      <c r="G749" s="380"/>
      <c r="H749" s="380"/>
      <c r="I749" s="380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  <c r="X749" s="380"/>
      <c r="Y749" s="380"/>
      <c r="Z749" s="380"/>
      <c r="AA749" s="380"/>
      <c r="AB749" s="380"/>
      <c r="AC749" s="380"/>
    </row>
    <row r="750">
      <c r="A750" s="380"/>
      <c r="B750" s="380"/>
      <c r="C750" s="380"/>
      <c r="D750" s="380"/>
      <c r="E750" s="380"/>
      <c r="F750" s="380"/>
      <c r="G750" s="380"/>
      <c r="H750" s="380"/>
      <c r="I750" s="380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  <c r="X750" s="380"/>
      <c r="Y750" s="380"/>
      <c r="Z750" s="380"/>
      <c r="AA750" s="380"/>
      <c r="AB750" s="380"/>
      <c r="AC750" s="380"/>
    </row>
    <row r="751">
      <c r="A751" s="380"/>
      <c r="B751" s="380"/>
      <c r="C751" s="380"/>
      <c r="D751" s="380"/>
      <c r="E751" s="380"/>
      <c r="F751" s="380"/>
      <c r="G751" s="380"/>
      <c r="H751" s="380"/>
      <c r="I751" s="380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  <c r="Z751" s="380"/>
      <c r="AA751" s="380"/>
      <c r="AB751" s="380"/>
      <c r="AC751" s="380"/>
    </row>
    <row r="752">
      <c r="A752" s="380"/>
      <c r="B752" s="380"/>
      <c r="C752" s="380"/>
      <c r="D752" s="380"/>
      <c r="E752" s="380"/>
      <c r="F752" s="380"/>
      <c r="G752" s="380"/>
      <c r="H752" s="380"/>
      <c r="I752" s="380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  <c r="X752" s="380"/>
      <c r="Y752" s="380"/>
      <c r="Z752" s="380"/>
      <c r="AA752" s="380"/>
      <c r="AB752" s="380"/>
      <c r="AC752" s="380"/>
    </row>
    <row r="753">
      <c r="A753" s="380"/>
      <c r="B753" s="380"/>
      <c r="C753" s="380"/>
      <c r="D753" s="380"/>
      <c r="E753" s="380"/>
      <c r="F753" s="380"/>
      <c r="G753" s="380"/>
      <c r="H753" s="380"/>
      <c r="I753" s="380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  <c r="Z753" s="380"/>
      <c r="AA753" s="380"/>
      <c r="AB753" s="380"/>
      <c r="AC753" s="380"/>
    </row>
    <row r="754">
      <c r="A754" s="380"/>
      <c r="B754" s="380"/>
      <c r="C754" s="380"/>
      <c r="D754" s="380"/>
      <c r="E754" s="380"/>
      <c r="F754" s="380"/>
      <c r="G754" s="380"/>
      <c r="H754" s="380"/>
      <c r="I754" s="380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  <c r="X754" s="380"/>
      <c r="Y754" s="380"/>
      <c r="Z754" s="380"/>
      <c r="AA754" s="380"/>
      <c r="AB754" s="380"/>
      <c r="AC754" s="380"/>
    </row>
    <row r="755">
      <c r="A755" s="380"/>
      <c r="B755" s="380"/>
      <c r="C755" s="380"/>
      <c r="D755" s="380"/>
      <c r="E755" s="380"/>
      <c r="F755" s="380"/>
      <c r="G755" s="380"/>
      <c r="H755" s="380"/>
      <c r="I755" s="380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  <c r="X755" s="380"/>
      <c r="Y755" s="380"/>
      <c r="Z755" s="380"/>
      <c r="AA755" s="380"/>
      <c r="AB755" s="380"/>
      <c r="AC755" s="380"/>
    </row>
    <row r="756">
      <c r="A756" s="380"/>
      <c r="B756" s="380"/>
      <c r="C756" s="380"/>
      <c r="D756" s="380"/>
      <c r="E756" s="380"/>
      <c r="F756" s="380"/>
      <c r="G756" s="380"/>
      <c r="H756" s="380"/>
      <c r="I756" s="380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  <c r="X756" s="380"/>
      <c r="Y756" s="380"/>
      <c r="Z756" s="380"/>
      <c r="AA756" s="380"/>
      <c r="AB756" s="380"/>
      <c r="AC756" s="380"/>
    </row>
    <row r="757">
      <c r="A757" s="380"/>
      <c r="B757" s="380"/>
      <c r="C757" s="380"/>
      <c r="D757" s="380"/>
      <c r="E757" s="380"/>
      <c r="F757" s="380"/>
      <c r="G757" s="380"/>
      <c r="H757" s="380"/>
      <c r="I757" s="380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  <c r="X757" s="380"/>
      <c r="Y757" s="380"/>
      <c r="Z757" s="380"/>
      <c r="AA757" s="380"/>
      <c r="AB757" s="380"/>
      <c r="AC757" s="380"/>
    </row>
    <row r="758">
      <c r="A758" s="380"/>
      <c r="B758" s="380"/>
      <c r="C758" s="380"/>
      <c r="D758" s="380"/>
      <c r="E758" s="380"/>
      <c r="F758" s="380"/>
      <c r="G758" s="380"/>
      <c r="H758" s="380"/>
      <c r="I758" s="380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  <c r="X758" s="380"/>
      <c r="Y758" s="380"/>
      <c r="Z758" s="380"/>
      <c r="AA758" s="380"/>
      <c r="AB758" s="380"/>
      <c r="AC758" s="380"/>
    </row>
    <row r="759">
      <c r="A759" s="380"/>
      <c r="B759" s="380"/>
      <c r="C759" s="380"/>
      <c r="D759" s="380"/>
      <c r="E759" s="380"/>
      <c r="F759" s="380"/>
      <c r="G759" s="380"/>
      <c r="H759" s="380"/>
      <c r="I759" s="380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  <c r="X759" s="380"/>
      <c r="Y759" s="380"/>
      <c r="Z759" s="380"/>
      <c r="AA759" s="380"/>
      <c r="AB759" s="380"/>
      <c r="AC759" s="380"/>
    </row>
    <row r="760">
      <c r="A760" s="380"/>
      <c r="B760" s="380"/>
      <c r="C760" s="380"/>
      <c r="D760" s="380"/>
      <c r="E760" s="380"/>
      <c r="F760" s="380"/>
      <c r="G760" s="380"/>
      <c r="H760" s="380"/>
      <c r="I760" s="380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  <c r="X760" s="380"/>
      <c r="Y760" s="380"/>
      <c r="Z760" s="380"/>
      <c r="AA760" s="380"/>
      <c r="AB760" s="380"/>
      <c r="AC760" s="380"/>
    </row>
    <row r="761">
      <c r="A761" s="380"/>
      <c r="B761" s="380"/>
      <c r="C761" s="380"/>
      <c r="D761" s="380"/>
      <c r="E761" s="380"/>
      <c r="F761" s="380"/>
      <c r="G761" s="380"/>
      <c r="H761" s="380"/>
      <c r="I761" s="380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  <c r="X761" s="380"/>
      <c r="Y761" s="380"/>
      <c r="Z761" s="380"/>
      <c r="AA761" s="380"/>
      <c r="AB761" s="380"/>
      <c r="AC761" s="380"/>
    </row>
    <row r="762">
      <c r="A762" s="380"/>
      <c r="B762" s="380"/>
      <c r="C762" s="380"/>
      <c r="D762" s="380"/>
      <c r="E762" s="380"/>
      <c r="F762" s="380"/>
      <c r="G762" s="380"/>
      <c r="H762" s="380"/>
      <c r="I762" s="380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  <c r="X762" s="380"/>
      <c r="Y762" s="380"/>
      <c r="Z762" s="380"/>
      <c r="AA762" s="380"/>
      <c r="AB762" s="380"/>
      <c r="AC762" s="380"/>
    </row>
    <row r="763">
      <c r="A763" s="380"/>
      <c r="B763" s="380"/>
      <c r="C763" s="380"/>
      <c r="D763" s="380"/>
      <c r="E763" s="380"/>
      <c r="F763" s="380"/>
      <c r="G763" s="380"/>
      <c r="H763" s="380"/>
      <c r="I763" s="380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  <c r="X763" s="380"/>
      <c r="Y763" s="380"/>
      <c r="Z763" s="380"/>
      <c r="AA763" s="380"/>
      <c r="AB763" s="380"/>
      <c r="AC763" s="380"/>
    </row>
    <row r="764">
      <c r="A764" s="380"/>
      <c r="B764" s="380"/>
      <c r="C764" s="380"/>
      <c r="D764" s="380"/>
      <c r="E764" s="380"/>
      <c r="F764" s="380"/>
      <c r="G764" s="380"/>
      <c r="H764" s="380"/>
      <c r="I764" s="380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  <c r="X764" s="380"/>
      <c r="Y764" s="380"/>
      <c r="Z764" s="380"/>
      <c r="AA764" s="380"/>
      <c r="AB764" s="380"/>
      <c r="AC764" s="380"/>
    </row>
    <row r="765">
      <c r="A765" s="380"/>
      <c r="B765" s="380"/>
      <c r="C765" s="380"/>
      <c r="D765" s="380"/>
      <c r="E765" s="380"/>
      <c r="F765" s="380"/>
      <c r="G765" s="380"/>
      <c r="H765" s="380"/>
      <c r="I765" s="380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  <c r="X765" s="380"/>
      <c r="Y765" s="380"/>
      <c r="Z765" s="380"/>
      <c r="AA765" s="380"/>
      <c r="AB765" s="380"/>
      <c r="AC765" s="380"/>
    </row>
    <row r="766">
      <c r="A766" s="380"/>
      <c r="B766" s="380"/>
      <c r="C766" s="380"/>
      <c r="D766" s="380"/>
      <c r="E766" s="380"/>
      <c r="F766" s="380"/>
      <c r="G766" s="380"/>
      <c r="H766" s="380"/>
      <c r="I766" s="380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  <c r="X766" s="380"/>
      <c r="Y766" s="380"/>
      <c r="Z766" s="380"/>
      <c r="AA766" s="380"/>
      <c r="AB766" s="380"/>
      <c r="AC766" s="380"/>
    </row>
    <row r="767">
      <c r="A767" s="380"/>
      <c r="B767" s="380"/>
      <c r="C767" s="380"/>
      <c r="D767" s="380"/>
      <c r="E767" s="380"/>
      <c r="F767" s="380"/>
      <c r="G767" s="380"/>
      <c r="H767" s="380"/>
      <c r="I767" s="380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  <c r="X767" s="380"/>
      <c r="Y767" s="380"/>
      <c r="Z767" s="380"/>
      <c r="AA767" s="380"/>
      <c r="AB767" s="380"/>
      <c r="AC767" s="380"/>
    </row>
    <row r="768">
      <c r="A768" s="380"/>
      <c r="B768" s="380"/>
      <c r="C768" s="380"/>
      <c r="D768" s="380"/>
      <c r="E768" s="380"/>
      <c r="F768" s="380"/>
      <c r="G768" s="380"/>
      <c r="H768" s="380"/>
      <c r="I768" s="380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  <c r="X768" s="380"/>
      <c r="Y768" s="380"/>
      <c r="Z768" s="380"/>
      <c r="AA768" s="380"/>
      <c r="AB768" s="380"/>
      <c r="AC768" s="380"/>
    </row>
    <row r="769">
      <c r="A769" s="380"/>
      <c r="B769" s="380"/>
      <c r="C769" s="380"/>
      <c r="D769" s="380"/>
      <c r="E769" s="380"/>
      <c r="F769" s="380"/>
      <c r="G769" s="380"/>
      <c r="H769" s="380"/>
      <c r="I769" s="380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  <c r="X769" s="380"/>
      <c r="Y769" s="380"/>
      <c r="Z769" s="380"/>
      <c r="AA769" s="380"/>
      <c r="AB769" s="380"/>
      <c r="AC769" s="380"/>
    </row>
    <row r="770">
      <c r="A770" s="380"/>
      <c r="B770" s="380"/>
      <c r="C770" s="380"/>
      <c r="D770" s="380"/>
      <c r="E770" s="380"/>
      <c r="F770" s="380"/>
      <c r="G770" s="380"/>
      <c r="H770" s="380"/>
      <c r="I770" s="380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  <c r="X770" s="380"/>
      <c r="Y770" s="380"/>
      <c r="Z770" s="380"/>
      <c r="AA770" s="380"/>
      <c r="AB770" s="380"/>
      <c r="AC770" s="380"/>
    </row>
    <row r="771">
      <c r="A771" s="380"/>
      <c r="B771" s="380"/>
      <c r="C771" s="380"/>
      <c r="D771" s="380"/>
      <c r="E771" s="380"/>
      <c r="F771" s="380"/>
      <c r="G771" s="380"/>
      <c r="H771" s="380"/>
      <c r="I771" s="380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  <c r="X771" s="380"/>
      <c r="Y771" s="380"/>
      <c r="Z771" s="380"/>
      <c r="AA771" s="380"/>
      <c r="AB771" s="380"/>
      <c r="AC771" s="380"/>
    </row>
    <row r="772">
      <c r="A772" s="380"/>
      <c r="B772" s="380"/>
      <c r="C772" s="380"/>
      <c r="D772" s="380"/>
      <c r="E772" s="380"/>
      <c r="F772" s="380"/>
      <c r="G772" s="380"/>
      <c r="H772" s="380"/>
      <c r="I772" s="380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  <c r="Z772" s="380"/>
      <c r="AA772" s="380"/>
      <c r="AB772" s="380"/>
      <c r="AC772" s="380"/>
    </row>
    <row r="773">
      <c r="A773" s="380"/>
      <c r="B773" s="380"/>
      <c r="C773" s="380"/>
      <c r="D773" s="380"/>
      <c r="E773" s="380"/>
      <c r="F773" s="380"/>
      <c r="G773" s="380"/>
      <c r="H773" s="380"/>
      <c r="I773" s="380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  <c r="X773" s="380"/>
      <c r="Y773" s="380"/>
      <c r="Z773" s="380"/>
      <c r="AA773" s="380"/>
      <c r="AB773" s="380"/>
      <c r="AC773" s="380"/>
    </row>
    <row r="774">
      <c r="A774" s="380"/>
      <c r="B774" s="380"/>
      <c r="C774" s="380"/>
      <c r="D774" s="380"/>
      <c r="E774" s="380"/>
      <c r="F774" s="380"/>
      <c r="G774" s="380"/>
      <c r="H774" s="380"/>
      <c r="I774" s="380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  <c r="X774" s="380"/>
      <c r="Y774" s="380"/>
      <c r="Z774" s="380"/>
      <c r="AA774" s="380"/>
      <c r="AB774" s="380"/>
      <c r="AC774" s="380"/>
    </row>
    <row r="775">
      <c r="A775" s="380"/>
      <c r="B775" s="380"/>
      <c r="C775" s="380"/>
      <c r="D775" s="380"/>
      <c r="E775" s="380"/>
      <c r="F775" s="380"/>
      <c r="G775" s="380"/>
      <c r="H775" s="380"/>
      <c r="I775" s="380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  <c r="X775" s="380"/>
      <c r="Y775" s="380"/>
      <c r="Z775" s="380"/>
      <c r="AA775" s="380"/>
      <c r="AB775" s="380"/>
      <c r="AC775" s="380"/>
    </row>
    <row r="776">
      <c r="A776" s="380"/>
      <c r="B776" s="380"/>
      <c r="C776" s="380"/>
      <c r="D776" s="380"/>
      <c r="E776" s="380"/>
      <c r="F776" s="380"/>
      <c r="G776" s="380"/>
      <c r="H776" s="380"/>
      <c r="I776" s="380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  <c r="X776" s="380"/>
      <c r="Y776" s="380"/>
      <c r="Z776" s="380"/>
      <c r="AA776" s="380"/>
      <c r="AB776" s="380"/>
      <c r="AC776" s="380"/>
    </row>
    <row r="777">
      <c r="A777" s="380"/>
      <c r="B777" s="380"/>
      <c r="C777" s="380"/>
      <c r="D777" s="380"/>
      <c r="E777" s="380"/>
      <c r="F777" s="380"/>
      <c r="G777" s="380"/>
      <c r="H777" s="380"/>
      <c r="I777" s="380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  <c r="X777" s="380"/>
      <c r="Y777" s="380"/>
      <c r="Z777" s="380"/>
      <c r="AA777" s="380"/>
      <c r="AB777" s="380"/>
      <c r="AC777" s="380"/>
    </row>
    <row r="778">
      <c r="A778" s="380"/>
      <c r="B778" s="380"/>
      <c r="C778" s="380"/>
      <c r="D778" s="380"/>
      <c r="E778" s="380"/>
      <c r="F778" s="380"/>
      <c r="G778" s="380"/>
      <c r="H778" s="380"/>
      <c r="I778" s="380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  <c r="Z778" s="380"/>
      <c r="AA778" s="380"/>
      <c r="AB778" s="380"/>
      <c r="AC778" s="380"/>
    </row>
    <row r="779">
      <c r="A779" s="380"/>
      <c r="B779" s="380"/>
      <c r="C779" s="380"/>
      <c r="D779" s="380"/>
      <c r="E779" s="380"/>
      <c r="F779" s="380"/>
      <c r="G779" s="380"/>
      <c r="H779" s="380"/>
      <c r="I779" s="380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  <c r="X779" s="380"/>
      <c r="Y779" s="380"/>
      <c r="Z779" s="380"/>
      <c r="AA779" s="380"/>
      <c r="AB779" s="380"/>
      <c r="AC779" s="380"/>
    </row>
    <row r="780">
      <c r="A780" s="380"/>
      <c r="B780" s="380"/>
      <c r="C780" s="380"/>
      <c r="D780" s="380"/>
      <c r="E780" s="380"/>
      <c r="F780" s="380"/>
      <c r="G780" s="380"/>
      <c r="H780" s="380"/>
      <c r="I780" s="380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  <c r="X780" s="380"/>
      <c r="Y780" s="380"/>
      <c r="Z780" s="380"/>
      <c r="AA780" s="380"/>
      <c r="AB780" s="380"/>
      <c r="AC780" s="380"/>
    </row>
    <row r="781">
      <c r="A781" s="380"/>
      <c r="B781" s="380"/>
      <c r="C781" s="380"/>
      <c r="D781" s="380"/>
      <c r="E781" s="380"/>
      <c r="F781" s="380"/>
      <c r="G781" s="380"/>
      <c r="H781" s="380"/>
      <c r="I781" s="380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  <c r="X781" s="380"/>
      <c r="Y781" s="380"/>
      <c r="Z781" s="380"/>
      <c r="AA781" s="380"/>
      <c r="AB781" s="380"/>
      <c r="AC781" s="380"/>
    </row>
    <row r="782">
      <c r="A782" s="380"/>
      <c r="B782" s="380"/>
      <c r="C782" s="380"/>
      <c r="D782" s="380"/>
      <c r="E782" s="380"/>
      <c r="F782" s="380"/>
      <c r="G782" s="380"/>
      <c r="H782" s="380"/>
      <c r="I782" s="380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  <c r="X782" s="380"/>
      <c r="Y782" s="380"/>
      <c r="Z782" s="380"/>
      <c r="AA782" s="380"/>
      <c r="AB782" s="380"/>
      <c r="AC782" s="380"/>
    </row>
    <row r="783">
      <c r="A783" s="380"/>
      <c r="B783" s="380"/>
      <c r="C783" s="380"/>
      <c r="D783" s="380"/>
      <c r="E783" s="380"/>
      <c r="F783" s="380"/>
      <c r="G783" s="380"/>
      <c r="H783" s="380"/>
      <c r="I783" s="380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  <c r="X783" s="380"/>
      <c r="Y783" s="380"/>
      <c r="Z783" s="380"/>
      <c r="AA783" s="380"/>
      <c r="AB783" s="380"/>
      <c r="AC783" s="380"/>
    </row>
    <row r="784">
      <c r="A784" s="380"/>
      <c r="B784" s="380"/>
      <c r="C784" s="380"/>
      <c r="D784" s="380"/>
      <c r="E784" s="380"/>
      <c r="F784" s="380"/>
      <c r="G784" s="380"/>
      <c r="H784" s="380"/>
      <c r="I784" s="380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  <c r="X784" s="380"/>
      <c r="Y784" s="380"/>
      <c r="Z784" s="380"/>
      <c r="AA784" s="380"/>
      <c r="AB784" s="380"/>
      <c r="AC784" s="380"/>
    </row>
    <row r="785">
      <c r="A785" s="380"/>
      <c r="B785" s="380"/>
      <c r="C785" s="380"/>
      <c r="D785" s="380"/>
      <c r="E785" s="380"/>
      <c r="F785" s="380"/>
      <c r="G785" s="380"/>
      <c r="H785" s="380"/>
      <c r="I785" s="380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  <c r="X785" s="380"/>
      <c r="Y785" s="380"/>
      <c r="Z785" s="380"/>
      <c r="AA785" s="380"/>
      <c r="AB785" s="380"/>
      <c r="AC785" s="380"/>
    </row>
    <row r="786">
      <c r="A786" s="380"/>
      <c r="B786" s="380"/>
      <c r="C786" s="380"/>
      <c r="D786" s="380"/>
      <c r="E786" s="380"/>
      <c r="F786" s="380"/>
      <c r="G786" s="380"/>
      <c r="H786" s="380"/>
      <c r="I786" s="380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  <c r="X786" s="380"/>
      <c r="Y786" s="380"/>
      <c r="Z786" s="380"/>
      <c r="AA786" s="380"/>
      <c r="AB786" s="380"/>
      <c r="AC786" s="380"/>
    </row>
    <row r="787">
      <c r="A787" s="380"/>
      <c r="B787" s="380"/>
      <c r="C787" s="380"/>
      <c r="D787" s="380"/>
      <c r="E787" s="380"/>
      <c r="F787" s="380"/>
      <c r="G787" s="380"/>
      <c r="H787" s="380"/>
      <c r="I787" s="380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  <c r="X787" s="380"/>
      <c r="Y787" s="380"/>
      <c r="Z787" s="380"/>
      <c r="AA787" s="380"/>
      <c r="AB787" s="380"/>
      <c r="AC787" s="380"/>
    </row>
    <row r="788">
      <c r="A788" s="380"/>
      <c r="B788" s="380"/>
      <c r="C788" s="380"/>
      <c r="D788" s="380"/>
      <c r="E788" s="380"/>
      <c r="F788" s="380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  <c r="Z788" s="380"/>
      <c r="AA788" s="380"/>
      <c r="AB788" s="380"/>
      <c r="AC788" s="380"/>
    </row>
    <row r="789">
      <c r="A789" s="380"/>
      <c r="B789" s="380"/>
      <c r="C789" s="380"/>
      <c r="D789" s="380"/>
      <c r="E789" s="380"/>
      <c r="F789" s="380"/>
      <c r="G789" s="380"/>
      <c r="H789" s="380"/>
      <c r="I789" s="380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  <c r="X789" s="380"/>
      <c r="Y789" s="380"/>
      <c r="Z789" s="380"/>
      <c r="AA789" s="380"/>
      <c r="AB789" s="380"/>
      <c r="AC789" s="380"/>
    </row>
    <row r="790">
      <c r="A790" s="380"/>
      <c r="B790" s="380"/>
      <c r="C790" s="380"/>
      <c r="D790" s="380"/>
      <c r="E790" s="380"/>
      <c r="F790" s="380"/>
      <c r="G790" s="380"/>
      <c r="H790" s="380"/>
      <c r="I790" s="380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  <c r="X790" s="380"/>
      <c r="Y790" s="380"/>
      <c r="Z790" s="380"/>
      <c r="AA790" s="380"/>
      <c r="AB790" s="380"/>
      <c r="AC790" s="380"/>
    </row>
    <row r="791">
      <c r="A791" s="380"/>
      <c r="B791" s="380"/>
      <c r="C791" s="380"/>
      <c r="D791" s="380"/>
      <c r="E791" s="380"/>
      <c r="F791" s="380"/>
      <c r="G791" s="380"/>
      <c r="H791" s="380"/>
      <c r="I791" s="380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  <c r="X791" s="380"/>
      <c r="Y791" s="380"/>
      <c r="Z791" s="380"/>
      <c r="AA791" s="380"/>
      <c r="AB791" s="380"/>
      <c r="AC791" s="380"/>
    </row>
    <row r="792">
      <c r="A792" s="380"/>
      <c r="B792" s="380"/>
      <c r="C792" s="380"/>
      <c r="D792" s="380"/>
      <c r="E792" s="380"/>
      <c r="F792" s="380"/>
      <c r="G792" s="380"/>
      <c r="H792" s="380"/>
      <c r="I792" s="380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  <c r="X792" s="380"/>
      <c r="Y792" s="380"/>
      <c r="Z792" s="380"/>
      <c r="AA792" s="380"/>
      <c r="AB792" s="380"/>
      <c r="AC792" s="380"/>
    </row>
    <row r="793">
      <c r="A793" s="380"/>
      <c r="B793" s="380"/>
      <c r="C793" s="380"/>
      <c r="D793" s="380"/>
      <c r="E793" s="380"/>
      <c r="F793" s="380"/>
      <c r="G793" s="380"/>
      <c r="H793" s="380"/>
      <c r="I793" s="380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  <c r="X793" s="380"/>
      <c r="Y793" s="380"/>
      <c r="Z793" s="380"/>
      <c r="AA793" s="380"/>
      <c r="AB793" s="380"/>
      <c r="AC793" s="380"/>
    </row>
    <row r="794">
      <c r="A794" s="380"/>
      <c r="B794" s="380"/>
      <c r="C794" s="380"/>
      <c r="D794" s="380"/>
      <c r="E794" s="380"/>
      <c r="F794" s="380"/>
      <c r="G794" s="380"/>
      <c r="H794" s="380"/>
      <c r="I794" s="380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  <c r="X794" s="380"/>
      <c r="Y794" s="380"/>
      <c r="Z794" s="380"/>
      <c r="AA794" s="380"/>
      <c r="AB794" s="380"/>
      <c r="AC794" s="380"/>
    </row>
    <row r="795">
      <c r="A795" s="380"/>
      <c r="B795" s="380"/>
      <c r="C795" s="380"/>
      <c r="D795" s="380"/>
      <c r="E795" s="380"/>
      <c r="F795" s="380"/>
      <c r="G795" s="380"/>
      <c r="H795" s="380"/>
      <c r="I795" s="380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  <c r="X795" s="380"/>
      <c r="Y795" s="380"/>
      <c r="Z795" s="380"/>
      <c r="AA795" s="380"/>
      <c r="AB795" s="380"/>
      <c r="AC795" s="380"/>
    </row>
    <row r="796">
      <c r="A796" s="380"/>
      <c r="B796" s="380"/>
      <c r="C796" s="380"/>
      <c r="D796" s="380"/>
      <c r="E796" s="380"/>
      <c r="F796" s="380"/>
      <c r="G796" s="380"/>
      <c r="H796" s="380"/>
      <c r="I796" s="380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  <c r="X796" s="380"/>
      <c r="Y796" s="380"/>
      <c r="Z796" s="380"/>
      <c r="AA796" s="380"/>
      <c r="AB796" s="380"/>
      <c r="AC796" s="380"/>
    </row>
    <row r="797">
      <c r="A797" s="380"/>
      <c r="B797" s="380"/>
      <c r="C797" s="380"/>
      <c r="D797" s="380"/>
      <c r="E797" s="380"/>
      <c r="F797" s="380"/>
      <c r="G797" s="380"/>
      <c r="H797" s="380"/>
      <c r="I797" s="380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  <c r="Z797" s="380"/>
      <c r="AA797" s="380"/>
      <c r="AB797" s="380"/>
      <c r="AC797" s="380"/>
    </row>
    <row r="798">
      <c r="A798" s="380"/>
      <c r="B798" s="380"/>
      <c r="C798" s="380"/>
      <c r="D798" s="380"/>
      <c r="E798" s="380"/>
      <c r="F798" s="380"/>
      <c r="G798" s="380"/>
      <c r="H798" s="380"/>
      <c r="I798" s="380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  <c r="Z798" s="380"/>
      <c r="AA798" s="380"/>
      <c r="AB798" s="380"/>
      <c r="AC798" s="380"/>
    </row>
    <row r="799">
      <c r="A799" s="380"/>
      <c r="B799" s="380"/>
      <c r="C799" s="380"/>
      <c r="D799" s="380"/>
      <c r="E799" s="380"/>
      <c r="F799" s="380"/>
      <c r="G799" s="380"/>
      <c r="H799" s="380"/>
      <c r="I799" s="380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  <c r="Z799" s="380"/>
      <c r="AA799" s="380"/>
      <c r="AB799" s="380"/>
      <c r="AC799" s="380"/>
    </row>
    <row r="800">
      <c r="A800" s="380"/>
      <c r="B800" s="380"/>
      <c r="C800" s="380"/>
      <c r="D800" s="380"/>
      <c r="E800" s="380"/>
      <c r="F800" s="380"/>
      <c r="G800" s="380"/>
      <c r="H800" s="380"/>
      <c r="I800" s="380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  <c r="Z800" s="380"/>
      <c r="AA800" s="380"/>
      <c r="AB800" s="380"/>
      <c r="AC800" s="380"/>
    </row>
    <row r="801">
      <c r="A801" s="380"/>
      <c r="B801" s="380"/>
      <c r="C801" s="380"/>
      <c r="D801" s="380"/>
      <c r="E801" s="380"/>
      <c r="F801" s="380"/>
      <c r="G801" s="380"/>
      <c r="H801" s="380"/>
      <c r="I801" s="380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  <c r="Z801" s="380"/>
      <c r="AA801" s="380"/>
      <c r="AB801" s="380"/>
      <c r="AC801" s="380"/>
    </row>
    <row r="802">
      <c r="A802" s="380"/>
      <c r="B802" s="380"/>
      <c r="C802" s="380"/>
      <c r="D802" s="380"/>
      <c r="E802" s="380"/>
      <c r="F802" s="380"/>
      <c r="G802" s="380"/>
      <c r="H802" s="380"/>
      <c r="I802" s="380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  <c r="X802" s="380"/>
      <c r="Y802" s="380"/>
      <c r="Z802" s="380"/>
      <c r="AA802" s="380"/>
      <c r="AB802" s="380"/>
      <c r="AC802" s="380"/>
    </row>
    <row r="803">
      <c r="A803" s="380"/>
      <c r="B803" s="380"/>
      <c r="C803" s="380"/>
      <c r="D803" s="380"/>
      <c r="E803" s="380"/>
      <c r="F803" s="380"/>
      <c r="G803" s="380"/>
      <c r="H803" s="380"/>
      <c r="I803" s="380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  <c r="X803" s="380"/>
      <c r="Y803" s="380"/>
      <c r="Z803" s="380"/>
      <c r="AA803" s="380"/>
      <c r="AB803" s="380"/>
      <c r="AC803" s="380"/>
    </row>
    <row r="804">
      <c r="A804" s="380"/>
      <c r="B804" s="380"/>
      <c r="C804" s="380"/>
      <c r="D804" s="380"/>
      <c r="E804" s="380"/>
      <c r="F804" s="380"/>
      <c r="G804" s="380"/>
      <c r="H804" s="380"/>
      <c r="I804" s="380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  <c r="X804" s="380"/>
      <c r="Y804" s="380"/>
      <c r="Z804" s="380"/>
      <c r="AA804" s="380"/>
      <c r="AB804" s="380"/>
      <c r="AC804" s="380"/>
    </row>
    <row r="805">
      <c r="A805" s="380"/>
      <c r="B805" s="380"/>
      <c r="C805" s="380"/>
      <c r="D805" s="380"/>
      <c r="E805" s="380"/>
      <c r="F805" s="380"/>
      <c r="G805" s="380"/>
      <c r="H805" s="380"/>
      <c r="I805" s="380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  <c r="X805" s="380"/>
      <c r="Y805" s="380"/>
      <c r="Z805" s="380"/>
      <c r="AA805" s="380"/>
      <c r="AB805" s="380"/>
      <c r="AC805" s="380"/>
    </row>
    <row r="806">
      <c r="A806" s="380"/>
      <c r="B806" s="380"/>
      <c r="C806" s="380"/>
      <c r="D806" s="380"/>
      <c r="E806" s="380"/>
      <c r="F806" s="380"/>
      <c r="G806" s="380"/>
      <c r="H806" s="380"/>
      <c r="I806" s="380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  <c r="X806" s="380"/>
      <c r="Y806" s="380"/>
      <c r="Z806" s="380"/>
      <c r="AA806" s="380"/>
      <c r="AB806" s="380"/>
      <c r="AC806" s="380"/>
    </row>
    <row r="807">
      <c r="A807" s="380"/>
      <c r="B807" s="380"/>
      <c r="C807" s="380"/>
      <c r="D807" s="380"/>
      <c r="E807" s="380"/>
      <c r="F807" s="380"/>
      <c r="G807" s="380"/>
      <c r="H807" s="380"/>
      <c r="I807" s="380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  <c r="X807" s="380"/>
      <c r="Y807" s="380"/>
      <c r="Z807" s="380"/>
      <c r="AA807" s="380"/>
      <c r="AB807" s="380"/>
      <c r="AC807" s="380"/>
    </row>
    <row r="808">
      <c r="A808" s="380"/>
      <c r="B808" s="380"/>
      <c r="C808" s="380"/>
      <c r="D808" s="380"/>
      <c r="E808" s="380"/>
      <c r="F808" s="380"/>
      <c r="G808" s="380"/>
      <c r="H808" s="380"/>
      <c r="I808" s="380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  <c r="X808" s="380"/>
      <c r="Y808" s="380"/>
      <c r="Z808" s="380"/>
      <c r="AA808" s="380"/>
      <c r="AB808" s="380"/>
      <c r="AC808" s="380"/>
    </row>
    <row r="809">
      <c r="A809" s="380"/>
      <c r="B809" s="380"/>
      <c r="C809" s="380"/>
      <c r="D809" s="380"/>
      <c r="E809" s="380"/>
      <c r="F809" s="380"/>
      <c r="G809" s="380"/>
      <c r="H809" s="380"/>
      <c r="I809" s="380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  <c r="X809" s="380"/>
      <c r="Y809" s="380"/>
      <c r="Z809" s="380"/>
      <c r="AA809" s="380"/>
      <c r="AB809" s="380"/>
      <c r="AC809" s="380"/>
    </row>
    <row r="810">
      <c r="A810" s="380"/>
      <c r="B810" s="380"/>
      <c r="C810" s="380"/>
      <c r="D810" s="380"/>
      <c r="E810" s="380"/>
      <c r="F810" s="380"/>
      <c r="G810" s="380"/>
      <c r="H810" s="380"/>
      <c r="I810" s="380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  <c r="X810" s="380"/>
      <c r="Y810" s="380"/>
      <c r="Z810" s="380"/>
      <c r="AA810" s="380"/>
      <c r="AB810" s="380"/>
      <c r="AC810" s="380"/>
    </row>
    <row r="811">
      <c r="A811" s="380"/>
      <c r="B811" s="380"/>
      <c r="C811" s="380"/>
      <c r="D811" s="380"/>
      <c r="E811" s="380"/>
      <c r="F811" s="380"/>
      <c r="G811" s="380"/>
      <c r="H811" s="380"/>
      <c r="I811" s="380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  <c r="X811" s="380"/>
      <c r="Y811" s="380"/>
      <c r="Z811" s="380"/>
      <c r="AA811" s="380"/>
      <c r="AB811" s="380"/>
      <c r="AC811" s="380"/>
    </row>
    <row r="812">
      <c r="A812" s="380"/>
      <c r="B812" s="380"/>
      <c r="C812" s="380"/>
      <c r="D812" s="380"/>
      <c r="E812" s="380"/>
      <c r="F812" s="380"/>
      <c r="G812" s="380"/>
      <c r="H812" s="380"/>
      <c r="I812" s="380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  <c r="X812" s="380"/>
      <c r="Y812" s="380"/>
      <c r="Z812" s="380"/>
      <c r="AA812" s="380"/>
      <c r="AB812" s="380"/>
      <c r="AC812" s="380"/>
    </row>
    <row r="813">
      <c r="A813" s="380"/>
      <c r="B813" s="380"/>
      <c r="C813" s="380"/>
      <c r="D813" s="380"/>
      <c r="E813" s="380"/>
      <c r="F813" s="380"/>
      <c r="G813" s="380"/>
      <c r="H813" s="380"/>
      <c r="I813" s="380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  <c r="X813" s="380"/>
      <c r="Y813" s="380"/>
      <c r="Z813" s="380"/>
      <c r="AA813" s="380"/>
      <c r="AB813" s="380"/>
      <c r="AC813" s="380"/>
    </row>
    <row r="814">
      <c r="A814" s="380"/>
      <c r="B814" s="380"/>
      <c r="C814" s="380"/>
      <c r="D814" s="380"/>
      <c r="E814" s="380"/>
      <c r="F814" s="380"/>
      <c r="G814" s="380"/>
      <c r="H814" s="380"/>
      <c r="I814" s="380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  <c r="X814" s="380"/>
      <c r="Y814" s="380"/>
      <c r="Z814" s="380"/>
      <c r="AA814" s="380"/>
      <c r="AB814" s="380"/>
      <c r="AC814" s="380"/>
    </row>
    <row r="815">
      <c r="A815" s="380"/>
      <c r="B815" s="380"/>
      <c r="C815" s="380"/>
      <c r="D815" s="380"/>
      <c r="E815" s="380"/>
      <c r="F815" s="380"/>
      <c r="G815" s="380"/>
      <c r="H815" s="380"/>
      <c r="I815" s="380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  <c r="X815" s="380"/>
      <c r="Y815" s="380"/>
      <c r="Z815" s="380"/>
      <c r="AA815" s="380"/>
      <c r="AB815" s="380"/>
      <c r="AC815" s="380"/>
    </row>
    <row r="816">
      <c r="A816" s="380"/>
      <c r="B816" s="380"/>
      <c r="C816" s="380"/>
      <c r="D816" s="380"/>
      <c r="E816" s="380"/>
      <c r="F816" s="380"/>
      <c r="G816" s="380"/>
      <c r="H816" s="380"/>
      <c r="I816" s="380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  <c r="X816" s="380"/>
      <c r="Y816" s="380"/>
      <c r="Z816" s="380"/>
      <c r="AA816" s="380"/>
      <c r="AB816" s="380"/>
      <c r="AC816" s="380"/>
    </row>
    <row r="817">
      <c r="A817" s="380"/>
      <c r="B817" s="380"/>
      <c r="C817" s="380"/>
      <c r="D817" s="380"/>
      <c r="E817" s="380"/>
      <c r="F817" s="380"/>
      <c r="G817" s="380"/>
      <c r="H817" s="380"/>
      <c r="I817" s="380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  <c r="X817" s="380"/>
      <c r="Y817" s="380"/>
      <c r="Z817" s="380"/>
      <c r="AA817" s="380"/>
      <c r="AB817" s="380"/>
      <c r="AC817" s="380"/>
    </row>
    <row r="818">
      <c r="A818" s="380"/>
      <c r="B818" s="380"/>
      <c r="C818" s="380"/>
      <c r="D818" s="380"/>
      <c r="E818" s="380"/>
      <c r="F818" s="380"/>
      <c r="G818" s="380"/>
      <c r="H818" s="380"/>
      <c r="I818" s="380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  <c r="X818" s="380"/>
      <c r="Y818" s="380"/>
      <c r="Z818" s="380"/>
      <c r="AA818" s="380"/>
      <c r="AB818" s="380"/>
      <c r="AC818" s="380"/>
    </row>
    <row r="819">
      <c r="A819" s="380"/>
      <c r="B819" s="380"/>
      <c r="C819" s="380"/>
      <c r="D819" s="380"/>
      <c r="E819" s="380"/>
      <c r="F819" s="380"/>
      <c r="G819" s="380"/>
      <c r="H819" s="380"/>
      <c r="I819" s="380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  <c r="X819" s="380"/>
      <c r="Y819" s="380"/>
      <c r="Z819" s="380"/>
      <c r="AA819" s="380"/>
      <c r="AB819" s="380"/>
      <c r="AC819" s="380"/>
    </row>
    <row r="820">
      <c r="A820" s="380"/>
      <c r="B820" s="380"/>
      <c r="C820" s="380"/>
      <c r="D820" s="380"/>
      <c r="E820" s="380"/>
      <c r="F820" s="380"/>
      <c r="G820" s="380"/>
      <c r="H820" s="380"/>
      <c r="I820" s="380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  <c r="X820" s="380"/>
      <c r="Y820" s="380"/>
      <c r="Z820" s="380"/>
      <c r="AA820" s="380"/>
      <c r="AB820" s="380"/>
      <c r="AC820" s="380"/>
    </row>
    <row r="821">
      <c r="A821" s="380"/>
      <c r="B821" s="380"/>
      <c r="C821" s="380"/>
      <c r="D821" s="380"/>
      <c r="E821" s="380"/>
      <c r="F821" s="380"/>
      <c r="G821" s="380"/>
      <c r="H821" s="380"/>
      <c r="I821" s="380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  <c r="X821" s="380"/>
      <c r="Y821" s="380"/>
      <c r="Z821" s="380"/>
      <c r="AA821" s="380"/>
      <c r="AB821" s="380"/>
      <c r="AC821" s="380"/>
    </row>
    <row r="822">
      <c r="A822" s="380"/>
      <c r="B822" s="380"/>
      <c r="C822" s="380"/>
      <c r="D822" s="380"/>
      <c r="E822" s="380"/>
      <c r="F822" s="380"/>
      <c r="G822" s="380"/>
      <c r="H822" s="380"/>
      <c r="I822" s="380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  <c r="X822" s="380"/>
      <c r="Y822" s="380"/>
      <c r="Z822" s="380"/>
      <c r="AA822" s="380"/>
      <c r="AB822" s="380"/>
      <c r="AC822" s="380"/>
    </row>
    <row r="823">
      <c r="A823" s="380"/>
      <c r="B823" s="380"/>
      <c r="C823" s="380"/>
      <c r="D823" s="380"/>
      <c r="E823" s="380"/>
      <c r="F823" s="380"/>
      <c r="G823" s="380"/>
      <c r="H823" s="380"/>
      <c r="I823" s="380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  <c r="X823" s="380"/>
      <c r="Y823" s="380"/>
      <c r="Z823" s="380"/>
      <c r="AA823" s="380"/>
      <c r="AB823" s="380"/>
      <c r="AC823" s="380"/>
    </row>
    <row r="824">
      <c r="A824" s="380"/>
      <c r="B824" s="380"/>
      <c r="C824" s="380"/>
      <c r="D824" s="380"/>
      <c r="E824" s="380"/>
      <c r="F824" s="380"/>
      <c r="G824" s="380"/>
      <c r="H824" s="380"/>
      <c r="I824" s="380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  <c r="X824" s="380"/>
      <c r="Y824" s="380"/>
      <c r="Z824" s="380"/>
      <c r="AA824" s="380"/>
      <c r="AB824" s="380"/>
      <c r="AC824" s="380"/>
    </row>
    <row r="825">
      <c r="A825" s="380"/>
      <c r="B825" s="380"/>
      <c r="C825" s="380"/>
      <c r="D825" s="380"/>
      <c r="E825" s="380"/>
      <c r="F825" s="380"/>
      <c r="G825" s="380"/>
      <c r="H825" s="380"/>
      <c r="I825" s="380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  <c r="X825" s="380"/>
      <c r="Y825" s="380"/>
      <c r="Z825" s="380"/>
      <c r="AA825" s="380"/>
      <c r="AB825" s="380"/>
      <c r="AC825" s="380"/>
    </row>
    <row r="826">
      <c r="A826" s="380"/>
      <c r="B826" s="380"/>
      <c r="C826" s="380"/>
      <c r="D826" s="380"/>
      <c r="E826" s="380"/>
      <c r="F826" s="380"/>
      <c r="G826" s="380"/>
      <c r="H826" s="380"/>
      <c r="I826" s="380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  <c r="X826" s="380"/>
      <c r="Y826" s="380"/>
      <c r="Z826" s="380"/>
      <c r="AA826" s="380"/>
      <c r="AB826" s="380"/>
      <c r="AC826" s="380"/>
    </row>
    <row r="827">
      <c r="A827" s="380"/>
      <c r="B827" s="380"/>
      <c r="C827" s="380"/>
      <c r="D827" s="380"/>
      <c r="E827" s="380"/>
      <c r="F827" s="380"/>
      <c r="G827" s="380"/>
      <c r="H827" s="380"/>
      <c r="I827" s="380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  <c r="X827" s="380"/>
      <c r="Y827" s="380"/>
      <c r="Z827" s="380"/>
      <c r="AA827" s="380"/>
      <c r="AB827" s="380"/>
      <c r="AC827" s="380"/>
    </row>
    <row r="828">
      <c r="A828" s="380"/>
      <c r="B828" s="380"/>
      <c r="C828" s="380"/>
      <c r="D828" s="380"/>
      <c r="E828" s="380"/>
      <c r="F828" s="380"/>
      <c r="G828" s="380"/>
      <c r="H828" s="380"/>
      <c r="I828" s="380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  <c r="X828" s="380"/>
      <c r="Y828" s="380"/>
      <c r="Z828" s="380"/>
      <c r="AA828" s="380"/>
      <c r="AB828" s="380"/>
      <c r="AC828" s="380"/>
    </row>
    <row r="829">
      <c r="A829" s="380"/>
      <c r="B829" s="380"/>
      <c r="C829" s="380"/>
      <c r="D829" s="380"/>
      <c r="E829" s="380"/>
      <c r="F829" s="380"/>
      <c r="G829" s="380"/>
      <c r="H829" s="380"/>
      <c r="I829" s="380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  <c r="X829" s="380"/>
      <c r="Y829" s="380"/>
      <c r="Z829" s="380"/>
      <c r="AA829" s="380"/>
      <c r="AB829" s="380"/>
      <c r="AC829" s="380"/>
    </row>
    <row r="830">
      <c r="A830" s="380"/>
      <c r="B830" s="380"/>
      <c r="C830" s="380"/>
      <c r="D830" s="380"/>
      <c r="E830" s="380"/>
      <c r="F830" s="380"/>
      <c r="G830" s="380"/>
      <c r="H830" s="380"/>
      <c r="I830" s="380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  <c r="X830" s="380"/>
      <c r="Y830" s="380"/>
      <c r="Z830" s="380"/>
      <c r="AA830" s="380"/>
      <c r="AB830" s="380"/>
      <c r="AC830" s="380"/>
    </row>
    <row r="831">
      <c r="A831" s="380"/>
      <c r="B831" s="380"/>
      <c r="C831" s="380"/>
      <c r="D831" s="380"/>
      <c r="E831" s="380"/>
      <c r="F831" s="380"/>
      <c r="G831" s="380"/>
      <c r="H831" s="380"/>
      <c r="I831" s="380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  <c r="X831" s="380"/>
      <c r="Y831" s="380"/>
      <c r="Z831" s="380"/>
      <c r="AA831" s="380"/>
      <c r="AB831" s="380"/>
      <c r="AC831" s="380"/>
    </row>
    <row r="832">
      <c r="A832" s="380"/>
      <c r="B832" s="380"/>
      <c r="C832" s="380"/>
      <c r="D832" s="380"/>
      <c r="E832" s="380"/>
      <c r="F832" s="380"/>
      <c r="G832" s="380"/>
      <c r="H832" s="380"/>
      <c r="I832" s="380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  <c r="X832" s="380"/>
      <c r="Y832" s="380"/>
      <c r="Z832" s="380"/>
      <c r="AA832" s="380"/>
      <c r="AB832" s="380"/>
      <c r="AC832" s="380"/>
    </row>
    <row r="833">
      <c r="A833" s="380"/>
      <c r="B833" s="380"/>
      <c r="C833" s="380"/>
      <c r="D833" s="380"/>
      <c r="E833" s="380"/>
      <c r="F833" s="380"/>
      <c r="G833" s="380"/>
      <c r="H833" s="380"/>
      <c r="I833" s="380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  <c r="X833" s="380"/>
      <c r="Y833" s="380"/>
      <c r="Z833" s="380"/>
      <c r="AA833" s="380"/>
      <c r="AB833" s="380"/>
      <c r="AC833" s="380"/>
    </row>
    <row r="834">
      <c r="A834" s="380"/>
      <c r="B834" s="380"/>
      <c r="C834" s="380"/>
      <c r="D834" s="380"/>
      <c r="E834" s="380"/>
      <c r="F834" s="380"/>
      <c r="G834" s="380"/>
      <c r="H834" s="380"/>
      <c r="I834" s="380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  <c r="X834" s="380"/>
      <c r="Y834" s="380"/>
      <c r="Z834" s="380"/>
      <c r="AA834" s="380"/>
      <c r="AB834" s="380"/>
      <c r="AC834" s="380"/>
    </row>
    <row r="835">
      <c r="A835" s="380"/>
      <c r="B835" s="380"/>
      <c r="C835" s="380"/>
      <c r="D835" s="380"/>
      <c r="E835" s="380"/>
      <c r="F835" s="380"/>
      <c r="G835" s="380"/>
      <c r="H835" s="380"/>
      <c r="I835" s="380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  <c r="X835" s="380"/>
      <c r="Y835" s="380"/>
      <c r="Z835" s="380"/>
      <c r="AA835" s="380"/>
      <c r="AB835" s="380"/>
      <c r="AC835" s="380"/>
    </row>
    <row r="836">
      <c r="A836" s="380"/>
      <c r="B836" s="380"/>
      <c r="C836" s="380"/>
      <c r="D836" s="380"/>
      <c r="E836" s="380"/>
      <c r="F836" s="380"/>
      <c r="G836" s="380"/>
      <c r="H836" s="380"/>
      <c r="I836" s="380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  <c r="X836" s="380"/>
      <c r="Y836" s="380"/>
      <c r="Z836" s="380"/>
      <c r="AA836" s="380"/>
      <c r="AB836" s="380"/>
      <c r="AC836" s="380"/>
    </row>
    <row r="837">
      <c r="A837" s="380"/>
      <c r="B837" s="380"/>
      <c r="C837" s="380"/>
      <c r="D837" s="380"/>
      <c r="E837" s="380"/>
      <c r="F837" s="380"/>
      <c r="G837" s="380"/>
      <c r="H837" s="380"/>
      <c r="I837" s="380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  <c r="X837" s="380"/>
      <c r="Y837" s="380"/>
      <c r="Z837" s="380"/>
      <c r="AA837" s="380"/>
      <c r="AB837" s="380"/>
      <c r="AC837" s="380"/>
    </row>
    <row r="838">
      <c r="A838" s="380"/>
      <c r="B838" s="380"/>
      <c r="C838" s="380"/>
      <c r="D838" s="380"/>
      <c r="E838" s="380"/>
      <c r="F838" s="380"/>
      <c r="G838" s="380"/>
      <c r="H838" s="380"/>
      <c r="I838" s="380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  <c r="X838" s="380"/>
      <c r="Y838" s="380"/>
      <c r="Z838" s="380"/>
      <c r="AA838" s="380"/>
      <c r="AB838" s="380"/>
      <c r="AC838" s="380"/>
    </row>
    <row r="839">
      <c r="A839" s="380"/>
      <c r="B839" s="380"/>
      <c r="C839" s="380"/>
      <c r="D839" s="380"/>
      <c r="E839" s="380"/>
      <c r="F839" s="380"/>
      <c r="G839" s="380"/>
      <c r="H839" s="380"/>
      <c r="I839" s="380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  <c r="X839" s="380"/>
      <c r="Y839" s="380"/>
      <c r="Z839" s="380"/>
      <c r="AA839" s="380"/>
      <c r="AB839" s="380"/>
      <c r="AC839" s="380"/>
    </row>
    <row r="840">
      <c r="A840" s="380"/>
      <c r="B840" s="380"/>
      <c r="C840" s="380"/>
      <c r="D840" s="380"/>
      <c r="E840" s="380"/>
      <c r="F840" s="380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  <c r="Z840" s="380"/>
      <c r="AA840" s="380"/>
      <c r="AB840" s="380"/>
      <c r="AC840" s="380"/>
    </row>
    <row r="841">
      <c r="A841" s="380"/>
      <c r="B841" s="380"/>
      <c r="C841" s="380"/>
      <c r="D841" s="380"/>
      <c r="E841" s="380"/>
      <c r="F841" s="380"/>
      <c r="G841" s="380"/>
      <c r="H841" s="380"/>
      <c r="I841" s="380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  <c r="X841" s="380"/>
      <c r="Y841" s="380"/>
      <c r="Z841" s="380"/>
      <c r="AA841" s="380"/>
      <c r="AB841" s="380"/>
      <c r="AC841" s="380"/>
    </row>
    <row r="842">
      <c r="A842" s="380"/>
      <c r="B842" s="380"/>
      <c r="C842" s="380"/>
      <c r="D842" s="380"/>
      <c r="E842" s="380"/>
      <c r="F842" s="380"/>
      <c r="G842" s="380"/>
      <c r="H842" s="380"/>
      <c r="I842" s="380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  <c r="X842" s="380"/>
      <c r="Y842" s="380"/>
      <c r="Z842" s="380"/>
      <c r="AA842" s="380"/>
      <c r="AB842" s="380"/>
      <c r="AC842" s="380"/>
    </row>
    <row r="843">
      <c r="A843" s="380"/>
      <c r="B843" s="380"/>
      <c r="C843" s="380"/>
      <c r="D843" s="380"/>
      <c r="E843" s="380"/>
      <c r="F843" s="380"/>
      <c r="G843" s="380"/>
      <c r="H843" s="380"/>
      <c r="I843" s="380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  <c r="X843" s="380"/>
      <c r="Y843" s="380"/>
      <c r="Z843" s="380"/>
      <c r="AA843" s="380"/>
      <c r="AB843" s="380"/>
      <c r="AC843" s="380"/>
    </row>
    <row r="844">
      <c r="A844" s="380"/>
      <c r="B844" s="380"/>
      <c r="C844" s="380"/>
      <c r="D844" s="380"/>
      <c r="E844" s="380"/>
      <c r="F844" s="380"/>
      <c r="G844" s="380"/>
      <c r="H844" s="380"/>
      <c r="I844" s="380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  <c r="X844" s="380"/>
      <c r="Y844" s="380"/>
      <c r="Z844" s="380"/>
      <c r="AA844" s="380"/>
      <c r="AB844" s="380"/>
      <c r="AC844" s="380"/>
    </row>
    <row r="845">
      <c r="A845" s="380"/>
      <c r="B845" s="380"/>
      <c r="C845" s="380"/>
      <c r="D845" s="380"/>
      <c r="E845" s="380"/>
      <c r="F845" s="380"/>
      <c r="G845" s="380"/>
      <c r="H845" s="380"/>
      <c r="I845" s="380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  <c r="X845" s="380"/>
      <c r="Y845" s="380"/>
      <c r="Z845" s="380"/>
      <c r="AA845" s="380"/>
      <c r="AB845" s="380"/>
      <c r="AC845" s="380"/>
    </row>
    <row r="846">
      <c r="A846" s="380"/>
      <c r="B846" s="380"/>
      <c r="C846" s="380"/>
      <c r="D846" s="380"/>
      <c r="E846" s="380"/>
      <c r="F846" s="380"/>
      <c r="G846" s="380"/>
      <c r="H846" s="380"/>
      <c r="I846" s="380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  <c r="X846" s="380"/>
      <c r="Y846" s="380"/>
      <c r="Z846" s="380"/>
      <c r="AA846" s="380"/>
      <c r="AB846" s="380"/>
      <c r="AC846" s="380"/>
    </row>
    <row r="847">
      <c r="A847" s="380"/>
      <c r="B847" s="380"/>
      <c r="C847" s="380"/>
      <c r="D847" s="380"/>
      <c r="E847" s="380"/>
      <c r="F847" s="380"/>
      <c r="G847" s="380"/>
      <c r="H847" s="380"/>
      <c r="I847" s="380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  <c r="X847" s="380"/>
      <c r="Y847" s="380"/>
      <c r="Z847" s="380"/>
      <c r="AA847" s="380"/>
      <c r="AB847" s="380"/>
      <c r="AC847" s="380"/>
    </row>
    <row r="848">
      <c r="A848" s="380"/>
      <c r="B848" s="380"/>
      <c r="C848" s="380"/>
      <c r="D848" s="380"/>
      <c r="E848" s="380"/>
      <c r="F848" s="380"/>
      <c r="G848" s="380"/>
      <c r="H848" s="380"/>
      <c r="I848" s="380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  <c r="X848" s="380"/>
      <c r="Y848" s="380"/>
      <c r="Z848" s="380"/>
      <c r="AA848" s="380"/>
      <c r="AB848" s="380"/>
      <c r="AC848" s="380"/>
    </row>
    <row r="849">
      <c r="A849" s="380"/>
      <c r="B849" s="380"/>
      <c r="C849" s="380"/>
      <c r="D849" s="380"/>
      <c r="E849" s="380"/>
      <c r="F849" s="380"/>
      <c r="G849" s="380"/>
      <c r="H849" s="380"/>
      <c r="I849" s="380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  <c r="X849" s="380"/>
      <c r="Y849" s="380"/>
      <c r="Z849" s="380"/>
      <c r="AA849" s="380"/>
      <c r="AB849" s="380"/>
      <c r="AC849" s="380"/>
    </row>
    <row r="850">
      <c r="A850" s="380"/>
      <c r="B850" s="380"/>
      <c r="C850" s="380"/>
      <c r="D850" s="380"/>
      <c r="E850" s="380"/>
      <c r="F850" s="380"/>
      <c r="G850" s="380"/>
      <c r="H850" s="380"/>
      <c r="I850" s="380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  <c r="X850" s="380"/>
      <c r="Y850" s="380"/>
      <c r="Z850" s="380"/>
      <c r="AA850" s="380"/>
      <c r="AB850" s="380"/>
      <c r="AC850" s="380"/>
    </row>
    <row r="851">
      <c r="A851" s="380"/>
      <c r="B851" s="380"/>
      <c r="C851" s="380"/>
      <c r="D851" s="380"/>
      <c r="E851" s="380"/>
      <c r="F851" s="380"/>
      <c r="G851" s="380"/>
      <c r="H851" s="380"/>
      <c r="I851" s="380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  <c r="X851" s="380"/>
      <c r="Y851" s="380"/>
      <c r="Z851" s="380"/>
      <c r="AA851" s="380"/>
      <c r="AB851" s="380"/>
      <c r="AC851" s="380"/>
    </row>
    <row r="852">
      <c r="A852" s="380"/>
      <c r="B852" s="380"/>
      <c r="C852" s="380"/>
      <c r="D852" s="380"/>
      <c r="E852" s="380"/>
      <c r="F852" s="380"/>
      <c r="G852" s="380"/>
      <c r="H852" s="380"/>
      <c r="I852" s="380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  <c r="X852" s="380"/>
      <c r="Y852" s="380"/>
      <c r="Z852" s="380"/>
      <c r="AA852" s="380"/>
      <c r="AB852" s="380"/>
      <c r="AC852" s="380"/>
    </row>
    <row r="853">
      <c r="A853" s="380"/>
      <c r="B853" s="380"/>
      <c r="C853" s="380"/>
      <c r="D853" s="380"/>
      <c r="E853" s="380"/>
      <c r="F853" s="380"/>
      <c r="G853" s="380"/>
      <c r="H853" s="380"/>
      <c r="I853" s="380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  <c r="X853" s="380"/>
      <c r="Y853" s="380"/>
      <c r="Z853" s="380"/>
      <c r="AA853" s="380"/>
      <c r="AB853" s="380"/>
      <c r="AC853" s="380"/>
    </row>
    <row r="854">
      <c r="A854" s="380"/>
      <c r="B854" s="380"/>
      <c r="C854" s="380"/>
      <c r="D854" s="380"/>
      <c r="E854" s="380"/>
      <c r="F854" s="380"/>
      <c r="G854" s="380"/>
      <c r="H854" s="380"/>
      <c r="I854" s="380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  <c r="X854" s="380"/>
      <c r="Y854" s="380"/>
      <c r="Z854" s="380"/>
      <c r="AA854" s="380"/>
      <c r="AB854" s="380"/>
      <c r="AC854" s="380"/>
    </row>
    <row r="855">
      <c r="A855" s="380"/>
      <c r="B855" s="380"/>
      <c r="C855" s="380"/>
      <c r="D855" s="380"/>
      <c r="E855" s="380"/>
      <c r="F855" s="380"/>
      <c r="G855" s="380"/>
      <c r="H855" s="380"/>
      <c r="I855" s="380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  <c r="X855" s="380"/>
      <c r="Y855" s="380"/>
      <c r="Z855" s="380"/>
      <c r="AA855" s="380"/>
      <c r="AB855" s="380"/>
      <c r="AC855" s="380"/>
    </row>
    <row r="856">
      <c r="A856" s="380"/>
      <c r="B856" s="380"/>
      <c r="C856" s="380"/>
      <c r="D856" s="380"/>
      <c r="E856" s="380"/>
      <c r="F856" s="380"/>
      <c r="G856" s="380"/>
      <c r="H856" s="380"/>
      <c r="I856" s="380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  <c r="X856" s="380"/>
      <c r="Y856" s="380"/>
      <c r="Z856" s="380"/>
      <c r="AA856" s="380"/>
      <c r="AB856" s="380"/>
      <c r="AC856" s="380"/>
    </row>
    <row r="857">
      <c r="A857" s="380"/>
      <c r="B857" s="380"/>
      <c r="C857" s="380"/>
      <c r="D857" s="380"/>
      <c r="E857" s="380"/>
      <c r="F857" s="380"/>
      <c r="G857" s="380"/>
      <c r="H857" s="380"/>
      <c r="I857" s="380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  <c r="X857" s="380"/>
      <c r="Y857" s="380"/>
      <c r="Z857" s="380"/>
      <c r="AA857" s="380"/>
      <c r="AB857" s="380"/>
      <c r="AC857" s="380"/>
    </row>
    <row r="858">
      <c r="A858" s="380"/>
      <c r="B858" s="380"/>
      <c r="C858" s="380"/>
      <c r="D858" s="380"/>
      <c r="E858" s="380"/>
      <c r="F858" s="380"/>
      <c r="G858" s="380"/>
      <c r="H858" s="380"/>
      <c r="I858" s="380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  <c r="X858" s="380"/>
      <c r="Y858" s="380"/>
      <c r="Z858" s="380"/>
      <c r="AA858" s="380"/>
      <c r="AB858" s="380"/>
      <c r="AC858" s="380"/>
    </row>
    <row r="859">
      <c r="A859" s="380"/>
      <c r="B859" s="380"/>
      <c r="C859" s="380"/>
      <c r="D859" s="380"/>
      <c r="E859" s="380"/>
      <c r="F859" s="380"/>
      <c r="G859" s="380"/>
      <c r="H859" s="380"/>
      <c r="I859" s="380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  <c r="X859" s="380"/>
      <c r="Y859" s="380"/>
      <c r="Z859" s="380"/>
      <c r="AA859" s="380"/>
      <c r="AB859" s="380"/>
      <c r="AC859" s="380"/>
    </row>
    <row r="860">
      <c r="A860" s="380"/>
      <c r="B860" s="380"/>
      <c r="C860" s="380"/>
      <c r="D860" s="380"/>
      <c r="E860" s="380"/>
      <c r="F860" s="380"/>
      <c r="G860" s="380"/>
      <c r="H860" s="380"/>
      <c r="I860" s="380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  <c r="X860" s="380"/>
      <c r="Y860" s="380"/>
      <c r="Z860" s="380"/>
      <c r="AA860" s="380"/>
      <c r="AB860" s="380"/>
      <c r="AC860" s="380"/>
    </row>
    <row r="861">
      <c r="A861" s="380"/>
      <c r="B861" s="380"/>
      <c r="C861" s="380"/>
      <c r="D861" s="380"/>
      <c r="E861" s="380"/>
      <c r="F861" s="380"/>
      <c r="G861" s="380"/>
      <c r="H861" s="380"/>
      <c r="I861" s="380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  <c r="X861" s="380"/>
      <c r="Y861" s="380"/>
      <c r="Z861" s="380"/>
      <c r="AA861" s="380"/>
      <c r="AB861" s="380"/>
      <c r="AC861" s="380"/>
    </row>
    <row r="862">
      <c r="A862" s="380"/>
      <c r="B862" s="380"/>
      <c r="C862" s="380"/>
      <c r="D862" s="380"/>
      <c r="E862" s="380"/>
      <c r="F862" s="380"/>
      <c r="G862" s="380"/>
      <c r="H862" s="380"/>
      <c r="I862" s="380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  <c r="X862" s="380"/>
      <c r="Y862" s="380"/>
      <c r="Z862" s="380"/>
      <c r="AA862" s="380"/>
      <c r="AB862" s="380"/>
      <c r="AC862" s="380"/>
    </row>
    <row r="863">
      <c r="A863" s="380"/>
      <c r="B863" s="380"/>
      <c r="C863" s="380"/>
      <c r="D863" s="380"/>
      <c r="E863" s="380"/>
      <c r="F863" s="380"/>
      <c r="G863" s="380"/>
      <c r="H863" s="380"/>
      <c r="I863" s="380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  <c r="X863" s="380"/>
      <c r="Y863" s="380"/>
      <c r="Z863" s="380"/>
      <c r="AA863" s="380"/>
      <c r="AB863" s="380"/>
      <c r="AC863" s="380"/>
    </row>
    <row r="864">
      <c r="A864" s="380"/>
      <c r="B864" s="380"/>
      <c r="C864" s="380"/>
      <c r="D864" s="380"/>
      <c r="E864" s="380"/>
      <c r="F864" s="380"/>
      <c r="G864" s="380"/>
      <c r="H864" s="380"/>
      <c r="I864" s="380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  <c r="X864" s="380"/>
      <c r="Y864" s="380"/>
      <c r="Z864" s="380"/>
      <c r="AA864" s="380"/>
      <c r="AB864" s="380"/>
      <c r="AC864" s="380"/>
    </row>
    <row r="865">
      <c r="A865" s="380"/>
      <c r="B865" s="380"/>
      <c r="C865" s="380"/>
      <c r="D865" s="380"/>
      <c r="E865" s="380"/>
      <c r="F865" s="380"/>
      <c r="G865" s="380"/>
      <c r="H865" s="380"/>
      <c r="I865" s="380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  <c r="X865" s="380"/>
      <c r="Y865" s="380"/>
      <c r="Z865" s="380"/>
      <c r="AA865" s="380"/>
      <c r="AB865" s="380"/>
      <c r="AC865" s="380"/>
    </row>
    <row r="866">
      <c r="A866" s="380"/>
      <c r="B866" s="380"/>
      <c r="C866" s="380"/>
      <c r="D866" s="380"/>
      <c r="E866" s="380"/>
      <c r="F866" s="380"/>
      <c r="G866" s="380"/>
      <c r="H866" s="380"/>
      <c r="I866" s="380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  <c r="X866" s="380"/>
      <c r="Y866" s="380"/>
      <c r="Z866" s="380"/>
      <c r="AA866" s="380"/>
      <c r="AB866" s="380"/>
      <c r="AC866" s="380"/>
    </row>
    <row r="867">
      <c r="A867" s="380"/>
      <c r="B867" s="380"/>
      <c r="C867" s="380"/>
      <c r="D867" s="380"/>
      <c r="E867" s="380"/>
      <c r="F867" s="380"/>
      <c r="G867" s="380"/>
      <c r="H867" s="380"/>
      <c r="I867" s="380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  <c r="X867" s="380"/>
      <c r="Y867" s="380"/>
      <c r="Z867" s="380"/>
      <c r="AA867" s="380"/>
      <c r="AB867" s="380"/>
      <c r="AC867" s="380"/>
    </row>
    <row r="868">
      <c r="A868" s="380"/>
      <c r="B868" s="380"/>
      <c r="C868" s="380"/>
      <c r="D868" s="380"/>
      <c r="E868" s="380"/>
      <c r="F868" s="380"/>
      <c r="G868" s="380"/>
      <c r="H868" s="380"/>
      <c r="I868" s="380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  <c r="X868" s="380"/>
      <c r="Y868" s="380"/>
      <c r="Z868" s="380"/>
      <c r="AA868" s="380"/>
      <c r="AB868" s="380"/>
      <c r="AC868" s="380"/>
    </row>
    <row r="869">
      <c r="A869" s="380"/>
      <c r="B869" s="380"/>
      <c r="C869" s="380"/>
      <c r="D869" s="380"/>
      <c r="E869" s="380"/>
      <c r="F869" s="380"/>
      <c r="G869" s="380"/>
      <c r="H869" s="380"/>
      <c r="I869" s="380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  <c r="X869" s="380"/>
      <c r="Y869" s="380"/>
      <c r="Z869" s="380"/>
      <c r="AA869" s="380"/>
      <c r="AB869" s="380"/>
      <c r="AC869" s="380"/>
    </row>
    <row r="870">
      <c r="A870" s="380"/>
      <c r="B870" s="380"/>
      <c r="C870" s="380"/>
      <c r="D870" s="380"/>
      <c r="E870" s="380"/>
      <c r="F870" s="380"/>
      <c r="G870" s="380"/>
      <c r="H870" s="380"/>
      <c r="I870" s="380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  <c r="X870" s="380"/>
      <c r="Y870" s="380"/>
      <c r="Z870" s="380"/>
      <c r="AA870" s="380"/>
      <c r="AB870" s="380"/>
      <c r="AC870" s="380"/>
    </row>
    <row r="871">
      <c r="A871" s="380"/>
      <c r="B871" s="380"/>
      <c r="C871" s="380"/>
      <c r="D871" s="380"/>
      <c r="E871" s="380"/>
      <c r="F871" s="380"/>
      <c r="G871" s="380"/>
      <c r="H871" s="380"/>
      <c r="I871" s="380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  <c r="X871" s="380"/>
      <c r="Y871" s="380"/>
      <c r="Z871" s="380"/>
      <c r="AA871" s="380"/>
      <c r="AB871" s="380"/>
      <c r="AC871" s="380"/>
    </row>
    <row r="872">
      <c r="A872" s="380"/>
      <c r="B872" s="380"/>
      <c r="C872" s="380"/>
      <c r="D872" s="380"/>
      <c r="E872" s="380"/>
      <c r="F872" s="380"/>
      <c r="G872" s="380"/>
      <c r="H872" s="380"/>
      <c r="I872" s="380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  <c r="X872" s="380"/>
      <c r="Y872" s="380"/>
      <c r="Z872" s="380"/>
      <c r="AA872" s="380"/>
      <c r="AB872" s="380"/>
      <c r="AC872" s="380"/>
    </row>
    <row r="873">
      <c r="A873" s="380"/>
      <c r="B873" s="380"/>
      <c r="C873" s="380"/>
      <c r="D873" s="380"/>
      <c r="E873" s="380"/>
      <c r="F873" s="380"/>
      <c r="G873" s="380"/>
      <c r="H873" s="380"/>
      <c r="I873" s="380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  <c r="X873" s="380"/>
      <c r="Y873" s="380"/>
      <c r="Z873" s="380"/>
      <c r="AA873" s="380"/>
      <c r="AB873" s="380"/>
      <c r="AC873" s="380"/>
    </row>
    <row r="874">
      <c r="A874" s="380"/>
      <c r="B874" s="380"/>
      <c r="C874" s="380"/>
      <c r="D874" s="380"/>
      <c r="E874" s="380"/>
      <c r="F874" s="380"/>
      <c r="G874" s="380"/>
      <c r="H874" s="380"/>
      <c r="I874" s="380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  <c r="X874" s="380"/>
      <c r="Y874" s="380"/>
      <c r="Z874" s="380"/>
      <c r="AA874" s="380"/>
      <c r="AB874" s="380"/>
      <c r="AC874" s="380"/>
    </row>
    <row r="875">
      <c r="A875" s="380"/>
      <c r="B875" s="380"/>
      <c r="C875" s="380"/>
      <c r="D875" s="380"/>
      <c r="E875" s="380"/>
      <c r="F875" s="380"/>
      <c r="G875" s="380"/>
      <c r="H875" s="380"/>
      <c r="I875" s="380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  <c r="X875" s="380"/>
      <c r="Y875" s="380"/>
      <c r="Z875" s="380"/>
      <c r="AA875" s="380"/>
      <c r="AB875" s="380"/>
      <c r="AC875" s="380"/>
    </row>
    <row r="876">
      <c r="A876" s="380"/>
      <c r="B876" s="380"/>
      <c r="C876" s="380"/>
      <c r="D876" s="380"/>
      <c r="E876" s="380"/>
      <c r="F876" s="380"/>
      <c r="G876" s="380"/>
      <c r="H876" s="380"/>
      <c r="I876" s="380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  <c r="X876" s="380"/>
      <c r="Y876" s="380"/>
      <c r="Z876" s="380"/>
      <c r="AA876" s="380"/>
      <c r="AB876" s="380"/>
      <c r="AC876" s="380"/>
    </row>
    <row r="877">
      <c r="A877" s="380"/>
      <c r="B877" s="380"/>
      <c r="C877" s="380"/>
      <c r="D877" s="380"/>
      <c r="E877" s="380"/>
      <c r="F877" s="380"/>
      <c r="G877" s="380"/>
      <c r="H877" s="380"/>
      <c r="I877" s="380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  <c r="X877" s="380"/>
      <c r="Y877" s="380"/>
      <c r="Z877" s="380"/>
      <c r="AA877" s="380"/>
      <c r="AB877" s="380"/>
      <c r="AC877" s="380"/>
    </row>
    <row r="878">
      <c r="A878" s="380"/>
      <c r="B878" s="380"/>
      <c r="C878" s="380"/>
      <c r="D878" s="380"/>
      <c r="E878" s="380"/>
      <c r="F878" s="380"/>
      <c r="G878" s="380"/>
      <c r="H878" s="380"/>
      <c r="I878" s="380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  <c r="X878" s="380"/>
      <c r="Y878" s="380"/>
      <c r="Z878" s="380"/>
      <c r="AA878" s="380"/>
      <c r="AB878" s="380"/>
      <c r="AC878" s="380"/>
    </row>
    <row r="879">
      <c r="A879" s="380"/>
      <c r="B879" s="380"/>
      <c r="C879" s="380"/>
      <c r="D879" s="380"/>
      <c r="E879" s="380"/>
      <c r="F879" s="380"/>
      <c r="G879" s="380"/>
      <c r="H879" s="380"/>
      <c r="I879" s="380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  <c r="X879" s="380"/>
      <c r="Y879" s="380"/>
      <c r="Z879" s="380"/>
      <c r="AA879" s="380"/>
      <c r="AB879" s="380"/>
      <c r="AC879" s="380"/>
    </row>
    <row r="880">
      <c r="A880" s="380"/>
      <c r="B880" s="380"/>
      <c r="C880" s="380"/>
      <c r="D880" s="380"/>
      <c r="E880" s="380"/>
      <c r="F880" s="380"/>
      <c r="G880" s="380"/>
      <c r="H880" s="380"/>
      <c r="I880" s="380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  <c r="X880" s="380"/>
      <c r="Y880" s="380"/>
      <c r="Z880" s="380"/>
      <c r="AA880" s="380"/>
      <c r="AB880" s="380"/>
      <c r="AC880" s="380"/>
    </row>
    <row r="881">
      <c r="A881" s="380"/>
      <c r="B881" s="380"/>
      <c r="C881" s="380"/>
      <c r="D881" s="380"/>
      <c r="E881" s="380"/>
      <c r="F881" s="380"/>
      <c r="G881" s="380"/>
      <c r="H881" s="380"/>
      <c r="I881" s="380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  <c r="X881" s="380"/>
      <c r="Y881" s="380"/>
      <c r="Z881" s="380"/>
      <c r="AA881" s="380"/>
      <c r="AB881" s="380"/>
      <c r="AC881" s="380"/>
    </row>
    <row r="882">
      <c r="A882" s="380"/>
      <c r="B882" s="380"/>
      <c r="C882" s="380"/>
      <c r="D882" s="380"/>
      <c r="E882" s="380"/>
      <c r="F882" s="380"/>
      <c r="G882" s="380"/>
      <c r="H882" s="380"/>
      <c r="I882" s="380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  <c r="X882" s="380"/>
      <c r="Y882" s="380"/>
      <c r="Z882" s="380"/>
      <c r="AA882" s="380"/>
      <c r="AB882" s="380"/>
      <c r="AC882" s="380"/>
    </row>
    <row r="883">
      <c r="A883" s="380"/>
      <c r="B883" s="380"/>
      <c r="C883" s="380"/>
      <c r="D883" s="380"/>
      <c r="E883" s="380"/>
      <c r="F883" s="380"/>
      <c r="G883" s="380"/>
      <c r="H883" s="380"/>
      <c r="I883" s="380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  <c r="X883" s="380"/>
      <c r="Y883" s="380"/>
      <c r="Z883" s="380"/>
      <c r="AA883" s="380"/>
      <c r="AB883" s="380"/>
      <c r="AC883" s="380"/>
    </row>
    <row r="884">
      <c r="A884" s="380"/>
      <c r="B884" s="380"/>
      <c r="C884" s="380"/>
      <c r="D884" s="380"/>
      <c r="E884" s="380"/>
      <c r="F884" s="380"/>
      <c r="G884" s="380"/>
      <c r="H884" s="380"/>
      <c r="I884" s="380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  <c r="X884" s="380"/>
      <c r="Y884" s="380"/>
      <c r="Z884" s="380"/>
      <c r="AA884" s="380"/>
      <c r="AB884" s="380"/>
      <c r="AC884" s="380"/>
    </row>
    <row r="885">
      <c r="A885" s="380"/>
      <c r="B885" s="380"/>
      <c r="C885" s="380"/>
      <c r="D885" s="380"/>
      <c r="E885" s="380"/>
      <c r="F885" s="380"/>
      <c r="G885" s="380"/>
      <c r="H885" s="380"/>
      <c r="I885" s="380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  <c r="X885" s="380"/>
      <c r="Y885" s="380"/>
      <c r="Z885" s="380"/>
      <c r="AA885" s="380"/>
      <c r="AB885" s="380"/>
      <c r="AC885" s="380"/>
    </row>
    <row r="886">
      <c r="A886" s="380"/>
      <c r="B886" s="380"/>
      <c r="C886" s="380"/>
      <c r="D886" s="380"/>
      <c r="E886" s="380"/>
      <c r="F886" s="380"/>
      <c r="G886" s="380"/>
      <c r="H886" s="380"/>
      <c r="I886" s="380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  <c r="X886" s="380"/>
      <c r="Y886" s="380"/>
      <c r="Z886" s="380"/>
      <c r="AA886" s="380"/>
      <c r="AB886" s="380"/>
      <c r="AC886" s="380"/>
    </row>
    <row r="887">
      <c r="A887" s="380"/>
      <c r="B887" s="380"/>
      <c r="C887" s="380"/>
      <c r="D887" s="380"/>
      <c r="E887" s="380"/>
      <c r="F887" s="380"/>
      <c r="G887" s="380"/>
      <c r="H887" s="380"/>
      <c r="I887" s="380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  <c r="X887" s="380"/>
      <c r="Y887" s="380"/>
      <c r="Z887" s="380"/>
      <c r="AA887" s="380"/>
      <c r="AB887" s="380"/>
      <c r="AC887" s="380"/>
    </row>
    <row r="888">
      <c r="A888" s="380"/>
      <c r="B888" s="380"/>
      <c r="C888" s="380"/>
      <c r="D888" s="380"/>
      <c r="E888" s="380"/>
      <c r="F888" s="380"/>
      <c r="G888" s="380"/>
      <c r="H888" s="380"/>
      <c r="I888" s="380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  <c r="X888" s="380"/>
      <c r="Y888" s="380"/>
      <c r="Z888" s="380"/>
      <c r="AA888" s="380"/>
      <c r="AB888" s="380"/>
      <c r="AC888" s="380"/>
    </row>
    <row r="889">
      <c r="A889" s="380"/>
      <c r="B889" s="380"/>
      <c r="C889" s="380"/>
      <c r="D889" s="380"/>
      <c r="E889" s="380"/>
      <c r="F889" s="380"/>
      <c r="G889" s="380"/>
      <c r="H889" s="380"/>
      <c r="I889" s="380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  <c r="X889" s="380"/>
      <c r="Y889" s="380"/>
      <c r="Z889" s="380"/>
      <c r="AA889" s="380"/>
      <c r="AB889" s="380"/>
      <c r="AC889" s="380"/>
    </row>
    <row r="890">
      <c r="A890" s="380"/>
      <c r="B890" s="380"/>
      <c r="C890" s="380"/>
      <c r="D890" s="380"/>
      <c r="E890" s="380"/>
      <c r="F890" s="380"/>
      <c r="G890" s="380"/>
      <c r="H890" s="380"/>
      <c r="I890" s="380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  <c r="X890" s="380"/>
      <c r="Y890" s="380"/>
      <c r="Z890" s="380"/>
      <c r="AA890" s="380"/>
      <c r="AB890" s="380"/>
      <c r="AC890" s="380"/>
    </row>
    <row r="891">
      <c r="A891" s="380"/>
      <c r="B891" s="380"/>
      <c r="C891" s="380"/>
      <c r="D891" s="380"/>
      <c r="E891" s="380"/>
      <c r="F891" s="380"/>
      <c r="G891" s="380"/>
      <c r="H891" s="380"/>
      <c r="I891" s="380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  <c r="X891" s="380"/>
      <c r="Y891" s="380"/>
      <c r="Z891" s="380"/>
      <c r="AA891" s="380"/>
      <c r="AB891" s="380"/>
      <c r="AC891" s="380"/>
    </row>
    <row r="892">
      <c r="A892" s="380"/>
      <c r="B892" s="380"/>
      <c r="C892" s="380"/>
      <c r="D892" s="380"/>
      <c r="E892" s="380"/>
      <c r="F892" s="380"/>
      <c r="G892" s="380"/>
      <c r="H892" s="380"/>
      <c r="I892" s="380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  <c r="X892" s="380"/>
      <c r="Y892" s="380"/>
      <c r="Z892" s="380"/>
      <c r="AA892" s="380"/>
      <c r="AB892" s="380"/>
      <c r="AC892" s="380"/>
    </row>
    <row r="893">
      <c r="A893" s="380"/>
      <c r="B893" s="380"/>
      <c r="C893" s="380"/>
      <c r="D893" s="380"/>
      <c r="E893" s="380"/>
      <c r="F893" s="380"/>
      <c r="G893" s="380"/>
      <c r="H893" s="380"/>
      <c r="I893" s="380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  <c r="X893" s="380"/>
      <c r="Y893" s="380"/>
      <c r="Z893" s="380"/>
      <c r="AA893" s="380"/>
      <c r="AB893" s="380"/>
      <c r="AC893" s="380"/>
    </row>
    <row r="894">
      <c r="A894" s="380"/>
      <c r="B894" s="380"/>
      <c r="C894" s="380"/>
      <c r="D894" s="380"/>
      <c r="E894" s="380"/>
      <c r="F894" s="380"/>
      <c r="G894" s="380"/>
      <c r="H894" s="380"/>
      <c r="I894" s="380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  <c r="X894" s="380"/>
      <c r="Y894" s="380"/>
      <c r="Z894" s="380"/>
      <c r="AA894" s="380"/>
      <c r="AB894" s="380"/>
      <c r="AC894" s="380"/>
    </row>
    <row r="895">
      <c r="A895" s="380"/>
      <c r="B895" s="380"/>
      <c r="C895" s="380"/>
      <c r="D895" s="380"/>
      <c r="E895" s="380"/>
      <c r="F895" s="380"/>
      <c r="G895" s="380"/>
      <c r="H895" s="380"/>
      <c r="I895" s="380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  <c r="X895" s="380"/>
      <c r="Y895" s="380"/>
      <c r="Z895" s="380"/>
      <c r="AA895" s="380"/>
      <c r="AB895" s="380"/>
      <c r="AC895" s="380"/>
    </row>
    <row r="896">
      <c r="A896" s="380"/>
      <c r="B896" s="380"/>
      <c r="C896" s="380"/>
      <c r="D896" s="380"/>
      <c r="E896" s="380"/>
      <c r="F896" s="380"/>
      <c r="G896" s="380"/>
      <c r="H896" s="380"/>
      <c r="I896" s="380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  <c r="X896" s="380"/>
      <c r="Y896" s="380"/>
      <c r="Z896" s="380"/>
      <c r="AA896" s="380"/>
      <c r="AB896" s="380"/>
      <c r="AC896" s="380"/>
    </row>
    <row r="897">
      <c r="A897" s="380"/>
      <c r="B897" s="380"/>
      <c r="C897" s="380"/>
      <c r="D897" s="380"/>
      <c r="E897" s="380"/>
      <c r="F897" s="380"/>
      <c r="G897" s="380"/>
      <c r="H897" s="380"/>
      <c r="I897" s="380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  <c r="X897" s="380"/>
      <c r="Y897" s="380"/>
      <c r="Z897" s="380"/>
      <c r="AA897" s="380"/>
      <c r="AB897" s="380"/>
      <c r="AC897" s="380"/>
    </row>
    <row r="898">
      <c r="A898" s="380"/>
      <c r="B898" s="380"/>
      <c r="C898" s="380"/>
      <c r="D898" s="380"/>
      <c r="E898" s="380"/>
      <c r="F898" s="380"/>
      <c r="G898" s="380"/>
      <c r="H898" s="380"/>
      <c r="I898" s="380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  <c r="X898" s="380"/>
      <c r="Y898" s="380"/>
      <c r="Z898" s="380"/>
      <c r="AA898" s="380"/>
      <c r="AB898" s="380"/>
      <c r="AC898" s="380"/>
    </row>
    <row r="899">
      <c r="A899" s="380"/>
      <c r="B899" s="380"/>
      <c r="C899" s="380"/>
      <c r="D899" s="380"/>
      <c r="E899" s="380"/>
      <c r="F899" s="380"/>
      <c r="G899" s="380"/>
      <c r="H899" s="380"/>
      <c r="I899" s="380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  <c r="X899" s="380"/>
      <c r="Y899" s="380"/>
      <c r="Z899" s="380"/>
      <c r="AA899" s="380"/>
      <c r="AB899" s="380"/>
      <c r="AC899" s="380"/>
    </row>
    <row r="900">
      <c r="A900" s="380"/>
      <c r="B900" s="380"/>
      <c r="C900" s="380"/>
      <c r="D900" s="380"/>
      <c r="E900" s="380"/>
      <c r="F900" s="380"/>
      <c r="G900" s="380"/>
      <c r="H900" s="380"/>
      <c r="I900" s="380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  <c r="X900" s="380"/>
      <c r="Y900" s="380"/>
      <c r="Z900" s="380"/>
      <c r="AA900" s="380"/>
      <c r="AB900" s="380"/>
      <c r="AC900" s="380"/>
    </row>
    <row r="901">
      <c r="A901" s="380"/>
      <c r="B901" s="380"/>
      <c r="C901" s="380"/>
      <c r="D901" s="380"/>
      <c r="E901" s="380"/>
      <c r="F901" s="380"/>
      <c r="G901" s="380"/>
      <c r="H901" s="380"/>
      <c r="I901" s="380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  <c r="X901" s="380"/>
      <c r="Y901" s="380"/>
      <c r="Z901" s="380"/>
      <c r="AA901" s="380"/>
      <c r="AB901" s="380"/>
      <c r="AC901" s="380"/>
    </row>
    <row r="902">
      <c r="A902" s="380"/>
      <c r="B902" s="380"/>
      <c r="C902" s="380"/>
      <c r="D902" s="380"/>
      <c r="E902" s="380"/>
      <c r="F902" s="380"/>
      <c r="G902" s="380"/>
      <c r="H902" s="380"/>
      <c r="I902" s="380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  <c r="X902" s="380"/>
      <c r="Y902" s="380"/>
      <c r="Z902" s="380"/>
      <c r="AA902" s="380"/>
      <c r="AB902" s="380"/>
      <c r="AC902" s="380"/>
    </row>
    <row r="903">
      <c r="A903" s="380"/>
      <c r="B903" s="380"/>
      <c r="C903" s="380"/>
      <c r="D903" s="380"/>
      <c r="E903" s="380"/>
      <c r="F903" s="380"/>
      <c r="G903" s="380"/>
      <c r="H903" s="380"/>
      <c r="I903" s="380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  <c r="X903" s="380"/>
      <c r="Y903" s="380"/>
      <c r="Z903" s="380"/>
      <c r="AA903" s="380"/>
      <c r="AB903" s="380"/>
      <c r="AC903" s="380"/>
    </row>
    <row r="904">
      <c r="A904" s="380"/>
      <c r="B904" s="380"/>
      <c r="C904" s="380"/>
      <c r="D904" s="380"/>
      <c r="E904" s="380"/>
      <c r="F904" s="380"/>
      <c r="G904" s="380"/>
      <c r="H904" s="380"/>
      <c r="I904" s="380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  <c r="X904" s="380"/>
      <c r="Y904" s="380"/>
      <c r="Z904" s="380"/>
      <c r="AA904" s="380"/>
      <c r="AB904" s="380"/>
      <c r="AC904" s="380"/>
    </row>
    <row r="905">
      <c r="A905" s="380"/>
      <c r="B905" s="380"/>
      <c r="C905" s="380"/>
      <c r="D905" s="380"/>
      <c r="E905" s="380"/>
      <c r="F905" s="380"/>
      <c r="G905" s="380"/>
      <c r="H905" s="380"/>
      <c r="I905" s="380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  <c r="X905" s="380"/>
      <c r="Y905" s="380"/>
      <c r="Z905" s="380"/>
      <c r="AA905" s="380"/>
      <c r="AB905" s="380"/>
      <c r="AC905" s="380"/>
    </row>
    <row r="906">
      <c r="A906" s="380"/>
      <c r="B906" s="380"/>
      <c r="C906" s="380"/>
      <c r="D906" s="380"/>
      <c r="E906" s="380"/>
      <c r="F906" s="380"/>
      <c r="G906" s="380"/>
      <c r="H906" s="380"/>
      <c r="I906" s="380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  <c r="X906" s="380"/>
      <c r="Y906" s="380"/>
      <c r="Z906" s="380"/>
      <c r="AA906" s="380"/>
      <c r="AB906" s="380"/>
      <c r="AC906" s="380"/>
    </row>
    <row r="907">
      <c r="A907" s="380"/>
      <c r="B907" s="380"/>
      <c r="C907" s="380"/>
      <c r="D907" s="380"/>
      <c r="E907" s="380"/>
      <c r="F907" s="380"/>
      <c r="G907" s="380"/>
      <c r="H907" s="380"/>
      <c r="I907" s="380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  <c r="X907" s="380"/>
      <c r="Y907" s="380"/>
      <c r="Z907" s="380"/>
      <c r="AA907" s="380"/>
      <c r="AB907" s="380"/>
      <c r="AC907" s="380"/>
    </row>
    <row r="908">
      <c r="A908" s="380"/>
      <c r="B908" s="380"/>
      <c r="C908" s="380"/>
      <c r="D908" s="380"/>
      <c r="E908" s="380"/>
      <c r="F908" s="380"/>
      <c r="G908" s="380"/>
      <c r="H908" s="380"/>
      <c r="I908" s="380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  <c r="X908" s="380"/>
      <c r="Y908" s="380"/>
      <c r="Z908" s="380"/>
      <c r="AA908" s="380"/>
      <c r="AB908" s="380"/>
      <c r="AC908" s="380"/>
    </row>
    <row r="909">
      <c r="A909" s="380"/>
      <c r="B909" s="380"/>
      <c r="C909" s="380"/>
      <c r="D909" s="380"/>
      <c r="E909" s="380"/>
      <c r="F909" s="380"/>
      <c r="G909" s="380"/>
      <c r="H909" s="380"/>
      <c r="I909" s="380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  <c r="X909" s="380"/>
      <c r="Y909" s="380"/>
      <c r="Z909" s="380"/>
      <c r="AA909" s="380"/>
      <c r="AB909" s="380"/>
      <c r="AC909" s="380"/>
    </row>
    <row r="910">
      <c r="A910" s="380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  <c r="X910" s="380"/>
      <c r="Y910" s="380"/>
      <c r="Z910" s="380"/>
      <c r="AA910" s="380"/>
      <c r="AB910" s="380"/>
      <c r="AC910" s="380"/>
    </row>
    <row r="911">
      <c r="A911" s="380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  <c r="X911" s="380"/>
      <c r="Y911" s="380"/>
      <c r="Z911" s="380"/>
      <c r="AA911" s="380"/>
      <c r="AB911" s="380"/>
      <c r="AC911" s="380"/>
    </row>
    <row r="912">
      <c r="A912" s="380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  <c r="X912" s="380"/>
      <c r="Y912" s="380"/>
      <c r="Z912" s="380"/>
      <c r="AA912" s="380"/>
      <c r="AB912" s="380"/>
      <c r="AC912" s="380"/>
    </row>
    <row r="913">
      <c r="A913" s="380"/>
      <c r="B913" s="380"/>
      <c r="C913" s="380"/>
      <c r="D913" s="380"/>
      <c r="E913" s="380"/>
      <c r="F913" s="380"/>
      <c r="G913" s="380"/>
      <c r="H913" s="380"/>
      <c r="I913" s="380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  <c r="X913" s="380"/>
      <c r="Y913" s="380"/>
      <c r="Z913" s="380"/>
      <c r="AA913" s="380"/>
      <c r="AB913" s="380"/>
      <c r="AC913" s="380"/>
    </row>
    <row r="914">
      <c r="A914" s="380"/>
      <c r="B914" s="380"/>
      <c r="C914" s="380"/>
      <c r="D914" s="380"/>
      <c r="E914" s="380"/>
      <c r="F914" s="380"/>
      <c r="G914" s="380"/>
      <c r="H914" s="380"/>
      <c r="I914" s="380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  <c r="X914" s="380"/>
      <c r="Y914" s="380"/>
      <c r="Z914" s="380"/>
      <c r="AA914" s="380"/>
      <c r="AB914" s="380"/>
      <c r="AC914" s="380"/>
    </row>
    <row r="915">
      <c r="A915" s="380"/>
      <c r="B915" s="380"/>
      <c r="C915" s="380"/>
      <c r="D915" s="380"/>
      <c r="E915" s="380"/>
      <c r="F915" s="380"/>
      <c r="G915" s="380"/>
      <c r="H915" s="380"/>
      <c r="I915" s="380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  <c r="X915" s="380"/>
      <c r="Y915" s="380"/>
      <c r="Z915" s="380"/>
      <c r="AA915" s="380"/>
      <c r="AB915" s="380"/>
      <c r="AC915" s="380"/>
    </row>
    <row r="916">
      <c r="A916" s="380"/>
      <c r="B916" s="380"/>
      <c r="C916" s="380"/>
      <c r="D916" s="380"/>
      <c r="E916" s="380"/>
      <c r="F916" s="380"/>
      <c r="G916" s="380"/>
      <c r="H916" s="380"/>
      <c r="I916" s="380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  <c r="X916" s="380"/>
      <c r="Y916" s="380"/>
      <c r="Z916" s="380"/>
      <c r="AA916" s="380"/>
      <c r="AB916" s="380"/>
      <c r="AC916" s="380"/>
    </row>
    <row r="917">
      <c r="A917" s="380"/>
      <c r="B917" s="380"/>
      <c r="C917" s="380"/>
      <c r="D917" s="380"/>
      <c r="E917" s="380"/>
      <c r="F917" s="380"/>
      <c r="G917" s="380"/>
      <c r="H917" s="380"/>
      <c r="I917" s="380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  <c r="X917" s="380"/>
      <c r="Y917" s="380"/>
      <c r="Z917" s="380"/>
      <c r="AA917" s="380"/>
      <c r="AB917" s="380"/>
      <c r="AC917" s="380"/>
    </row>
    <row r="918">
      <c r="A918" s="380"/>
      <c r="B918" s="380"/>
      <c r="C918" s="380"/>
      <c r="D918" s="380"/>
      <c r="E918" s="380"/>
      <c r="F918" s="380"/>
      <c r="G918" s="380"/>
      <c r="H918" s="380"/>
      <c r="I918" s="380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  <c r="X918" s="380"/>
      <c r="Y918" s="380"/>
      <c r="Z918" s="380"/>
      <c r="AA918" s="380"/>
      <c r="AB918" s="380"/>
      <c r="AC918" s="380"/>
    </row>
    <row r="919">
      <c r="A919" s="380"/>
      <c r="B919" s="380"/>
      <c r="C919" s="380"/>
      <c r="D919" s="380"/>
      <c r="E919" s="380"/>
      <c r="F919" s="380"/>
      <c r="G919" s="380"/>
      <c r="H919" s="380"/>
      <c r="I919" s="380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  <c r="X919" s="380"/>
      <c r="Y919" s="380"/>
      <c r="Z919" s="380"/>
      <c r="AA919" s="380"/>
      <c r="AB919" s="380"/>
      <c r="AC919" s="380"/>
    </row>
    <row r="920">
      <c r="A920" s="380"/>
      <c r="B920" s="380"/>
      <c r="C920" s="380"/>
      <c r="D920" s="380"/>
      <c r="E920" s="380"/>
      <c r="F920" s="380"/>
      <c r="G920" s="380"/>
      <c r="H920" s="380"/>
      <c r="I920" s="380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  <c r="X920" s="380"/>
      <c r="Y920" s="380"/>
      <c r="Z920" s="380"/>
      <c r="AA920" s="380"/>
      <c r="AB920" s="380"/>
      <c r="AC920" s="380"/>
    </row>
    <row r="921">
      <c r="A921" s="380"/>
      <c r="B921" s="380"/>
      <c r="C921" s="380"/>
      <c r="D921" s="380"/>
      <c r="E921" s="380"/>
      <c r="F921" s="380"/>
      <c r="G921" s="380"/>
      <c r="H921" s="380"/>
      <c r="I921" s="380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  <c r="X921" s="380"/>
      <c r="Y921" s="380"/>
      <c r="Z921" s="380"/>
      <c r="AA921" s="380"/>
      <c r="AB921" s="380"/>
      <c r="AC921" s="380"/>
    </row>
    <row r="922">
      <c r="A922" s="380"/>
      <c r="B922" s="380"/>
      <c r="C922" s="380"/>
      <c r="D922" s="380"/>
      <c r="E922" s="380"/>
      <c r="F922" s="380"/>
      <c r="G922" s="380"/>
      <c r="H922" s="380"/>
      <c r="I922" s="380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  <c r="X922" s="380"/>
      <c r="Y922" s="380"/>
      <c r="Z922" s="380"/>
      <c r="AA922" s="380"/>
      <c r="AB922" s="380"/>
      <c r="AC922" s="380"/>
    </row>
    <row r="923">
      <c r="A923" s="380"/>
      <c r="B923" s="380"/>
      <c r="C923" s="380"/>
      <c r="D923" s="380"/>
      <c r="E923" s="380"/>
      <c r="F923" s="380"/>
      <c r="G923" s="380"/>
      <c r="H923" s="380"/>
      <c r="I923" s="380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  <c r="X923" s="380"/>
      <c r="Y923" s="380"/>
      <c r="Z923" s="380"/>
      <c r="AA923" s="380"/>
      <c r="AB923" s="380"/>
      <c r="AC923" s="380"/>
    </row>
    <row r="924">
      <c r="A924" s="380"/>
      <c r="B924" s="380"/>
      <c r="C924" s="380"/>
      <c r="D924" s="380"/>
      <c r="E924" s="380"/>
      <c r="F924" s="380"/>
      <c r="G924" s="380"/>
      <c r="H924" s="380"/>
      <c r="I924" s="380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  <c r="X924" s="380"/>
      <c r="Y924" s="380"/>
      <c r="Z924" s="380"/>
      <c r="AA924" s="380"/>
      <c r="AB924" s="380"/>
      <c r="AC924" s="380"/>
    </row>
    <row r="925">
      <c r="A925" s="380"/>
      <c r="B925" s="380"/>
      <c r="C925" s="380"/>
      <c r="D925" s="380"/>
      <c r="E925" s="380"/>
      <c r="F925" s="380"/>
      <c r="G925" s="380"/>
      <c r="H925" s="380"/>
      <c r="I925" s="380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  <c r="X925" s="380"/>
      <c r="Y925" s="380"/>
      <c r="Z925" s="380"/>
      <c r="AA925" s="380"/>
      <c r="AB925" s="380"/>
      <c r="AC925" s="380"/>
    </row>
    <row r="926">
      <c r="A926" s="380"/>
      <c r="B926" s="380"/>
      <c r="C926" s="380"/>
      <c r="D926" s="380"/>
      <c r="E926" s="380"/>
      <c r="F926" s="380"/>
      <c r="G926" s="380"/>
      <c r="H926" s="380"/>
      <c r="I926" s="380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  <c r="X926" s="380"/>
      <c r="Y926" s="380"/>
      <c r="Z926" s="380"/>
      <c r="AA926" s="380"/>
      <c r="AB926" s="380"/>
      <c r="AC926" s="380"/>
    </row>
    <row r="927">
      <c r="A927" s="380"/>
      <c r="B927" s="380"/>
      <c r="C927" s="380"/>
      <c r="D927" s="380"/>
      <c r="E927" s="380"/>
      <c r="F927" s="380"/>
      <c r="G927" s="380"/>
      <c r="H927" s="380"/>
      <c r="I927" s="380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  <c r="X927" s="380"/>
      <c r="Y927" s="380"/>
      <c r="Z927" s="380"/>
      <c r="AA927" s="380"/>
      <c r="AB927" s="380"/>
      <c r="AC927" s="380"/>
    </row>
    <row r="928">
      <c r="A928" s="380"/>
      <c r="B928" s="380"/>
      <c r="C928" s="380"/>
      <c r="D928" s="380"/>
      <c r="E928" s="380"/>
      <c r="F928" s="380"/>
      <c r="G928" s="380"/>
      <c r="H928" s="380"/>
      <c r="I928" s="380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  <c r="X928" s="380"/>
      <c r="Y928" s="380"/>
      <c r="Z928" s="380"/>
      <c r="AA928" s="380"/>
      <c r="AB928" s="380"/>
      <c r="AC928" s="380"/>
    </row>
    <row r="929">
      <c r="A929" s="380"/>
      <c r="B929" s="380"/>
      <c r="C929" s="380"/>
      <c r="D929" s="380"/>
      <c r="E929" s="380"/>
      <c r="F929" s="380"/>
      <c r="G929" s="380"/>
      <c r="H929" s="380"/>
      <c r="I929" s="380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  <c r="X929" s="380"/>
      <c r="Y929" s="380"/>
      <c r="Z929" s="380"/>
      <c r="AA929" s="380"/>
      <c r="AB929" s="380"/>
      <c r="AC929" s="380"/>
    </row>
    <row r="930">
      <c r="A930" s="380"/>
      <c r="B930" s="380"/>
      <c r="C930" s="380"/>
      <c r="D930" s="380"/>
      <c r="E930" s="380"/>
      <c r="F930" s="380"/>
      <c r="G930" s="380"/>
      <c r="H930" s="380"/>
      <c r="I930" s="380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  <c r="X930" s="380"/>
      <c r="Y930" s="380"/>
      <c r="Z930" s="380"/>
      <c r="AA930" s="380"/>
      <c r="AB930" s="380"/>
      <c r="AC930" s="380"/>
    </row>
    <row r="931">
      <c r="A931" s="380"/>
      <c r="B931" s="380"/>
      <c r="C931" s="380"/>
      <c r="D931" s="380"/>
      <c r="E931" s="380"/>
      <c r="F931" s="380"/>
      <c r="G931" s="380"/>
      <c r="H931" s="380"/>
      <c r="I931" s="380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  <c r="X931" s="380"/>
      <c r="Y931" s="380"/>
      <c r="Z931" s="380"/>
      <c r="AA931" s="380"/>
      <c r="AB931" s="380"/>
      <c r="AC931" s="380"/>
    </row>
    <row r="932">
      <c r="A932" s="380"/>
      <c r="B932" s="380"/>
      <c r="C932" s="380"/>
      <c r="D932" s="380"/>
      <c r="E932" s="380"/>
      <c r="F932" s="380"/>
      <c r="G932" s="380"/>
      <c r="H932" s="380"/>
      <c r="I932" s="380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  <c r="X932" s="380"/>
      <c r="Y932" s="380"/>
      <c r="Z932" s="380"/>
      <c r="AA932" s="380"/>
      <c r="AB932" s="380"/>
      <c r="AC932" s="380"/>
    </row>
    <row r="933">
      <c r="A933" s="380"/>
      <c r="B933" s="380"/>
      <c r="C933" s="380"/>
      <c r="D933" s="380"/>
      <c r="E933" s="380"/>
      <c r="F933" s="380"/>
      <c r="G933" s="380"/>
      <c r="H933" s="380"/>
      <c r="I933" s="380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  <c r="X933" s="380"/>
      <c r="Y933" s="380"/>
      <c r="Z933" s="380"/>
      <c r="AA933" s="380"/>
      <c r="AB933" s="380"/>
      <c r="AC933" s="380"/>
    </row>
    <row r="934">
      <c r="A934" s="380"/>
      <c r="B934" s="380"/>
      <c r="C934" s="380"/>
      <c r="D934" s="380"/>
      <c r="E934" s="380"/>
      <c r="F934" s="380"/>
      <c r="G934" s="380"/>
      <c r="H934" s="380"/>
      <c r="I934" s="380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  <c r="X934" s="380"/>
      <c r="Y934" s="380"/>
      <c r="Z934" s="380"/>
      <c r="AA934" s="380"/>
      <c r="AB934" s="380"/>
      <c r="AC934" s="380"/>
    </row>
    <row r="935">
      <c r="A935" s="380"/>
      <c r="B935" s="380"/>
      <c r="C935" s="380"/>
      <c r="D935" s="380"/>
      <c r="E935" s="380"/>
      <c r="F935" s="380"/>
      <c r="G935" s="380"/>
      <c r="H935" s="380"/>
      <c r="I935" s="380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  <c r="X935" s="380"/>
      <c r="Y935" s="380"/>
      <c r="Z935" s="380"/>
      <c r="AA935" s="380"/>
      <c r="AB935" s="380"/>
      <c r="AC935" s="380"/>
    </row>
    <row r="936">
      <c r="A936" s="380"/>
      <c r="B936" s="380"/>
      <c r="C936" s="380"/>
      <c r="D936" s="380"/>
      <c r="E936" s="380"/>
      <c r="F936" s="380"/>
      <c r="G936" s="380"/>
      <c r="H936" s="380"/>
      <c r="I936" s="380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  <c r="X936" s="380"/>
      <c r="Y936" s="380"/>
      <c r="Z936" s="380"/>
      <c r="AA936" s="380"/>
      <c r="AB936" s="380"/>
      <c r="AC936" s="380"/>
    </row>
    <row r="937">
      <c r="A937" s="380"/>
      <c r="B937" s="380"/>
      <c r="C937" s="380"/>
      <c r="D937" s="380"/>
      <c r="E937" s="380"/>
      <c r="F937" s="380"/>
      <c r="G937" s="380"/>
      <c r="H937" s="380"/>
      <c r="I937" s="380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  <c r="X937" s="380"/>
      <c r="Y937" s="380"/>
      <c r="Z937" s="380"/>
      <c r="AA937" s="380"/>
      <c r="AB937" s="380"/>
      <c r="AC937" s="380"/>
    </row>
    <row r="938">
      <c r="A938" s="380"/>
      <c r="B938" s="380"/>
      <c r="C938" s="380"/>
      <c r="D938" s="380"/>
      <c r="E938" s="380"/>
      <c r="F938" s="380"/>
      <c r="G938" s="380"/>
      <c r="H938" s="380"/>
      <c r="I938" s="380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  <c r="X938" s="380"/>
      <c r="Y938" s="380"/>
      <c r="Z938" s="380"/>
      <c r="AA938" s="380"/>
      <c r="AB938" s="380"/>
      <c r="AC938" s="380"/>
    </row>
    <row r="939">
      <c r="A939" s="380"/>
      <c r="B939" s="380"/>
      <c r="C939" s="380"/>
      <c r="D939" s="380"/>
      <c r="E939" s="380"/>
      <c r="F939" s="380"/>
      <c r="G939" s="380"/>
      <c r="H939" s="380"/>
      <c r="I939" s="380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  <c r="X939" s="380"/>
      <c r="Y939" s="380"/>
      <c r="Z939" s="380"/>
      <c r="AA939" s="380"/>
      <c r="AB939" s="380"/>
      <c r="AC939" s="380"/>
    </row>
    <row r="940">
      <c r="A940" s="380"/>
      <c r="B940" s="380"/>
      <c r="C940" s="380"/>
      <c r="D940" s="380"/>
      <c r="E940" s="380"/>
      <c r="F940" s="380"/>
      <c r="G940" s="380"/>
      <c r="H940" s="380"/>
      <c r="I940" s="380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  <c r="X940" s="380"/>
      <c r="Y940" s="380"/>
      <c r="Z940" s="380"/>
      <c r="AA940" s="380"/>
      <c r="AB940" s="380"/>
      <c r="AC940" s="380"/>
    </row>
    <row r="941">
      <c r="A941" s="380"/>
      <c r="B941" s="380"/>
      <c r="C941" s="380"/>
      <c r="D941" s="380"/>
      <c r="E941" s="380"/>
      <c r="F941" s="380"/>
      <c r="G941" s="380"/>
      <c r="H941" s="380"/>
      <c r="I941" s="380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  <c r="X941" s="380"/>
      <c r="Y941" s="380"/>
      <c r="Z941" s="380"/>
      <c r="AA941" s="380"/>
      <c r="AB941" s="380"/>
      <c r="AC941" s="380"/>
    </row>
    <row r="942">
      <c r="A942" s="380"/>
      <c r="B942" s="380"/>
      <c r="C942" s="380"/>
      <c r="D942" s="380"/>
      <c r="E942" s="380"/>
      <c r="F942" s="380"/>
      <c r="G942" s="380"/>
      <c r="H942" s="380"/>
      <c r="I942" s="380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  <c r="X942" s="380"/>
      <c r="Y942" s="380"/>
      <c r="Z942" s="380"/>
      <c r="AA942" s="380"/>
      <c r="AB942" s="380"/>
      <c r="AC942" s="380"/>
    </row>
    <row r="943">
      <c r="A943" s="380"/>
      <c r="B943" s="380"/>
      <c r="C943" s="380"/>
      <c r="D943" s="380"/>
      <c r="E943" s="380"/>
      <c r="F943" s="380"/>
      <c r="G943" s="380"/>
      <c r="H943" s="380"/>
      <c r="I943" s="380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  <c r="X943" s="380"/>
      <c r="Y943" s="380"/>
      <c r="Z943" s="380"/>
      <c r="AA943" s="380"/>
      <c r="AB943" s="380"/>
      <c r="AC943" s="380"/>
    </row>
    <row r="944">
      <c r="A944" s="380"/>
      <c r="B944" s="380"/>
      <c r="C944" s="380"/>
      <c r="D944" s="380"/>
      <c r="E944" s="380"/>
      <c r="F944" s="380"/>
      <c r="G944" s="380"/>
      <c r="H944" s="380"/>
      <c r="I944" s="380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  <c r="X944" s="380"/>
      <c r="Y944" s="380"/>
      <c r="Z944" s="380"/>
      <c r="AA944" s="380"/>
      <c r="AB944" s="380"/>
      <c r="AC944" s="380"/>
    </row>
    <row r="945">
      <c r="A945" s="380"/>
      <c r="B945" s="380"/>
      <c r="C945" s="380"/>
      <c r="D945" s="380"/>
      <c r="E945" s="380"/>
      <c r="F945" s="380"/>
      <c r="G945" s="380"/>
      <c r="H945" s="380"/>
      <c r="I945" s="380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  <c r="X945" s="380"/>
      <c r="Y945" s="380"/>
      <c r="Z945" s="380"/>
      <c r="AA945" s="380"/>
      <c r="AB945" s="380"/>
      <c r="AC945" s="380"/>
    </row>
    <row r="946">
      <c r="A946" s="380"/>
      <c r="B946" s="380"/>
      <c r="C946" s="380"/>
      <c r="D946" s="380"/>
      <c r="E946" s="380"/>
      <c r="F946" s="380"/>
      <c r="G946" s="380"/>
      <c r="H946" s="380"/>
      <c r="I946" s="380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  <c r="X946" s="380"/>
      <c r="Y946" s="380"/>
      <c r="Z946" s="380"/>
      <c r="AA946" s="380"/>
      <c r="AB946" s="380"/>
      <c r="AC946" s="380"/>
    </row>
    <row r="947">
      <c r="A947" s="380"/>
      <c r="B947" s="380"/>
      <c r="C947" s="380"/>
      <c r="D947" s="380"/>
      <c r="E947" s="380"/>
      <c r="F947" s="380"/>
      <c r="G947" s="380"/>
      <c r="H947" s="380"/>
      <c r="I947" s="380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  <c r="X947" s="380"/>
      <c r="Y947" s="380"/>
      <c r="Z947" s="380"/>
      <c r="AA947" s="380"/>
      <c r="AB947" s="380"/>
      <c r="AC947" s="380"/>
    </row>
    <row r="948">
      <c r="A948" s="380"/>
      <c r="B948" s="380"/>
      <c r="C948" s="380"/>
      <c r="D948" s="380"/>
      <c r="E948" s="380"/>
      <c r="F948" s="380"/>
      <c r="G948" s="380"/>
      <c r="H948" s="380"/>
      <c r="I948" s="380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  <c r="X948" s="380"/>
      <c r="Y948" s="380"/>
      <c r="Z948" s="380"/>
      <c r="AA948" s="380"/>
      <c r="AB948" s="380"/>
      <c r="AC948" s="380"/>
    </row>
    <row r="949">
      <c r="A949" s="380"/>
      <c r="B949" s="380"/>
      <c r="C949" s="380"/>
      <c r="D949" s="380"/>
      <c r="E949" s="380"/>
      <c r="F949" s="380"/>
      <c r="G949" s="380"/>
      <c r="H949" s="380"/>
      <c r="I949" s="380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  <c r="X949" s="380"/>
      <c r="Y949" s="380"/>
      <c r="Z949" s="380"/>
      <c r="AA949" s="380"/>
      <c r="AB949" s="380"/>
      <c r="AC949" s="380"/>
    </row>
    <row r="950">
      <c r="A950" s="380"/>
      <c r="B950" s="380"/>
      <c r="C950" s="380"/>
      <c r="D950" s="380"/>
      <c r="E950" s="380"/>
      <c r="F950" s="380"/>
      <c r="G950" s="380"/>
      <c r="H950" s="380"/>
      <c r="I950" s="380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  <c r="X950" s="380"/>
      <c r="Y950" s="380"/>
      <c r="Z950" s="380"/>
      <c r="AA950" s="380"/>
      <c r="AB950" s="380"/>
      <c r="AC950" s="380"/>
    </row>
    <row r="951">
      <c r="A951" s="380"/>
      <c r="B951" s="380"/>
      <c r="C951" s="380"/>
      <c r="D951" s="380"/>
      <c r="E951" s="380"/>
      <c r="F951" s="380"/>
      <c r="G951" s="380"/>
      <c r="H951" s="380"/>
      <c r="I951" s="380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  <c r="X951" s="380"/>
      <c r="Y951" s="380"/>
      <c r="Z951" s="380"/>
      <c r="AA951" s="380"/>
      <c r="AB951" s="380"/>
      <c r="AC951" s="380"/>
    </row>
    <row r="952">
      <c r="A952" s="380"/>
      <c r="B952" s="380"/>
      <c r="C952" s="380"/>
      <c r="D952" s="380"/>
      <c r="E952" s="380"/>
      <c r="F952" s="380"/>
      <c r="G952" s="380"/>
      <c r="H952" s="380"/>
      <c r="I952" s="380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  <c r="X952" s="380"/>
      <c r="Y952" s="380"/>
      <c r="Z952" s="380"/>
      <c r="AA952" s="380"/>
      <c r="AB952" s="380"/>
      <c r="AC952" s="380"/>
    </row>
    <row r="953">
      <c r="A953" s="380"/>
      <c r="B953" s="380"/>
      <c r="C953" s="380"/>
      <c r="D953" s="380"/>
      <c r="E953" s="380"/>
      <c r="F953" s="380"/>
      <c r="G953" s="380"/>
      <c r="H953" s="380"/>
      <c r="I953" s="380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  <c r="X953" s="380"/>
      <c r="Y953" s="380"/>
      <c r="Z953" s="380"/>
      <c r="AA953" s="380"/>
      <c r="AB953" s="380"/>
      <c r="AC953" s="380"/>
    </row>
    <row r="954">
      <c r="A954" s="380"/>
      <c r="B954" s="380"/>
      <c r="C954" s="380"/>
      <c r="D954" s="380"/>
      <c r="E954" s="380"/>
      <c r="F954" s="380"/>
      <c r="G954" s="380"/>
      <c r="H954" s="380"/>
      <c r="I954" s="380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  <c r="X954" s="380"/>
      <c r="Y954" s="380"/>
      <c r="Z954" s="380"/>
      <c r="AA954" s="380"/>
      <c r="AB954" s="380"/>
      <c r="AC954" s="380"/>
    </row>
    <row r="955">
      <c r="A955" s="380"/>
      <c r="B955" s="380"/>
      <c r="C955" s="380"/>
      <c r="D955" s="380"/>
      <c r="E955" s="380"/>
      <c r="F955" s="380"/>
      <c r="G955" s="380"/>
      <c r="H955" s="380"/>
      <c r="I955" s="380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  <c r="X955" s="380"/>
      <c r="Y955" s="380"/>
      <c r="Z955" s="380"/>
      <c r="AA955" s="380"/>
      <c r="AB955" s="380"/>
      <c r="AC955" s="380"/>
    </row>
    <row r="956">
      <c r="A956" s="380"/>
      <c r="B956" s="380"/>
      <c r="C956" s="380"/>
      <c r="D956" s="380"/>
      <c r="E956" s="380"/>
      <c r="F956" s="380"/>
      <c r="G956" s="380"/>
      <c r="H956" s="380"/>
      <c r="I956" s="380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  <c r="X956" s="380"/>
      <c r="Y956" s="380"/>
      <c r="Z956" s="380"/>
      <c r="AA956" s="380"/>
      <c r="AB956" s="380"/>
      <c r="AC956" s="380"/>
    </row>
    <row r="957">
      <c r="A957" s="380"/>
      <c r="B957" s="380"/>
      <c r="C957" s="380"/>
      <c r="D957" s="380"/>
      <c r="E957" s="380"/>
      <c r="F957" s="380"/>
      <c r="G957" s="380"/>
      <c r="H957" s="380"/>
      <c r="I957" s="380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  <c r="X957" s="380"/>
      <c r="Y957" s="380"/>
      <c r="Z957" s="380"/>
      <c r="AA957" s="380"/>
      <c r="AB957" s="380"/>
      <c r="AC957" s="380"/>
    </row>
    <row r="958">
      <c r="A958" s="380"/>
      <c r="B958" s="380"/>
      <c r="C958" s="380"/>
      <c r="D958" s="380"/>
      <c r="E958" s="380"/>
      <c r="F958" s="380"/>
      <c r="G958" s="380"/>
      <c r="H958" s="380"/>
      <c r="I958" s="380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  <c r="X958" s="380"/>
      <c r="Y958" s="380"/>
      <c r="Z958" s="380"/>
      <c r="AA958" s="380"/>
      <c r="AB958" s="380"/>
      <c r="AC958" s="380"/>
    </row>
    <row r="959">
      <c r="A959" s="380"/>
      <c r="B959" s="380"/>
      <c r="C959" s="380"/>
      <c r="D959" s="380"/>
      <c r="E959" s="380"/>
      <c r="F959" s="380"/>
      <c r="G959" s="380"/>
      <c r="H959" s="380"/>
      <c r="I959" s="380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  <c r="X959" s="380"/>
      <c r="Y959" s="380"/>
      <c r="Z959" s="380"/>
      <c r="AA959" s="380"/>
      <c r="AB959" s="380"/>
      <c r="AC959" s="380"/>
    </row>
    <row r="960">
      <c r="A960" s="380"/>
      <c r="B960" s="380"/>
      <c r="C960" s="380"/>
      <c r="D960" s="380"/>
      <c r="E960" s="380"/>
      <c r="F960" s="380"/>
      <c r="G960" s="380"/>
      <c r="H960" s="380"/>
      <c r="I960" s="380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  <c r="X960" s="380"/>
      <c r="Y960" s="380"/>
      <c r="Z960" s="380"/>
      <c r="AA960" s="380"/>
      <c r="AB960" s="380"/>
      <c r="AC960" s="380"/>
    </row>
    <row r="961">
      <c r="A961" s="380"/>
      <c r="B961" s="380"/>
      <c r="C961" s="380"/>
      <c r="D961" s="380"/>
      <c r="E961" s="380"/>
      <c r="F961" s="380"/>
      <c r="G961" s="380"/>
      <c r="H961" s="380"/>
      <c r="I961" s="380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  <c r="X961" s="380"/>
      <c r="Y961" s="380"/>
      <c r="Z961" s="380"/>
      <c r="AA961" s="380"/>
      <c r="AB961" s="380"/>
      <c r="AC961" s="380"/>
    </row>
    <row r="962">
      <c r="A962" s="380"/>
      <c r="B962" s="380"/>
      <c r="C962" s="380"/>
      <c r="D962" s="380"/>
      <c r="E962" s="380"/>
      <c r="F962" s="380"/>
      <c r="G962" s="380"/>
      <c r="H962" s="380"/>
      <c r="I962" s="380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  <c r="X962" s="380"/>
      <c r="Y962" s="380"/>
      <c r="Z962" s="380"/>
      <c r="AA962" s="380"/>
      <c r="AB962" s="380"/>
      <c r="AC962" s="380"/>
    </row>
    <row r="963">
      <c r="A963" s="380"/>
      <c r="B963" s="380"/>
      <c r="C963" s="380"/>
      <c r="D963" s="380"/>
      <c r="E963" s="380"/>
      <c r="F963" s="380"/>
      <c r="G963" s="380"/>
      <c r="H963" s="380"/>
      <c r="I963" s="380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  <c r="X963" s="380"/>
      <c r="Y963" s="380"/>
      <c r="Z963" s="380"/>
      <c r="AA963" s="380"/>
      <c r="AB963" s="380"/>
      <c r="AC963" s="380"/>
    </row>
    <row r="964">
      <c r="A964" s="380"/>
      <c r="B964" s="380"/>
      <c r="C964" s="380"/>
      <c r="D964" s="380"/>
      <c r="E964" s="380"/>
      <c r="F964" s="380"/>
      <c r="G964" s="380"/>
      <c r="H964" s="380"/>
      <c r="I964" s="380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  <c r="X964" s="380"/>
      <c r="Y964" s="380"/>
      <c r="Z964" s="380"/>
      <c r="AA964" s="380"/>
      <c r="AB964" s="380"/>
      <c r="AC964" s="380"/>
    </row>
    <row r="965">
      <c r="A965" s="380"/>
      <c r="B965" s="380"/>
      <c r="C965" s="380"/>
      <c r="D965" s="380"/>
      <c r="E965" s="380"/>
      <c r="F965" s="380"/>
      <c r="G965" s="380"/>
      <c r="H965" s="380"/>
      <c r="I965" s="380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  <c r="X965" s="380"/>
      <c r="Y965" s="380"/>
      <c r="Z965" s="380"/>
      <c r="AA965" s="380"/>
      <c r="AB965" s="380"/>
      <c r="AC965" s="380"/>
    </row>
    <row r="966">
      <c r="A966" s="380"/>
      <c r="B966" s="380"/>
      <c r="C966" s="380"/>
      <c r="D966" s="380"/>
      <c r="E966" s="380"/>
      <c r="F966" s="380"/>
      <c r="G966" s="380"/>
      <c r="H966" s="380"/>
      <c r="I966" s="380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  <c r="X966" s="380"/>
      <c r="Y966" s="380"/>
      <c r="Z966" s="380"/>
      <c r="AA966" s="380"/>
      <c r="AB966" s="380"/>
      <c r="AC966" s="380"/>
    </row>
    <row r="967">
      <c r="A967" s="380"/>
      <c r="B967" s="380"/>
      <c r="C967" s="380"/>
      <c r="D967" s="380"/>
      <c r="E967" s="380"/>
      <c r="F967" s="380"/>
      <c r="G967" s="380"/>
      <c r="H967" s="380"/>
      <c r="I967" s="380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  <c r="X967" s="380"/>
      <c r="Y967" s="380"/>
      <c r="Z967" s="380"/>
      <c r="AA967" s="380"/>
      <c r="AB967" s="380"/>
      <c r="AC967" s="380"/>
    </row>
    <row r="968">
      <c r="A968" s="380"/>
      <c r="B968" s="380"/>
      <c r="C968" s="380"/>
      <c r="D968" s="380"/>
      <c r="E968" s="380"/>
      <c r="F968" s="380"/>
      <c r="G968" s="380"/>
      <c r="H968" s="380"/>
      <c r="I968" s="380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  <c r="X968" s="380"/>
      <c r="Y968" s="380"/>
      <c r="Z968" s="380"/>
      <c r="AA968" s="380"/>
      <c r="AB968" s="380"/>
      <c r="AC968" s="380"/>
    </row>
    <row r="969">
      <c r="A969" s="380"/>
      <c r="B969" s="380"/>
      <c r="C969" s="380"/>
      <c r="D969" s="380"/>
      <c r="E969" s="380"/>
      <c r="F969" s="380"/>
      <c r="G969" s="380"/>
      <c r="H969" s="380"/>
      <c r="I969" s="380"/>
      <c r="J969" s="380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  <c r="X969" s="380"/>
      <c r="Y969" s="380"/>
      <c r="Z969" s="380"/>
      <c r="AA969" s="380"/>
      <c r="AB969" s="380"/>
      <c r="AC969" s="380"/>
    </row>
    <row r="970">
      <c r="A970" s="380"/>
      <c r="B970" s="380"/>
      <c r="C970" s="380"/>
      <c r="D970" s="380"/>
      <c r="E970" s="380"/>
      <c r="F970" s="380"/>
      <c r="G970" s="380"/>
      <c r="H970" s="380"/>
      <c r="I970" s="380"/>
      <c r="J970" s="380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  <c r="X970" s="380"/>
      <c r="Y970" s="380"/>
      <c r="Z970" s="380"/>
      <c r="AA970" s="380"/>
      <c r="AB970" s="380"/>
      <c r="AC970" s="380"/>
    </row>
    <row r="971">
      <c r="A971" s="380"/>
      <c r="B971" s="380"/>
      <c r="C971" s="380"/>
      <c r="D971" s="380"/>
      <c r="E971" s="380"/>
      <c r="F971" s="380"/>
      <c r="G971" s="380"/>
      <c r="H971" s="380"/>
      <c r="I971" s="380"/>
      <c r="J971" s="380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  <c r="X971" s="380"/>
      <c r="Y971" s="380"/>
      <c r="Z971" s="380"/>
      <c r="AA971" s="380"/>
      <c r="AB971" s="380"/>
      <c r="AC971" s="380"/>
    </row>
    <row r="972">
      <c r="A972" s="380"/>
      <c r="B972" s="380"/>
      <c r="C972" s="380"/>
      <c r="D972" s="380"/>
      <c r="E972" s="380"/>
      <c r="F972" s="380"/>
      <c r="G972" s="380"/>
      <c r="H972" s="380"/>
      <c r="I972" s="380"/>
      <c r="J972" s="380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  <c r="X972" s="380"/>
      <c r="Y972" s="380"/>
      <c r="Z972" s="380"/>
      <c r="AA972" s="380"/>
      <c r="AB972" s="380"/>
      <c r="AC972" s="380"/>
    </row>
    <row r="973">
      <c r="A973" s="380"/>
      <c r="B973" s="380"/>
      <c r="C973" s="380"/>
      <c r="D973" s="380"/>
      <c r="E973" s="380"/>
      <c r="F973" s="380"/>
      <c r="G973" s="380"/>
      <c r="H973" s="380"/>
      <c r="I973" s="380"/>
      <c r="J973" s="380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  <c r="X973" s="380"/>
      <c r="Y973" s="380"/>
      <c r="Z973" s="380"/>
      <c r="AA973" s="380"/>
      <c r="AB973" s="380"/>
      <c r="AC973" s="380"/>
    </row>
    <row r="974">
      <c r="A974" s="380"/>
      <c r="B974" s="380"/>
      <c r="C974" s="380"/>
      <c r="D974" s="380"/>
      <c r="E974" s="380"/>
      <c r="F974" s="380"/>
      <c r="G974" s="380"/>
      <c r="H974" s="380"/>
      <c r="I974" s="380"/>
      <c r="J974" s="380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  <c r="X974" s="380"/>
      <c r="Y974" s="380"/>
      <c r="Z974" s="380"/>
      <c r="AA974" s="380"/>
      <c r="AB974" s="380"/>
      <c r="AC974" s="380"/>
    </row>
    <row r="975">
      <c r="A975" s="380"/>
      <c r="B975" s="380"/>
      <c r="C975" s="380"/>
      <c r="D975" s="380"/>
      <c r="E975" s="380"/>
      <c r="F975" s="380"/>
      <c r="G975" s="380"/>
      <c r="H975" s="380"/>
      <c r="I975" s="380"/>
      <c r="J975" s="380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  <c r="X975" s="380"/>
      <c r="Y975" s="380"/>
      <c r="Z975" s="380"/>
      <c r="AA975" s="380"/>
      <c r="AB975" s="380"/>
      <c r="AC975" s="380"/>
    </row>
    <row r="976">
      <c r="A976" s="380"/>
      <c r="B976" s="380"/>
      <c r="C976" s="380"/>
      <c r="D976" s="380"/>
      <c r="E976" s="380"/>
      <c r="F976" s="380"/>
      <c r="G976" s="380"/>
      <c r="H976" s="380"/>
      <c r="I976" s="380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  <c r="X976" s="380"/>
      <c r="Y976" s="380"/>
      <c r="Z976" s="380"/>
      <c r="AA976" s="380"/>
      <c r="AB976" s="380"/>
      <c r="AC976" s="380"/>
    </row>
    <row r="977">
      <c r="A977" s="380"/>
      <c r="B977" s="380"/>
      <c r="C977" s="380"/>
      <c r="D977" s="380"/>
      <c r="E977" s="380"/>
      <c r="F977" s="380"/>
      <c r="G977" s="380"/>
      <c r="H977" s="380"/>
      <c r="I977" s="380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  <c r="X977" s="380"/>
      <c r="Y977" s="380"/>
      <c r="Z977" s="380"/>
      <c r="AA977" s="380"/>
      <c r="AB977" s="380"/>
      <c r="AC977" s="380"/>
    </row>
    <row r="978">
      <c r="A978" s="380"/>
      <c r="B978" s="380"/>
      <c r="C978" s="380"/>
      <c r="D978" s="380"/>
      <c r="E978" s="380"/>
      <c r="F978" s="380"/>
      <c r="G978" s="380"/>
      <c r="H978" s="380"/>
      <c r="I978" s="380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  <c r="X978" s="380"/>
      <c r="Y978" s="380"/>
      <c r="Z978" s="380"/>
      <c r="AA978" s="380"/>
      <c r="AB978" s="380"/>
      <c r="AC978" s="380"/>
    </row>
    <row r="979">
      <c r="A979" s="380"/>
      <c r="B979" s="380"/>
      <c r="C979" s="380"/>
      <c r="D979" s="380"/>
      <c r="E979" s="380"/>
      <c r="F979" s="380"/>
      <c r="G979" s="380"/>
      <c r="H979" s="380"/>
      <c r="I979" s="380"/>
      <c r="J979" s="380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  <c r="X979" s="380"/>
      <c r="Y979" s="380"/>
      <c r="Z979" s="380"/>
      <c r="AA979" s="380"/>
      <c r="AB979" s="380"/>
      <c r="AC979" s="380"/>
    </row>
    <row r="980">
      <c r="A980" s="380"/>
      <c r="B980" s="380"/>
      <c r="C980" s="380"/>
      <c r="D980" s="380"/>
      <c r="E980" s="380"/>
      <c r="F980" s="380"/>
      <c r="G980" s="380"/>
      <c r="H980" s="380"/>
      <c r="I980" s="380"/>
      <c r="J980" s="380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  <c r="X980" s="380"/>
      <c r="Y980" s="380"/>
      <c r="Z980" s="380"/>
      <c r="AA980" s="380"/>
      <c r="AB980" s="380"/>
      <c r="AC980" s="380"/>
    </row>
    <row r="981">
      <c r="A981" s="380"/>
      <c r="B981" s="380"/>
      <c r="C981" s="380"/>
      <c r="D981" s="380"/>
      <c r="E981" s="380"/>
      <c r="F981" s="380"/>
      <c r="G981" s="380"/>
      <c r="H981" s="380"/>
      <c r="I981" s="380"/>
      <c r="J981" s="380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  <c r="X981" s="380"/>
      <c r="Y981" s="380"/>
      <c r="Z981" s="380"/>
      <c r="AA981" s="380"/>
      <c r="AB981" s="380"/>
      <c r="AC981" s="380"/>
    </row>
    <row r="982">
      <c r="A982" s="380"/>
      <c r="B982" s="380"/>
      <c r="C982" s="380"/>
      <c r="D982" s="380"/>
      <c r="E982" s="380"/>
      <c r="F982" s="380"/>
      <c r="G982" s="380"/>
      <c r="H982" s="380"/>
      <c r="I982" s="380"/>
      <c r="J982" s="380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  <c r="X982" s="380"/>
      <c r="Y982" s="380"/>
      <c r="Z982" s="380"/>
      <c r="AA982" s="380"/>
      <c r="AB982" s="380"/>
      <c r="AC982" s="380"/>
    </row>
    <row r="983">
      <c r="A983" s="380"/>
      <c r="B983" s="380"/>
      <c r="C983" s="380"/>
      <c r="D983" s="380"/>
      <c r="E983" s="380"/>
      <c r="F983" s="380"/>
      <c r="G983" s="380"/>
      <c r="H983" s="380"/>
      <c r="I983" s="380"/>
      <c r="J983" s="380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  <c r="X983" s="380"/>
      <c r="Y983" s="380"/>
      <c r="Z983" s="380"/>
      <c r="AA983" s="380"/>
      <c r="AB983" s="380"/>
      <c r="AC983" s="380"/>
    </row>
    <row r="984">
      <c r="A984" s="380"/>
      <c r="B984" s="380"/>
      <c r="C984" s="380"/>
      <c r="D984" s="380"/>
      <c r="E984" s="380"/>
      <c r="F984" s="380"/>
      <c r="G984" s="380"/>
      <c r="H984" s="380"/>
      <c r="I984" s="380"/>
      <c r="J984" s="380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  <c r="X984" s="380"/>
      <c r="Y984" s="380"/>
      <c r="Z984" s="380"/>
      <c r="AA984" s="380"/>
      <c r="AB984" s="380"/>
      <c r="AC984" s="380"/>
    </row>
    <row r="985">
      <c r="A985" s="380"/>
      <c r="B985" s="380"/>
      <c r="C985" s="380"/>
      <c r="D985" s="380"/>
      <c r="E985" s="380"/>
      <c r="F985" s="380"/>
      <c r="G985" s="380"/>
      <c r="H985" s="380"/>
      <c r="I985" s="380"/>
      <c r="J985" s="380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  <c r="X985" s="380"/>
      <c r="Y985" s="380"/>
      <c r="Z985" s="380"/>
      <c r="AA985" s="380"/>
      <c r="AB985" s="380"/>
      <c r="AC985" s="380"/>
    </row>
    <row r="986">
      <c r="A986" s="380"/>
      <c r="B986" s="380"/>
      <c r="C986" s="380"/>
      <c r="D986" s="380"/>
      <c r="E986" s="380"/>
      <c r="F986" s="380"/>
      <c r="G986" s="380"/>
      <c r="H986" s="380"/>
      <c r="I986" s="380"/>
      <c r="J986" s="380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  <c r="X986" s="380"/>
      <c r="Y986" s="380"/>
      <c r="Z986" s="380"/>
      <c r="AA986" s="380"/>
      <c r="AB986" s="380"/>
      <c r="AC986" s="380"/>
    </row>
    <row r="987">
      <c r="A987" s="380"/>
      <c r="B987" s="380"/>
      <c r="C987" s="380"/>
      <c r="D987" s="380"/>
      <c r="E987" s="380"/>
      <c r="F987" s="380"/>
      <c r="G987" s="380"/>
      <c r="H987" s="380"/>
      <c r="I987" s="380"/>
      <c r="J987" s="380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  <c r="X987" s="380"/>
      <c r="Y987" s="380"/>
      <c r="Z987" s="380"/>
      <c r="AA987" s="380"/>
      <c r="AB987" s="380"/>
      <c r="AC987" s="380"/>
    </row>
    <row r="988">
      <c r="A988" s="380"/>
      <c r="B988" s="380"/>
      <c r="C988" s="380"/>
      <c r="D988" s="380"/>
      <c r="E988" s="380"/>
      <c r="F988" s="380"/>
      <c r="G988" s="380"/>
      <c r="H988" s="380"/>
      <c r="I988" s="380"/>
      <c r="J988" s="380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  <c r="X988" s="380"/>
      <c r="Y988" s="380"/>
      <c r="Z988" s="380"/>
      <c r="AA988" s="380"/>
      <c r="AB988" s="380"/>
      <c r="AC988" s="380"/>
    </row>
    <row r="989">
      <c r="A989" s="380"/>
      <c r="B989" s="380"/>
      <c r="C989" s="380"/>
      <c r="D989" s="380"/>
      <c r="E989" s="380"/>
      <c r="F989" s="380"/>
      <c r="G989" s="380"/>
      <c r="H989" s="380"/>
      <c r="I989" s="380"/>
      <c r="J989" s="380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  <c r="X989" s="380"/>
      <c r="Y989" s="380"/>
      <c r="Z989" s="380"/>
      <c r="AA989" s="380"/>
      <c r="AB989" s="380"/>
      <c r="AC989" s="380"/>
    </row>
    <row r="990">
      <c r="A990" s="380"/>
      <c r="B990" s="380"/>
      <c r="C990" s="380"/>
      <c r="D990" s="380"/>
      <c r="E990" s="380"/>
      <c r="F990" s="380"/>
      <c r="G990" s="380"/>
      <c r="H990" s="380"/>
      <c r="I990" s="380"/>
      <c r="J990" s="380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  <c r="X990" s="380"/>
      <c r="Y990" s="380"/>
      <c r="Z990" s="380"/>
      <c r="AA990" s="380"/>
      <c r="AB990" s="380"/>
      <c r="AC990" s="380"/>
    </row>
    <row r="991">
      <c r="A991" s="380"/>
      <c r="B991" s="380"/>
      <c r="C991" s="380"/>
      <c r="D991" s="380"/>
      <c r="E991" s="380"/>
      <c r="F991" s="380"/>
      <c r="G991" s="380"/>
      <c r="H991" s="380"/>
      <c r="I991" s="380"/>
      <c r="J991" s="380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  <c r="X991" s="380"/>
      <c r="Y991" s="380"/>
      <c r="Z991" s="380"/>
      <c r="AA991" s="380"/>
      <c r="AB991" s="380"/>
      <c r="AC991" s="380"/>
    </row>
    <row r="992">
      <c r="A992" s="380"/>
      <c r="B992" s="380"/>
      <c r="C992" s="380"/>
      <c r="D992" s="380"/>
      <c r="E992" s="380"/>
      <c r="F992" s="380"/>
      <c r="G992" s="380"/>
      <c r="H992" s="380"/>
      <c r="I992" s="380"/>
      <c r="J992" s="380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  <c r="X992" s="380"/>
      <c r="Y992" s="380"/>
      <c r="Z992" s="380"/>
      <c r="AA992" s="380"/>
      <c r="AB992" s="380"/>
      <c r="AC992" s="380"/>
    </row>
    <row r="993">
      <c r="A993" s="380"/>
      <c r="B993" s="380"/>
      <c r="C993" s="380"/>
      <c r="D993" s="380"/>
      <c r="E993" s="380"/>
      <c r="F993" s="380"/>
      <c r="G993" s="380"/>
      <c r="H993" s="380"/>
      <c r="I993" s="380"/>
      <c r="J993" s="380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  <c r="X993" s="380"/>
      <c r="Y993" s="380"/>
      <c r="Z993" s="380"/>
      <c r="AA993" s="380"/>
      <c r="AB993" s="380"/>
      <c r="AC993" s="380"/>
    </row>
    <row r="994">
      <c r="A994" s="380"/>
      <c r="B994" s="380"/>
      <c r="C994" s="380"/>
      <c r="D994" s="380"/>
      <c r="E994" s="380"/>
      <c r="F994" s="380"/>
      <c r="G994" s="380"/>
      <c r="H994" s="380"/>
      <c r="I994" s="380"/>
      <c r="J994" s="380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  <c r="X994" s="380"/>
      <c r="Y994" s="380"/>
      <c r="Z994" s="380"/>
      <c r="AA994" s="380"/>
      <c r="AB994" s="380"/>
      <c r="AC994" s="380"/>
    </row>
    <row r="995">
      <c r="A995" s="380"/>
      <c r="B995" s="380"/>
      <c r="C995" s="380"/>
      <c r="D995" s="380"/>
      <c r="E995" s="380"/>
      <c r="F995" s="380"/>
      <c r="G995" s="380"/>
      <c r="H995" s="380"/>
      <c r="I995" s="380"/>
      <c r="J995" s="380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  <c r="X995" s="380"/>
      <c r="Y995" s="380"/>
      <c r="Z995" s="380"/>
      <c r="AA995" s="380"/>
      <c r="AB995" s="380"/>
      <c r="AC995" s="380"/>
    </row>
    <row r="996">
      <c r="A996" s="380"/>
      <c r="B996" s="380"/>
      <c r="C996" s="380"/>
      <c r="D996" s="380"/>
      <c r="E996" s="380"/>
      <c r="F996" s="380"/>
      <c r="G996" s="380"/>
      <c r="H996" s="380"/>
      <c r="I996" s="380"/>
      <c r="J996" s="380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  <c r="X996" s="380"/>
      <c r="Y996" s="380"/>
      <c r="Z996" s="380"/>
      <c r="AA996" s="380"/>
      <c r="AB996" s="380"/>
      <c r="AC996" s="380"/>
    </row>
    <row r="997">
      <c r="A997" s="380"/>
      <c r="B997" s="380"/>
      <c r="C997" s="380"/>
      <c r="D997" s="380"/>
      <c r="E997" s="380"/>
      <c r="F997" s="380"/>
      <c r="G997" s="380"/>
      <c r="H997" s="380"/>
      <c r="I997" s="380"/>
      <c r="J997" s="380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  <c r="X997" s="380"/>
      <c r="Y997" s="380"/>
      <c r="Z997" s="380"/>
      <c r="AA997" s="380"/>
      <c r="AB997" s="380"/>
      <c r="AC997" s="380"/>
    </row>
    <row r="998">
      <c r="A998" s="380"/>
      <c r="B998" s="380"/>
      <c r="C998" s="380"/>
      <c r="D998" s="380"/>
      <c r="E998" s="380"/>
      <c r="F998" s="380"/>
      <c r="G998" s="380"/>
      <c r="H998" s="380"/>
      <c r="I998" s="380"/>
      <c r="J998" s="380"/>
      <c r="K998" s="380"/>
      <c r="L998" s="380"/>
      <c r="M998" s="380"/>
      <c r="N998" s="380"/>
      <c r="O998" s="380"/>
      <c r="P998" s="380"/>
      <c r="Q998" s="380"/>
      <c r="R998" s="380"/>
      <c r="S998" s="380"/>
      <c r="T998" s="380"/>
      <c r="U998" s="380"/>
      <c r="V998" s="380"/>
      <c r="W998" s="380"/>
      <c r="X998" s="380"/>
      <c r="Y998" s="380"/>
      <c r="Z998" s="380"/>
      <c r="AA998" s="380"/>
      <c r="AB998" s="380"/>
      <c r="AC998" s="380"/>
    </row>
    <row r="999">
      <c r="A999" s="380"/>
      <c r="B999" s="380"/>
      <c r="C999" s="380"/>
      <c r="D999" s="380"/>
      <c r="E999" s="380"/>
      <c r="F999" s="380"/>
      <c r="G999" s="380"/>
      <c r="H999" s="380"/>
      <c r="I999" s="380"/>
      <c r="J999" s="380"/>
      <c r="K999" s="380"/>
      <c r="L999" s="380"/>
      <c r="M999" s="380"/>
      <c r="N999" s="380"/>
      <c r="O999" s="380"/>
      <c r="P999" s="380"/>
      <c r="Q999" s="380"/>
      <c r="R999" s="380"/>
      <c r="S999" s="380"/>
      <c r="T999" s="380"/>
      <c r="U999" s="380"/>
      <c r="V999" s="380"/>
      <c r="W999" s="380"/>
      <c r="X999" s="380"/>
      <c r="Y999" s="380"/>
      <c r="Z999" s="380"/>
      <c r="AA999" s="380"/>
      <c r="AB999" s="380"/>
      <c r="AC999" s="380"/>
    </row>
    <row r="1000">
      <c r="A1000" s="380"/>
      <c r="B1000" s="380"/>
      <c r="C1000" s="380"/>
      <c r="D1000" s="380"/>
      <c r="E1000" s="380"/>
      <c r="F1000" s="380"/>
      <c r="G1000" s="380"/>
      <c r="H1000" s="380"/>
      <c r="I1000" s="380"/>
      <c r="J1000" s="380"/>
      <c r="K1000" s="380"/>
      <c r="L1000" s="380"/>
      <c r="M1000" s="380"/>
      <c r="N1000" s="380"/>
      <c r="O1000" s="380"/>
      <c r="P1000" s="380"/>
      <c r="Q1000" s="380"/>
      <c r="R1000" s="380"/>
      <c r="S1000" s="380"/>
      <c r="T1000" s="380"/>
      <c r="U1000" s="380"/>
      <c r="V1000" s="380"/>
      <c r="W1000" s="380"/>
      <c r="X1000" s="380"/>
      <c r="Y1000" s="380"/>
      <c r="Z1000" s="380"/>
      <c r="AA1000" s="380"/>
      <c r="AB1000" s="380"/>
      <c r="AC1000" s="380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16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17" t="str">
        <f>ModelSheet=Hipotecarios!A:Z</f>
        <v>#NAME?</v>
      </c>
    </row>
    <row r="2">
      <c r="A2" s="417" t="str">
        <f>OpenSolver_AdjNum=1</f>
        <v>#NAME?</v>
      </c>
    </row>
    <row r="3">
      <c r="A3" s="417" t="str">
        <f>OpenSolver_ChosenSolver=SolveEngine</f>
        <v>#NAME?</v>
      </c>
    </row>
    <row r="4">
      <c r="A4" s="417" t="str">
        <f>OpenSolver_FastBuild=0</f>
        <v>#NAME?</v>
      </c>
    </row>
    <row r="5">
      <c r="A5" s="417" t="str">
        <f>OpenSolver_LinearityCheck=1</f>
        <v>#NAME?</v>
      </c>
    </row>
    <row r="6">
      <c r="A6" s="417" t="str">
        <f>solver_adj=Hipotecarios!I5</f>
        <v>#NAME?</v>
      </c>
    </row>
    <row r="7">
      <c r="A7" s="417" t="str">
        <f>solver_neg=0</f>
        <v>#NAME?</v>
      </c>
    </row>
    <row r="8">
      <c r="A8" s="417" t="str">
        <f>solver_num=0</f>
        <v>#NAME?</v>
      </c>
    </row>
    <row r="9">
      <c r="A9" s="417" t="str">
        <f>solver_opt=Hipotecarios!J364</f>
        <v>#NAME?</v>
      </c>
    </row>
    <row r="10">
      <c r="A10" s="417" t="str">
        <f>solver_sho=1</f>
        <v>#NAME?</v>
      </c>
    </row>
    <row r="11">
      <c r="A11" s="417" t="str">
        <f>solver_typ=2</f>
        <v>#NAME?</v>
      </c>
    </row>
    <row r="12">
      <c r="A12" s="417" t="str">
        <f>solver_val=0</f>
        <v>#NAME?</v>
      </c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13"/>
    <col customWidth="1" min="2" max="2" width="14.75"/>
    <col customWidth="1" min="3" max="3" width="24.63"/>
    <col customWidth="1" min="4" max="4" width="2.63"/>
    <col customWidth="1" min="8" max="8" width="3.13"/>
    <col customWidth="1" min="12" max="12" width="3.13"/>
  </cols>
  <sheetData>
    <row r="1">
      <c r="B1" s="418"/>
      <c r="C1" s="419"/>
      <c r="D1" s="420"/>
      <c r="E1" s="419"/>
      <c r="F1" s="421"/>
      <c r="G1" s="419"/>
      <c r="H1" s="422"/>
      <c r="I1" s="419"/>
      <c r="J1" s="419"/>
      <c r="K1" s="419"/>
      <c r="L1" s="422"/>
      <c r="M1" s="419"/>
      <c r="N1" s="421"/>
      <c r="O1" s="421"/>
      <c r="P1" s="421"/>
    </row>
    <row r="2" ht="22.5" customHeight="1">
      <c r="B2" s="423" t="s">
        <v>316</v>
      </c>
      <c r="C2" s="424" t="str">
        <f>'Actividad 1'!C13</f>
        <v/>
      </c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137"/>
      <c r="O2" s="137"/>
      <c r="P2" s="137"/>
    </row>
    <row r="3" ht="22.5" customHeight="1">
      <c r="B3" s="205"/>
      <c r="C3" s="424" t="str">
        <f>'Actividad 1'!C15</f>
        <v/>
      </c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137"/>
      <c r="O3" s="137"/>
      <c r="P3" s="137"/>
    </row>
    <row r="4" ht="22.5" customHeight="1">
      <c r="B4" s="205"/>
      <c r="C4" s="424" t="str">
        <f>'Actividad 1'!C17</f>
        <v/>
      </c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137"/>
      <c r="O4" s="137"/>
      <c r="P4" s="137"/>
    </row>
    <row r="5" ht="10.5" customHeight="1">
      <c r="B5" s="205"/>
      <c r="C5" s="419"/>
      <c r="D5" s="420"/>
      <c r="E5" s="419"/>
      <c r="F5" s="421"/>
      <c r="G5" s="419"/>
      <c r="H5" s="422"/>
      <c r="I5" s="419"/>
      <c r="J5" s="419"/>
      <c r="K5" s="419"/>
      <c r="L5" s="422"/>
      <c r="M5" s="419"/>
      <c r="N5" s="421"/>
      <c r="O5" s="421"/>
      <c r="P5" s="421"/>
    </row>
    <row r="6" ht="22.5" customHeight="1">
      <c r="B6" s="52" t="s">
        <v>394</v>
      </c>
      <c r="C6" s="426">
        <f>'Actividad 2'!J136</f>
        <v>0</v>
      </c>
      <c r="D6" s="420"/>
      <c r="E6" s="419"/>
      <c r="F6" s="421"/>
      <c r="G6" s="419"/>
      <c r="H6" s="422"/>
      <c r="I6" s="419"/>
      <c r="J6" s="419"/>
      <c r="K6" s="419"/>
      <c r="L6" s="422"/>
      <c r="M6" s="419"/>
      <c r="N6" s="421"/>
      <c r="O6" s="421"/>
      <c r="P6" s="421"/>
    </row>
    <row r="7" ht="22.5" customHeight="1">
      <c r="B7" s="52" t="s">
        <v>395</v>
      </c>
      <c r="C7" s="426">
        <f>'Actividad 3'!I49</f>
        <v>0</v>
      </c>
      <c r="D7" s="420"/>
      <c r="E7" s="419"/>
      <c r="F7" s="421"/>
      <c r="G7" s="419"/>
      <c r="H7" s="422"/>
      <c r="I7" s="419"/>
      <c r="J7" s="419"/>
      <c r="K7" s="419"/>
      <c r="L7" s="422"/>
      <c r="M7" s="419"/>
      <c r="N7" s="421"/>
      <c r="O7" s="421"/>
      <c r="P7" s="421"/>
    </row>
    <row r="8" ht="22.5" customHeight="1">
      <c r="B8" s="52" t="s">
        <v>313</v>
      </c>
      <c r="C8" s="426">
        <f>'Actividad 5'!E86</f>
        <v>0</v>
      </c>
      <c r="D8" s="420"/>
      <c r="E8" s="419"/>
      <c r="F8" s="421"/>
      <c r="G8" s="419"/>
      <c r="H8" s="422"/>
      <c r="I8" s="419"/>
      <c r="J8" s="419"/>
      <c r="K8" s="419"/>
      <c r="L8" s="422"/>
      <c r="M8" s="419"/>
      <c r="N8" s="421"/>
      <c r="O8" s="421"/>
      <c r="P8" s="421"/>
    </row>
    <row r="9">
      <c r="B9" s="418"/>
      <c r="C9" s="419"/>
      <c r="D9" s="420"/>
      <c r="E9" s="419"/>
      <c r="F9" s="421"/>
      <c r="G9" s="419"/>
      <c r="H9" s="422"/>
      <c r="I9" s="419"/>
      <c r="J9" s="419"/>
      <c r="K9" s="419"/>
      <c r="L9" s="422"/>
      <c r="M9" s="419"/>
      <c r="N9" s="421"/>
      <c r="O9" s="421"/>
      <c r="P9" s="421"/>
    </row>
    <row r="10">
      <c r="B10" s="427" t="s">
        <v>396</v>
      </c>
      <c r="C10" s="428" t="s">
        <v>397</v>
      </c>
      <c r="D10" s="429"/>
      <c r="E10" s="430" t="s">
        <v>394</v>
      </c>
      <c r="F10" s="430" t="s">
        <v>398</v>
      </c>
      <c r="G10" s="430" t="s">
        <v>399</v>
      </c>
      <c r="H10" s="429"/>
      <c r="I10" s="430" t="s">
        <v>395</v>
      </c>
      <c r="J10" s="430" t="s">
        <v>398</v>
      </c>
      <c r="K10" s="431" t="s">
        <v>400</v>
      </c>
      <c r="L10" s="429"/>
      <c r="M10" s="432" t="s">
        <v>401</v>
      </c>
      <c r="N10" s="432" t="s">
        <v>402</v>
      </c>
      <c r="O10" s="432" t="s">
        <v>14</v>
      </c>
      <c r="P10" s="432" t="s">
        <v>403</v>
      </c>
    </row>
    <row r="11" ht="25.5" customHeight="1">
      <c r="A11" s="418"/>
      <c r="B11" s="433">
        <v>0.0</v>
      </c>
      <c r="C11" s="434" t="s">
        <v>404</v>
      </c>
      <c r="D11" s="435"/>
      <c r="E11" s="436">
        <f>C6</f>
        <v>0</v>
      </c>
      <c r="F11" s="437"/>
      <c r="G11" s="436">
        <f t="shared" ref="G11:G31" si="1">E11+F11</f>
        <v>0</v>
      </c>
      <c r="H11" s="435"/>
      <c r="I11" s="436">
        <f>C7</f>
        <v>0</v>
      </c>
      <c r="J11" s="437"/>
      <c r="K11" s="436">
        <f t="shared" ref="K11:K31" si="2">I11+J11</f>
        <v>0</v>
      </c>
      <c r="L11" s="435"/>
      <c r="M11" s="438">
        <f t="shared" ref="M11:M31" si="3">K11-G11</f>
        <v>0</v>
      </c>
      <c r="N11" s="438">
        <f>C8+M11</f>
        <v>0</v>
      </c>
      <c r="O11" s="439" t="str">
        <f t="shared" ref="O11:O31" si="4">N11/P11</f>
        <v>#DIV/0!</v>
      </c>
      <c r="P11" s="438">
        <f t="shared" ref="P11:P31" si="5">G11*25</f>
        <v>0</v>
      </c>
      <c r="Q11" s="418"/>
      <c r="R11" s="418"/>
      <c r="S11" s="418"/>
      <c r="T11" s="418"/>
      <c r="U11" s="418"/>
      <c r="V11" s="418"/>
      <c r="W11" s="418"/>
      <c r="X11" s="418"/>
      <c r="Y11" s="418"/>
      <c r="Z11" s="418"/>
      <c r="AA11" s="418"/>
      <c r="AB11" s="418"/>
      <c r="AC11" s="418"/>
      <c r="AD11" s="418"/>
      <c r="AE11" s="418"/>
      <c r="AF11" s="418"/>
      <c r="AG11" s="418"/>
      <c r="AH11" s="418"/>
    </row>
    <row r="12" ht="25.5" customHeight="1">
      <c r="A12" s="418"/>
      <c r="B12" s="37">
        <f t="shared" ref="B12:B31" si="6">B11+1</f>
        <v>1</v>
      </c>
      <c r="C12" s="440"/>
      <c r="D12" s="441"/>
      <c r="E12" s="442">
        <f t="shared" ref="E12:E31" si="7">G11</f>
        <v>0</v>
      </c>
      <c r="F12" s="443"/>
      <c r="G12" s="442">
        <f t="shared" si="1"/>
        <v>0</v>
      </c>
      <c r="H12" s="441"/>
      <c r="I12" s="442">
        <f t="shared" ref="I12:I31" si="8">K11</f>
        <v>0</v>
      </c>
      <c r="J12" s="443"/>
      <c r="K12" s="442">
        <f t="shared" si="2"/>
        <v>0</v>
      </c>
      <c r="L12" s="441"/>
      <c r="M12" s="444">
        <f t="shared" si="3"/>
        <v>0</v>
      </c>
      <c r="N12" s="444">
        <f t="shared" ref="N12:N31" si="9">N11+M12</f>
        <v>0</v>
      </c>
      <c r="O12" s="445" t="str">
        <f t="shared" si="4"/>
        <v>#DIV/0!</v>
      </c>
      <c r="P12" s="444">
        <f t="shared" si="5"/>
        <v>0</v>
      </c>
      <c r="Q12" s="418"/>
      <c r="R12" s="418"/>
      <c r="S12" s="418"/>
      <c r="T12" s="418"/>
      <c r="U12" s="418"/>
      <c r="V12" s="418"/>
      <c r="W12" s="418"/>
      <c r="X12" s="418"/>
      <c r="Y12" s="418"/>
      <c r="Z12" s="418"/>
      <c r="AA12" s="418"/>
      <c r="AB12" s="418"/>
      <c r="AC12" s="418"/>
      <c r="AD12" s="418"/>
      <c r="AE12" s="418"/>
      <c r="AF12" s="418"/>
      <c r="AG12" s="418"/>
      <c r="AH12" s="418"/>
    </row>
    <row r="13" ht="25.5" customHeight="1">
      <c r="A13" s="418"/>
      <c r="B13" s="446">
        <f t="shared" si="6"/>
        <v>2</v>
      </c>
      <c r="C13" s="447"/>
      <c r="D13" s="441"/>
      <c r="E13" s="448">
        <f t="shared" si="7"/>
        <v>0</v>
      </c>
      <c r="F13" s="449"/>
      <c r="G13" s="448">
        <f t="shared" si="1"/>
        <v>0</v>
      </c>
      <c r="H13" s="441"/>
      <c r="I13" s="448">
        <f t="shared" si="8"/>
        <v>0</v>
      </c>
      <c r="J13" s="449"/>
      <c r="K13" s="448">
        <f t="shared" si="2"/>
        <v>0</v>
      </c>
      <c r="L13" s="441"/>
      <c r="M13" s="450">
        <f t="shared" si="3"/>
        <v>0</v>
      </c>
      <c r="N13" s="450">
        <f t="shared" si="9"/>
        <v>0</v>
      </c>
      <c r="O13" s="451" t="str">
        <f t="shared" si="4"/>
        <v>#DIV/0!</v>
      </c>
      <c r="P13" s="450">
        <f t="shared" si="5"/>
        <v>0</v>
      </c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C13" s="418"/>
      <c r="AD13" s="418"/>
      <c r="AE13" s="418"/>
      <c r="AF13" s="418"/>
      <c r="AG13" s="418"/>
      <c r="AH13" s="418"/>
    </row>
    <row r="14" ht="25.5" customHeight="1">
      <c r="A14" s="418"/>
      <c r="B14" s="452">
        <f t="shared" si="6"/>
        <v>3</v>
      </c>
      <c r="C14" s="453"/>
      <c r="D14" s="441"/>
      <c r="E14" s="454">
        <f t="shared" si="7"/>
        <v>0</v>
      </c>
      <c r="F14" s="455"/>
      <c r="G14" s="454">
        <f t="shared" si="1"/>
        <v>0</v>
      </c>
      <c r="H14" s="441"/>
      <c r="I14" s="454">
        <f t="shared" si="8"/>
        <v>0</v>
      </c>
      <c r="J14" s="455"/>
      <c r="K14" s="454">
        <f t="shared" si="2"/>
        <v>0</v>
      </c>
      <c r="L14" s="441"/>
      <c r="M14" s="456">
        <f t="shared" si="3"/>
        <v>0</v>
      </c>
      <c r="N14" s="456">
        <f t="shared" si="9"/>
        <v>0</v>
      </c>
      <c r="O14" s="457" t="str">
        <f t="shared" si="4"/>
        <v>#DIV/0!</v>
      </c>
      <c r="P14" s="456">
        <f t="shared" si="5"/>
        <v>0</v>
      </c>
      <c r="Q14" s="418"/>
      <c r="R14" s="418"/>
      <c r="S14" s="418"/>
      <c r="T14" s="418"/>
      <c r="U14" s="418"/>
      <c r="V14" s="418"/>
      <c r="W14" s="418"/>
      <c r="X14" s="418"/>
      <c r="Y14" s="418"/>
      <c r="Z14" s="418"/>
      <c r="AA14" s="418"/>
      <c r="AB14" s="418"/>
      <c r="AC14" s="418"/>
      <c r="AD14" s="418"/>
      <c r="AE14" s="418"/>
      <c r="AF14" s="418"/>
      <c r="AG14" s="418"/>
      <c r="AH14" s="418"/>
    </row>
    <row r="15" ht="25.5" customHeight="1">
      <c r="A15" s="418"/>
      <c r="B15" s="452">
        <f t="shared" si="6"/>
        <v>4</v>
      </c>
      <c r="C15" s="453"/>
      <c r="D15" s="441"/>
      <c r="E15" s="454">
        <f t="shared" si="7"/>
        <v>0</v>
      </c>
      <c r="F15" s="454"/>
      <c r="G15" s="454">
        <f t="shared" si="1"/>
        <v>0</v>
      </c>
      <c r="H15" s="441"/>
      <c r="I15" s="454">
        <f t="shared" si="8"/>
        <v>0</v>
      </c>
      <c r="J15" s="454"/>
      <c r="K15" s="454">
        <f t="shared" si="2"/>
        <v>0</v>
      </c>
      <c r="L15" s="441"/>
      <c r="M15" s="456">
        <f t="shared" si="3"/>
        <v>0</v>
      </c>
      <c r="N15" s="456">
        <f t="shared" si="9"/>
        <v>0</v>
      </c>
      <c r="O15" s="457" t="str">
        <f t="shared" si="4"/>
        <v>#DIV/0!</v>
      </c>
      <c r="P15" s="456">
        <f t="shared" si="5"/>
        <v>0</v>
      </c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</row>
    <row r="16" ht="25.5" customHeight="1">
      <c r="A16" s="418"/>
      <c r="B16" s="452">
        <f t="shared" si="6"/>
        <v>5</v>
      </c>
      <c r="C16" s="453"/>
      <c r="D16" s="441"/>
      <c r="E16" s="454">
        <f t="shared" si="7"/>
        <v>0</v>
      </c>
      <c r="F16" s="454"/>
      <c r="G16" s="454">
        <f t="shared" si="1"/>
        <v>0</v>
      </c>
      <c r="H16" s="441"/>
      <c r="I16" s="454">
        <f t="shared" si="8"/>
        <v>0</v>
      </c>
      <c r="J16" s="454"/>
      <c r="K16" s="454">
        <f t="shared" si="2"/>
        <v>0</v>
      </c>
      <c r="L16" s="441"/>
      <c r="M16" s="456">
        <f t="shared" si="3"/>
        <v>0</v>
      </c>
      <c r="N16" s="456">
        <f t="shared" si="9"/>
        <v>0</v>
      </c>
      <c r="O16" s="457" t="str">
        <f t="shared" si="4"/>
        <v>#DIV/0!</v>
      </c>
      <c r="P16" s="456">
        <f t="shared" si="5"/>
        <v>0</v>
      </c>
      <c r="Q16" s="418"/>
      <c r="R16" s="418"/>
      <c r="S16" s="418"/>
      <c r="T16" s="418"/>
      <c r="U16" s="418"/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418"/>
    </row>
    <row r="17" ht="25.5" customHeight="1">
      <c r="A17" s="418"/>
      <c r="B17" s="452">
        <f t="shared" si="6"/>
        <v>6</v>
      </c>
      <c r="C17" s="453"/>
      <c r="D17" s="441"/>
      <c r="E17" s="454">
        <f t="shared" si="7"/>
        <v>0</v>
      </c>
      <c r="F17" s="454"/>
      <c r="G17" s="454">
        <f t="shared" si="1"/>
        <v>0</v>
      </c>
      <c r="H17" s="441"/>
      <c r="I17" s="454">
        <f t="shared" si="8"/>
        <v>0</v>
      </c>
      <c r="J17" s="454"/>
      <c r="K17" s="454">
        <f t="shared" si="2"/>
        <v>0</v>
      </c>
      <c r="L17" s="441"/>
      <c r="M17" s="456">
        <f t="shared" si="3"/>
        <v>0</v>
      </c>
      <c r="N17" s="456">
        <f t="shared" si="9"/>
        <v>0</v>
      </c>
      <c r="O17" s="457" t="str">
        <f t="shared" si="4"/>
        <v>#DIV/0!</v>
      </c>
      <c r="P17" s="456">
        <f t="shared" si="5"/>
        <v>0</v>
      </c>
      <c r="Q17" s="418"/>
      <c r="R17" s="418"/>
      <c r="S17" s="418"/>
      <c r="T17" s="418"/>
      <c r="U17" s="418"/>
      <c r="V17" s="418"/>
      <c r="W17" s="418"/>
      <c r="X17" s="418"/>
      <c r="Y17" s="418"/>
      <c r="Z17" s="418"/>
      <c r="AA17" s="418"/>
      <c r="AB17" s="418"/>
      <c r="AC17" s="418"/>
      <c r="AD17" s="418"/>
      <c r="AE17" s="418"/>
      <c r="AF17" s="418"/>
      <c r="AG17" s="418"/>
      <c r="AH17" s="418"/>
    </row>
    <row r="18" ht="25.5" customHeight="1">
      <c r="A18" s="418"/>
      <c r="B18" s="452">
        <f t="shared" si="6"/>
        <v>7</v>
      </c>
      <c r="C18" s="453"/>
      <c r="D18" s="441"/>
      <c r="E18" s="454">
        <f t="shared" si="7"/>
        <v>0</v>
      </c>
      <c r="F18" s="454"/>
      <c r="G18" s="454">
        <f t="shared" si="1"/>
        <v>0</v>
      </c>
      <c r="H18" s="441"/>
      <c r="I18" s="454">
        <f t="shared" si="8"/>
        <v>0</v>
      </c>
      <c r="J18" s="454"/>
      <c r="K18" s="454">
        <f t="shared" si="2"/>
        <v>0</v>
      </c>
      <c r="L18" s="441"/>
      <c r="M18" s="456">
        <f t="shared" si="3"/>
        <v>0</v>
      </c>
      <c r="N18" s="456">
        <f t="shared" si="9"/>
        <v>0</v>
      </c>
      <c r="O18" s="457" t="str">
        <f t="shared" si="4"/>
        <v>#DIV/0!</v>
      </c>
      <c r="P18" s="456">
        <f t="shared" si="5"/>
        <v>0</v>
      </c>
      <c r="Q18" s="418"/>
      <c r="R18" s="418"/>
      <c r="S18" s="418"/>
      <c r="T18" s="418"/>
      <c r="U18" s="418"/>
      <c r="V18" s="418"/>
      <c r="W18" s="418"/>
      <c r="X18" s="418"/>
      <c r="Y18" s="418"/>
      <c r="Z18" s="418"/>
      <c r="AA18" s="418"/>
      <c r="AB18" s="418"/>
      <c r="AC18" s="418"/>
      <c r="AD18" s="418"/>
      <c r="AE18" s="418"/>
      <c r="AF18" s="418"/>
      <c r="AG18" s="418"/>
      <c r="AH18" s="418"/>
    </row>
    <row r="19" ht="25.5" customHeight="1">
      <c r="A19" s="418"/>
      <c r="B19" s="452">
        <f t="shared" si="6"/>
        <v>8</v>
      </c>
      <c r="C19" s="453"/>
      <c r="D19" s="441"/>
      <c r="E19" s="454">
        <f t="shared" si="7"/>
        <v>0</v>
      </c>
      <c r="F19" s="454"/>
      <c r="G19" s="454">
        <f t="shared" si="1"/>
        <v>0</v>
      </c>
      <c r="H19" s="441"/>
      <c r="I19" s="454">
        <f t="shared" si="8"/>
        <v>0</v>
      </c>
      <c r="J19" s="454"/>
      <c r="K19" s="454">
        <f t="shared" si="2"/>
        <v>0</v>
      </c>
      <c r="L19" s="441"/>
      <c r="M19" s="456">
        <f t="shared" si="3"/>
        <v>0</v>
      </c>
      <c r="N19" s="456">
        <f t="shared" si="9"/>
        <v>0</v>
      </c>
      <c r="O19" s="457" t="str">
        <f t="shared" si="4"/>
        <v>#DIV/0!</v>
      </c>
      <c r="P19" s="456">
        <f t="shared" si="5"/>
        <v>0</v>
      </c>
      <c r="Q19" s="418"/>
      <c r="R19" s="418"/>
      <c r="S19" s="418"/>
      <c r="T19" s="418"/>
      <c r="U19" s="418"/>
      <c r="V19" s="418"/>
      <c r="W19" s="418"/>
      <c r="X19" s="418"/>
      <c r="Y19" s="418"/>
      <c r="Z19" s="418"/>
      <c r="AA19" s="418"/>
      <c r="AB19" s="418"/>
      <c r="AC19" s="418"/>
      <c r="AD19" s="418"/>
      <c r="AE19" s="418"/>
      <c r="AF19" s="418"/>
      <c r="AG19" s="418"/>
      <c r="AH19" s="418"/>
    </row>
    <row r="20" ht="25.5" customHeight="1">
      <c r="A20" s="418"/>
      <c r="B20" s="452">
        <f t="shared" si="6"/>
        <v>9</v>
      </c>
      <c r="C20" s="453"/>
      <c r="D20" s="441"/>
      <c r="E20" s="454">
        <f t="shared" si="7"/>
        <v>0</v>
      </c>
      <c r="F20" s="454"/>
      <c r="G20" s="454">
        <f t="shared" si="1"/>
        <v>0</v>
      </c>
      <c r="H20" s="441"/>
      <c r="I20" s="454">
        <f t="shared" si="8"/>
        <v>0</v>
      </c>
      <c r="J20" s="454"/>
      <c r="K20" s="454">
        <f t="shared" si="2"/>
        <v>0</v>
      </c>
      <c r="L20" s="441"/>
      <c r="M20" s="456">
        <f t="shared" si="3"/>
        <v>0</v>
      </c>
      <c r="N20" s="456">
        <f t="shared" si="9"/>
        <v>0</v>
      </c>
      <c r="O20" s="457" t="str">
        <f t="shared" si="4"/>
        <v>#DIV/0!</v>
      </c>
      <c r="P20" s="456">
        <f t="shared" si="5"/>
        <v>0</v>
      </c>
      <c r="Q20" s="418"/>
      <c r="R20" s="418"/>
      <c r="S20" s="418"/>
      <c r="T20" s="418"/>
      <c r="U20" s="418"/>
      <c r="V20" s="418"/>
      <c r="W20" s="418"/>
      <c r="X20" s="418"/>
      <c r="Y20" s="418"/>
      <c r="Z20" s="418"/>
      <c r="AA20" s="418"/>
      <c r="AB20" s="418"/>
      <c r="AC20" s="418"/>
      <c r="AD20" s="418"/>
      <c r="AE20" s="418"/>
      <c r="AF20" s="418"/>
      <c r="AG20" s="418"/>
      <c r="AH20" s="418"/>
    </row>
    <row r="21" ht="25.5" customHeight="1">
      <c r="A21" s="418"/>
      <c r="B21" s="458">
        <f t="shared" si="6"/>
        <v>10</v>
      </c>
      <c r="C21" s="459"/>
      <c r="D21" s="441"/>
      <c r="E21" s="460">
        <f t="shared" si="7"/>
        <v>0</v>
      </c>
      <c r="F21" s="460"/>
      <c r="G21" s="460">
        <f t="shared" si="1"/>
        <v>0</v>
      </c>
      <c r="H21" s="441"/>
      <c r="I21" s="460">
        <f t="shared" si="8"/>
        <v>0</v>
      </c>
      <c r="J21" s="460"/>
      <c r="K21" s="460">
        <f t="shared" si="2"/>
        <v>0</v>
      </c>
      <c r="L21" s="441"/>
      <c r="M21" s="461">
        <f t="shared" si="3"/>
        <v>0</v>
      </c>
      <c r="N21" s="461">
        <f t="shared" si="9"/>
        <v>0</v>
      </c>
      <c r="O21" s="462" t="str">
        <f t="shared" si="4"/>
        <v>#DIV/0!</v>
      </c>
      <c r="P21" s="461">
        <f t="shared" si="5"/>
        <v>0</v>
      </c>
      <c r="Q21" s="418"/>
      <c r="R21" s="418"/>
      <c r="S21" s="418"/>
      <c r="T21" s="418"/>
      <c r="U21" s="418"/>
      <c r="V21" s="418"/>
      <c r="W21" s="418"/>
      <c r="X21" s="418"/>
      <c r="Y21" s="418"/>
      <c r="Z21" s="418"/>
      <c r="AA21" s="418"/>
      <c r="AB21" s="418"/>
      <c r="AC21" s="418"/>
      <c r="AD21" s="418"/>
      <c r="AE21" s="418"/>
      <c r="AF21" s="418"/>
      <c r="AG21" s="418"/>
      <c r="AH21" s="418"/>
    </row>
    <row r="22" ht="25.5" customHeight="1">
      <c r="A22" s="418"/>
      <c r="B22" s="463">
        <f t="shared" si="6"/>
        <v>11</v>
      </c>
      <c r="C22" s="464"/>
      <c r="D22" s="441"/>
      <c r="E22" s="465">
        <f t="shared" si="7"/>
        <v>0</v>
      </c>
      <c r="F22" s="466"/>
      <c r="G22" s="465">
        <f t="shared" si="1"/>
        <v>0</v>
      </c>
      <c r="H22" s="441"/>
      <c r="I22" s="465">
        <f t="shared" si="8"/>
        <v>0</v>
      </c>
      <c r="J22" s="466"/>
      <c r="K22" s="465">
        <f t="shared" si="2"/>
        <v>0</v>
      </c>
      <c r="L22" s="441"/>
      <c r="M22" s="467">
        <f t="shared" si="3"/>
        <v>0</v>
      </c>
      <c r="N22" s="467">
        <f t="shared" si="9"/>
        <v>0</v>
      </c>
      <c r="O22" s="468" t="str">
        <f t="shared" si="4"/>
        <v>#DIV/0!</v>
      </c>
      <c r="P22" s="467">
        <f t="shared" si="5"/>
        <v>0</v>
      </c>
      <c r="Q22" s="418"/>
      <c r="R22" s="418"/>
      <c r="S22" s="418"/>
      <c r="T22" s="418"/>
      <c r="U22" s="418"/>
      <c r="V22" s="418"/>
      <c r="W22" s="418"/>
      <c r="X22" s="418"/>
      <c r="Y22" s="418"/>
      <c r="Z22" s="418"/>
      <c r="AA22" s="418"/>
      <c r="AB22" s="418"/>
      <c r="AC22" s="418"/>
      <c r="AD22" s="418"/>
      <c r="AE22" s="418"/>
      <c r="AF22" s="418"/>
      <c r="AG22" s="418"/>
      <c r="AH22" s="418"/>
    </row>
    <row r="23" ht="25.5" customHeight="1">
      <c r="A23" s="418"/>
      <c r="B23" s="463">
        <f t="shared" si="6"/>
        <v>12</v>
      </c>
      <c r="C23" s="464"/>
      <c r="D23" s="441"/>
      <c r="E23" s="465">
        <f t="shared" si="7"/>
        <v>0</v>
      </c>
      <c r="F23" s="466"/>
      <c r="G23" s="465">
        <f t="shared" si="1"/>
        <v>0</v>
      </c>
      <c r="H23" s="441"/>
      <c r="I23" s="465">
        <f t="shared" si="8"/>
        <v>0</v>
      </c>
      <c r="J23" s="466"/>
      <c r="K23" s="465">
        <f t="shared" si="2"/>
        <v>0</v>
      </c>
      <c r="L23" s="441"/>
      <c r="M23" s="467">
        <f t="shared" si="3"/>
        <v>0</v>
      </c>
      <c r="N23" s="467">
        <f t="shared" si="9"/>
        <v>0</v>
      </c>
      <c r="O23" s="468" t="str">
        <f t="shared" si="4"/>
        <v>#DIV/0!</v>
      </c>
      <c r="P23" s="467">
        <f t="shared" si="5"/>
        <v>0</v>
      </c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8"/>
      <c r="AH23" s="418"/>
    </row>
    <row r="24" ht="25.5" customHeight="1">
      <c r="A24" s="418"/>
      <c r="B24" s="463">
        <f t="shared" si="6"/>
        <v>13</v>
      </c>
      <c r="C24" s="464"/>
      <c r="D24" s="441"/>
      <c r="E24" s="465">
        <f t="shared" si="7"/>
        <v>0</v>
      </c>
      <c r="F24" s="466"/>
      <c r="G24" s="465">
        <f t="shared" si="1"/>
        <v>0</v>
      </c>
      <c r="H24" s="441"/>
      <c r="I24" s="465">
        <f t="shared" si="8"/>
        <v>0</v>
      </c>
      <c r="J24" s="466"/>
      <c r="K24" s="465">
        <f t="shared" si="2"/>
        <v>0</v>
      </c>
      <c r="L24" s="441"/>
      <c r="M24" s="467">
        <f t="shared" si="3"/>
        <v>0</v>
      </c>
      <c r="N24" s="467">
        <f t="shared" si="9"/>
        <v>0</v>
      </c>
      <c r="O24" s="468" t="str">
        <f t="shared" si="4"/>
        <v>#DIV/0!</v>
      </c>
      <c r="P24" s="467">
        <f t="shared" si="5"/>
        <v>0</v>
      </c>
      <c r="Q24" s="418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8"/>
      <c r="AH24" s="418"/>
    </row>
    <row r="25" ht="25.5" customHeight="1">
      <c r="A25" s="418"/>
      <c r="B25" s="463">
        <f t="shared" si="6"/>
        <v>14</v>
      </c>
      <c r="C25" s="464"/>
      <c r="D25" s="441"/>
      <c r="E25" s="465">
        <f t="shared" si="7"/>
        <v>0</v>
      </c>
      <c r="F25" s="466"/>
      <c r="G25" s="465">
        <f t="shared" si="1"/>
        <v>0</v>
      </c>
      <c r="H25" s="441"/>
      <c r="I25" s="465">
        <f t="shared" si="8"/>
        <v>0</v>
      </c>
      <c r="J25" s="466"/>
      <c r="K25" s="465">
        <f t="shared" si="2"/>
        <v>0</v>
      </c>
      <c r="L25" s="441"/>
      <c r="M25" s="467">
        <f t="shared" si="3"/>
        <v>0</v>
      </c>
      <c r="N25" s="467">
        <f t="shared" si="9"/>
        <v>0</v>
      </c>
      <c r="O25" s="468" t="str">
        <f t="shared" si="4"/>
        <v>#DIV/0!</v>
      </c>
      <c r="P25" s="467">
        <f t="shared" si="5"/>
        <v>0</v>
      </c>
      <c r="Q25" s="418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8"/>
      <c r="AH25" s="418"/>
    </row>
    <row r="26" ht="25.5" customHeight="1">
      <c r="A26" s="418"/>
      <c r="B26" s="463">
        <f t="shared" si="6"/>
        <v>15</v>
      </c>
      <c r="C26" s="464"/>
      <c r="D26" s="441"/>
      <c r="E26" s="465">
        <f t="shared" si="7"/>
        <v>0</v>
      </c>
      <c r="F26" s="466"/>
      <c r="G26" s="465">
        <f t="shared" si="1"/>
        <v>0</v>
      </c>
      <c r="H26" s="441"/>
      <c r="I26" s="465">
        <f t="shared" si="8"/>
        <v>0</v>
      </c>
      <c r="J26" s="466"/>
      <c r="K26" s="465">
        <f t="shared" si="2"/>
        <v>0</v>
      </c>
      <c r="L26" s="441"/>
      <c r="M26" s="467">
        <f t="shared" si="3"/>
        <v>0</v>
      </c>
      <c r="N26" s="467">
        <f t="shared" si="9"/>
        <v>0</v>
      </c>
      <c r="O26" s="468" t="str">
        <f t="shared" si="4"/>
        <v>#DIV/0!</v>
      </c>
      <c r="P26" s="467">
        <f t="shared" si="5"/>
        <v>0</v>
      </c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</row>
    <row r="27" ht="25.5" customHeight="1">
      <c r="A27" s="418"/>
      <c r="B27" s="463">
        <f t="shared" si="6"/>
        <v>16</v>
      </c>
      <c r="C27" s="464"/>
      <c r="D27" s="441"/>
      <c r="E27" s="465">
        <f t="shared" si="7"/>
        <v>0</v>
      </c>
      <c r="F27" s="466"/>
      <c r="G27" s="465">
        <f t="shared" si="1"/>
        <v>0</v>
      </c>
      <c r="H27" s="441"/>
      <c r="I27" s="465">
        <f t="shared" si="8"/>
        <v>0</v>
      </c>
      <c r="J27" s="466"/>
      <c r="K27" s="465">
        <f t="shared" si="2"/>
        <v>0</v>
      </c>
      <c r="L27" s="441"/>
      <c r="M27" s="467">
        <f t="shared" si="3"/>
        <v>0</v>
      </c>
      <c r="N27" s="467">
        <f t="shared" si="9"/>
        <v>0</v>
      </c>
      <c r="O27" s="468" t="str">
        <f t="shared" si="4"/>
        <v>#DIV/0!</v>
      </c>
      <c r="P27" s="467">
        <f t="shared" si="5"/>
        <v>0</v>
      </c>
      <c r="Q27" s="418"/>
      <c r="R27" s="418"/>
      <c r="S27" s="418"/>
      <c r="T27" s="418"/>
      <c r="U27" s="418"/>
      <c r="V27" s="418"/>
      <c r="W27" s="418"/>
      <c r="X27" s="418"/>
      <c r="Y27" s="418"/>
      <c r="Z27" s="418"/>
      <c r="AA27" s="418"/>
      <c r="AB27" s="418"/>
      <c r="AC27" s="418"/>
      <c r="AD27" s="418"/>
      <c r="AE27" s="418"/>
      <c r="AF27" s="418"/>
      <c r="AG27" s="418"/>
      <c r="AH27" s="418"/>
    </row>
    <row r="28" ht="25.5" customHeight="1">
      <c r="A28" s="418"/>
      <c r="B28" s="463">
        <f t="shared" si="6"/>
        <v>17</v>
      </c>
      <c r="C28" s="464"/>
      <c r="D28" s="441"/>
      <c r="E28" s="465">
        <f t="shared" si="7"/>
        <v>0</v>
      </c>
      <c r="F28" s="466"/>
      <c r="G28" s="465">
        <f t="shared" si="1"/>
        <v>0</v>
      </c>
      <c r="H28" s="441"/>
      <c r="I28" s="465">
        <f t="shared" si="8"/>
        <v>0</v>
      </c>
      <c r="J28" s="466"/>
      <c r="K28" s="465">
        <f t="shared" si="2"/>
        <v>0</v>
      </c>
      <c r="L28" s="441"/>
      <c r="M28" s="467">
        <f t="shared" si="3"/>
        <v>0</v>
      </c>
      <c r="N28" s="467">
        <f t="shared" si="9"/>
        <v>0</v>
      </c>
      <c r="O28" s="468" t="str">
        <f t="shared" si="4"/>
        <v>#DIV/0!</v>
      </c>
      <c r="P28" s="467">
        <f t="shared" si="5"/>
        <v>0</v>
      </c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</row>
    <row r="29" ht="25.5" customHeight="1">
      <c r="A29" s="418"/>
      <c r="B29" s="463">
        <f t="shared" si="6"/>
        <v>18</v>
      </c>
      <c r="C29" s="464"/>
      <c r="D29" s="441"/>
      <c r="E29" s="465">
        <f t="shared" si="7"/>
        <v>0</v>
      </c>
      <c r="F29" s="466"/>
      <c r="G29" s="465">
        <f t="shared" si="1"/>
        <v>0</v>
      </c>
      <c r="H29" s="441"/>
      <c r="I29" s="465">
        <f t="shared" si="8"/>
        <v>0</v>
      </c>
      <c r="J29" s="466"/>
      <c r="K29" s="465">
        <f t="shared" si="2"/>
        <v>0</v>
      </c>
      <c r="L29" s="441"/>
      <c r="M29" s="467">
        <f t="shared" si="3"/>
        <v>0</v>
      </c>
      <c r="N29" s="467">
        <f t="shared" si="9"/>
        <v>0</v>
      </c>
      <c r="O29" s="468" t="str">
        <f t="shared" si="4"/>
        <v>#DIV/0!</v>
      </c>
      <c r="P29" s="467">
        <f t="shared" si="5"/>
        <v>0</v>
      </c>
      <c r="Q29" s="418"/>
      <c r="R29" s="418"/>
      <c r="S29" s="418"/>
      <c r="T29" s="418"/>
      <c r="U29" s="418"/>
      <c r="V29" s="418"/>
      <c r="W29" s="418"/>
      <c r="X29" s="418"/>
      <c r="Y29" s="418"/>
      <c r="Z29" s="418"/>
      <c r="AA29" s="418"/>
      <c r="AB29" s="418"/>
      <c r="AC29" s="418"/>
      <c r="AD29" s="418"/>
      <c r="AE29" s="418"/>
      <c r="AF29" s="418"/>
      <c r="AG29" s="418"/>
      <c r="AH29" s="418"/>
    </row>
    <row r="30" ht="25.5" customHeight="1">
      <c r="A30" s="418"/>
      <c r="B30" s="463">
        <f t="shared" si="6"/>
        <v>19</v>
      </c>
      <c r="C30" s="464"/>
      <c r="D30" s="441"/>
      <c r="E30" s="465">
        <f t="shared" si="7"/>
        <v>0</v>
      </c>
      <c r="F30" s="466"/>
      <c r="G30" s="465">
        <f t="shared" si="1"/>
        <v>0</v>
      </c>
      <c r="H30" s="441"/>
      <c r="I30" s="465">
        <f t="shared" si="8"/>
        <v>0</v>
      </c>
      <c r="J30" s="466"/>
      <c r="K30" s="465">
        <f t="shared" si="2"/>
        <v>0</v>
      </c>
      <c r="L30" s="441"/>
      <c r="M30" s="467">
        <f t="shared" si="3"/>
        <v>0</v>
      </c>
      <c r="N30" s="467">
        <f t="shared" si="9"/>
        <v>0</v>
      </c>
      <c r="O30" s="468" t="str">
        <f t="shared" si="4"/>
        <v>#DIV/0!</v>
      </c>
      <c r="P30" s="467">
        <f t="shared" si="5"/>
        <v>0</v>
      </c>
      <c r="Q30" s="418"/>
      <c r="R30" s="418"/>
      <c r="S30" s="418"/>
      <c r="T30" s="418"/>
      <c r="U30" s="418"/>
      <c r="V30" s="418"/>
      <c r="W30" s="418"/>
      <c r="X30" s="418"/>
      <c r="Y30" s="418"/>
      <c r="Z30" s="418"/>
      <c r="AA30" s="418"/>
      <c r="AB30" s="418"/>
      <c r="AC30" s="418"/>
      <c r="AD30" s="418"/>
      <c r="AE30" s="418"/>
      <c r="AF30" s="418"/>
      <c r="AG30" s="418"/>
      <c r="AH30" s="418"/>
    </row>
    <row r="31" ht="25.5" customHeight="1">
      <c r="A31" s="418"/>
      <c r="B31" s="469">
        <f t="shared" si="6"/>
        <v>20</v>
      </c>
      <c r="C31" s="470"/>
      <c r="D31" s="441"/>
      <c r="E31" s="471">
        <f t="shared" si="7"/>
        <v>0</v>
      </c>
      <c r="F31" s="472"/>
      <c r="G31" s="471">
        <f t="shared" si="1"/>
        <v>0</v>
      </c>
      <c r="H31" s="441"/>
      <c r="I31" s="471">
        <f t="shared" si="8"/>
        <v>0</v>
      </c>
      <c r="J31" s="472"/>
      <c r="K31" s="471">
        <f t="shared" si="2"/>
        <v>0</v>
      </c>
      <c r="L31" s="441"/>
      <c r="M31" s="473">
        <f t="shared" si="3"/>
        <v>0</v>
      </c>
      <c r="N31" s="473">
        <f t="shared" si="9"/>
        <v>0</v>
      </c>
      <c r="O31" s="474" t="str">
        <f t="shared" si="4"/>
        <v>#DIV/0!</v>
      </c>
      <c r="P31" s="473">
        <f t="shared" si="5"/>
        <v>0</v>
      </c>
      <c r="Q31" s="418"/>
      <c r="R31" s="418"/>
      <c r="S31" s="418"/>
      <c r="T31" s="418"/>
      <c r="U31" s="418"/>
      <c r="V31" s="418"/>
      <c r="W31" s="418"/>
      <c r="X31" s="418"/>
      <c r="Y31" s="418"/>
      <c r="Z31" s="418"/>
      <c r="AA31" s="418"/>
      <c r="AB31" s="418"/>
      <c r="AC31" s="418"/>
      <c r="AD31" s="418"/>
      <c r="AE31" s="418"/>
      <c r="AF31" s="418"/>
      <c r="AG31" s="418"/>
      <c r="AH31" s="418"/>
    </row>
    <row r="32">
      <c r="B32" s="418"/>
      <c r="C32" s="419"/>
      <c r="D32" s="420"/>
      <c r="E32" s="419"/>
      <c r="F32" s="421"/>
      <c r="G32" s="419"/>
      <c r="H32" s="422"/>
      <c r="I32" s="419"/>
      <c r="J32" s="419"/>
      <c r="K32" s="419"/>
      <c r="L32" s="422"/>
      <c r="M32" s="419"/>
      <c r="N32" s="421"/>
      <c r="O32" s="421"/>
      <c r="P32" s="421"/>
    </row>
    <row r="33">
      <c r="B33" s="418"/>
      <c r="C33" s="419"/>
      <c r="D33" s="420"/>
      <c r="E33" s="419"/>
      <c r="F33" s="421"/>
      <c r="G33" s="419"/>
      <c r="H33" s="422"/>
      <c r="I33" s="419"/>
      <c r="J33" s="419"/>
      <c r="K33" s="419"/>
      <c r="L33" s="422"/>
      <c r="M33" s="419"/>
      <c r="N33" s="421"/>
      <c r="O33" s="421"/>
      <c r="P33" s="421"/>
    </row>
    <row r="34">
      <c r="B34" s="418"/>
      <c r="C34" s="419"/>
      <c r="D34" s="420"/>
      <c r="E34" s="419"/>
      <c r="F34" s="421"/>
      <c r="G34" s="419"/>
      <c r="H34" s="422"/>
      <c r="I34" s="419"/>
      <c r="J34" s="419"/>
      <c r="K34" s="419"/>
      <c r="L34" s="422"/>
      <c r="M34" s="419"/>
      <c r="N34" s="421"/>
      <c r="O34" s="421"/>
      <c r="P34" s="421"/>
    </row>
    <row r="35">
      <c r="B35" s="418"/>
      <c r="C35" s="419"/>
      <c r="D35" s="420"/>
      <c r="E35" s="419"/>
      <c r="F35" s="421"/>
      <c r="G35" s="419"/>
      <c r="H35" s="422"/>
      <c r="I35" s="419"/>
      <c r="J35" s="419"/>
      <c r="K35" s="419"/>
      <c r="L35" s="422"/>
      <c r="M35" s="419"/>
      <c r="N35" s="421"/>
      <c r="O35" s="421"/>
      <c r="P35" s="421"/>
    </row>
    <row r="36">
      <c r="B36" s="418"/>
      <c r="C36" s="419"/>
      <c r="D36" s="420"/>
      <c r="E36" s="419"/>
      <c r="F36" s="421"/>
      <c r="G36" s="419"/>
      <c r="H36" s="422"/>
      <c r="I36" s="419"/>
      <c r="J36" s="419"/>
      <c r="K36" s="419"/>
      <c r="L36" s="422"/>
      <c r="M36" s="419"/>
      <c r="N36" s="421"/>
      <c r="O36" s="421"/>
      <c r="P36" s="421"/>
    </row>
    <row r="37">
      <c r="B37" s="418"/>
      <c r="C37" s="419"/>
      <c r="D37" s="420"/>
      <c r="E37" s="419"/>
      <c r="F37" s="421"/>
      <c r="G37" s="419"/>
      <c r="H37" s="422"/>
      <c r="I37" s="419"/>
      <c r="J37" s="419"/>
      <c r="K37" s="419"/>
      <c r="L37" s="422"/>
      <c r="M37" s="419"/>
      <c r="N37" s="421"/>
      <c r="O37" s="421"/>
      <c r="P37" s="421"/>
    </row>
    <row r="38">
      <c r="B38" s="418"/>
      <c r="C38" s="419"/>
      <c r="D38" s="420"/>
      <c r="E38" s="419"/>
      <c r="F38" s="421"/>
      <c r="G38" s="419"/>
      <c r="H38" s="422"/>
      <c r="I38" s="419"/>
      <c r="J38" s="419"/>
      <c r="K38" s="419"/>
      <c r="L38" s="422"/>
      <c r="M38" s="419"/>
      <c r="N38" s="421"/>
      <c r="O38" s="421"/>
      <c r="P38" s="421"/>
    </row>
    <row r="39">
      <c r="B39" s="418"/>
      <c r="C39" s="419"/>
      <c r="D39" s="420"/>
      <c r="E39" s="419"/>
      <c r="F39" s="421"/>
      <c r="G39" s="419"/>
      <c r="H39" s="422"/>
      <c r="I39" s="419"/>
      <c r="J39" s="419"/>
      <c r="K39" s="419"/>
      <c r="L39" s="422"/>
      <c r="M39" s="419"/>
      <c r="N39" s="421"/>
      <c r="O39" s="421"/>
      <c r="P39" s="421"/>
    </row>
    <row r="40">
      <c r="B40" s="418"/>
      <c r="C40" s="419"/>
      <c r="D40" s="420"/>
      <c r="E40" s="419"/>
      <c r="F40" s="421"/>
      <c r="G40" s="419"/>
      <c r="H40" s="422"/>
      <c r="I40" s="419"/>
      <c r="J40" s="419"/>
      <c r="K40" s="419"/>
      <c r="L40" s="422"/>
      <c r="M40" s="419"/>
      <c r="N40" s="421"/>
      <c r="O40" s="421"/>
      <c r="P40" s="421"/>
    </row>
    <row r="41">
      <c r="B41" s="418"/>
      <c r="C41" s="419"/>
      <c r="D41" s="420"/>
      <c r="E41" s="419"/>
      <c r="F41" s="421"/>
      <c r="G41" s="419"/>
      <c r="H41" s="422"/>
      <c r="I41" s="419"/>
      <c r="J41" s="419"/>
      <c r="K41" s="419"/>
      <c r="L41" s="422"/>
      <c r="M41" s="419"/>
      <c r="N41" s="421"/>
      <c r="O41" s="421"/>
      <c r="P41" s="421"/>
    </row>
    <row r="42">
      <c r="B42" s="418"/>
      <c r="C42" s="419"/>
      <c r="D42" s="420"/>
      <c r="E42" s="419"/>
      <c r="F42" s="421"/>
      <c r="G42" s="419"/>
      <c r="H42" s="422"/>
      <c r="I42" s="419"/>
      <c r="J42" s="419"/>
      <c r="K42" s="419"/>
      <c r="L42" s="422"/>
      <c r="M42" s="419"/>
      <c r="N42" s="421"/>
      <c r="O42" s="421"/>
      <c r="P42" s="421"/>
    </row>
    <row r="43">
      <c r="B43" s="418"/>
      <c r="C43" s="419"/>
      <c r="D43" s="420"/>
      <c r="E43" s="419"/>
      <c r="F43" s="421"/>
      <c r="G43" s="419"/>
      <c r="H43" s="422"/>
      <c r="I43" s="419"/>
      <c r="J43" s="419"/>
      <c r="K43" s="419"/>
      <c r="L43" s="422"/>
      <c r="M43" s="419"/>
      <c r="N43" s="421"/>
      <c r="O43" s="421"/>
      <c r="P43" s="421"/>
    </row>
    <row r="44">
      <c r="B44" s="418"/>
      <c r="C44" s="419"/>
      <c r="D44" s="420"/>
      <c r="E44" s="419"/>
      <c r="F44" s="421"/>
      <c r="G44" s="419"/>
      <c r="H44" s="422"/>
      <c r="I44" s="419"/>
      <c r="J44" s="419"/>
      <c r="K44" s="419"/>
      <c r="L44" s="422"/>
      <c r="M44" s="419"/>
      <c r="N44" s="421"/>
      <c r="O44" s="421"/>
      <c r="P44" s="421"/>
    </row>
    <row r="45">
      <c r="B45" s="418"/>
      <c r="C45" s="419"/>
      <c r="D45" s="420"/>
      <c r="E45" s="419"/>
      <c r="F45" s="421"/>
      <c r="G45" s="419"/>
      <c r="H45" s="422"/>
      <c r="I45" s="419"/>
      <c r="J45" s="419"/>
      <c r="K45" s="419"/>
      <c r="L45" s="422"/>
      <c r="M45" s="419"/>
      <c r="N45" s="421"/>
      <c r="O45" s="421"/>
      <c r="P45" s="421"/>
    </row>
    <row r="46">
      <c r="B46" s="418"/>
      <c r="C46" s="419"/>
      <c r="D46" s="420"/>
      <c r="E46" s="419"/>
      <c r="F46" s="421"/>
      <c r="G46" s="419"/>
      <c r="H46" s="422"/>
      <c r="I46" s="419"/>
      <c r="J46" s="419"/>
      <c r="K46" s="419"/>
      <c r="L46" s="422"/>
      <c r="M46" s="419"/>
      <c r="N46" s="421"/>
      <c r="O46" s="421"/>
      <c r="P46" s="421"/>
    </row>
    <row r="47">
      <c r="B47" s="418"/>
      <c r="C47" s="419"/>
      <c r="D47" s="420"/>
      <c r="E47" s="419"/>
      <c r="F47" s="421"/>
      <c r="G47" s="419"/>
      <c r="H47" s="422"/>
      <c r="I47" s="419"/>
      <c r="J47" s="419"/>
      <c r="K47" s="419"/>
      <c r="L47" s="422"/>
      <c r="M47" s="419"/>
      <c r="N47" s="421"/>
      <c r="O47" s="421"/>
      <c r="P47" s="421"/>
    </row>
    <row r="48">
      <c r="B48" s="418"/>
      <c r="C48" s="419"/>
      <c r="D48" s="420"/>
      <c r="E48" s="419"/>
      <c r="F48" s="421"/>
      <c r="G48" s="419"/>
      <c r="H48" s="422"/>
      <c r="I48" s="419"/>
      <c r="J48" s="419"/>
      <c r="K48" s="419"/>
      <c r="L48" s="422"/>
      <c r="M48" s="419"/>
      <c r="N48" s="421"/>
      <c r="O48" s="421"/>
      <c r="P48" s="421"/>
    </row>
    <row r="49">
      <c r="B49" s="418"/>
      <c r="C49" s="419"/>
      <c r="D49" s="420"/>
      <c r="E49" s="419"/>
      <c r="F49" s="421"/>
      <c r="G49" s="419"/>
      <c r="H49" s="422"/>
      <c r="I49" s="419"/>
      <c r="J49" s="419"/>
      <c r="K49" s="419"/>
      <c r="L49" s="422"/>
      <c r="M49" s="419"/>
      <c r="N49" s="421"/>
      <c r="O49" s="421"/>
      <c r="P49" s="421"/>
    </row>
    <row r="50">
      <c r="B50" s="418"/>
      <c r="C50" s="419"/>
      <c r="D50" s="420"/>
      <c r="E50" s="419"/>
      <c r="F50" s="421"/>
      <c r="G50" s="419"/>
      <c r="H50" s="422"/>
      <c r="I50" s="419"/>
      <c r="J50" s="419"/>
      <c r="K50" s="419"/>
      <c r="L50" s="422"/>
      <c r="M50" s="419"/>
      <c r="N50" s="421"/>
      <c r="O50" s="421"/>
      <c r="P50" s="421"/>
    </row>
    <row r="51">
      <c r="B51" s="418"/>
      <c r="C51" s="419"/>
      <c r="D51" s="420"/>
      <c r="E51" s="419"/>
      <c r="F51" s="421"/>
      <c r="G51" s="419"/>
      <c r="H51" s="422"/>
      <c r="I51" s="419"/>
      <c r="J51" s="419"/>
      <c r="K51" s="419"/>
      <c r="L51" s="422"/>
      <c r="M51" s="419"/>
      <c r="N51" s="421"/>
      <c r="O51" s="421"/>
      <c r="P51" s="421"/>
    </row>
    <row r="52">
      <c r="B52" s="418"/>
      <c r="C52" s="419"/>
      <c r="D52" s="420"/>
      <c r="E52" s="419"/>
      <c r="F52" s="421"/>
      <c r="G52" s="419"/>
      <c r="H52" s="422"/>
      <c r="I52" s="419"/>
      <c r="J52" s="419"/>
      <c r="K52" s="419"/>
      <c r="L52" s="422"/>
      <c r="M52" s="419"/>
      <c r="N52" s="421"/>
      <c r="O52" s="421"/>
      <c r="P52" s="421"/>
    </row>
    <row r="53">
      <c r="B53" s="418"/>
      <c r="C53" s="419"/>
      <c r="D53" s="420"/>
      <c r="E53" s="419"/>
      <c r="F53" s="421"/>
      <c r="G53" s="419"/>
      <c r="H53" s="422"/>
      <c r="I53" s="419"/>
      <c r="J53" s="419"/>
      <c r="K53" s="419"/>
      <c r="L53" s="422"/>
      <c r="M53" s="419"/>
      <c r="N53" s="421"/>
      <c r="O53" s="421"/>
      <c r="P53" s="421"/>
    </row>
    <row r="54">
      <c r="B54" s="418"/>
      <c r="C54" s="419"/>
      <c r="D54" s="420"/>
      <c r="E54" s="419"/>
      <c r="F54" s="421"/>
      <c r="G54" s="419"/>
      <c r="H54" s="422"/>
      <c r="I54" s="419"/>
      <c r="J54" s="419"/>
      <c r="K54" s="419"/>
      <c r="L54" s="422"/>
      <c r="M54" s="419"/>
      <c r="N54" s="421"/>
      <c r="O54" s="421"/>
      <c r="P54" s="421"/>
    </row>
    <row r="55">
      <c r="B55" s="418"/>
      <c r="C55" s="419"/>
      <c r="D55" s="420"/>
      <c r="E55" s="419"/>
      <c r="F55" s="421"/>
      <c r="G55" s="419"/>
      <c r="H55" s="422"/>
      <c r="I55" s="419"/>
      <c r="J55" s="419"/>
      <c r="K55" s="419"/>
      <c r="L55" s="422"/>
      <c r="M55" s="419"/>
      <c r="N55" s="421"/>
      <c r="O55" s="421"/>
      <c r="P55" s="421"/>
    </row>
    <row r="56">
      <c r="B56" s="418"/>
      <c r="C56" s="419"/>
      <c r="D56" s="420"/>
      <c r="E56" s="419"/>
      <c r="F56" s="421"/>
      <c r="G56" s="419"/>
      <c r="H56" s="422"/>
      <c r="I56" s="419"/>
      <c r="J56" s="419"/>
      <c r="K56" s="419"/>
      <c r="L56" s="422"/>
      <c r="M56" s="419"/>
      <c r="N56" s="421"/>
      <c r="O56" s="421"/>
      <c r="P56" s="421"/>
    </row>
    <row r="57">
      <c r="B57" s="418"/>
      <c r="C57" s="419"/>
      <c r="D57" s="420"/>
      <c r="E57" s="419"/>
      <c r="F57" s="421"/>
      <c r="G57" s="419"/>
      <c r="H57" s="422"/>
      <c r="I57" s="419"/>
      <c r="J57" s="419"/>
      <c r="K57" s="419"/>
      <c r="L57" s="422"/>
      <c r="M57" s="419"/>
      <c r="N57" s="421"/>
      <c r="O57" s="421"/>
      <c r="P57" s="421"/>
    </row>
    <row r="58">
      <c r="B58" s="418"/>
      <c r="C58" s="419"/>
      <c r="D58" s="420"/>
      <c r="E58" s="419"/>
      <c r="F58" s="421"/>
      <c r="G58" s="419"/>
      <c r="H58" s="422"/>
      <c r="I58" s="419"/>
      <c r="J58" s="419"/>
      <c r="K58" s="419"/>
      <c r="L58" s="422"/>
      <c r="M58" s="419"/>
      <c r="N58" s="421"/>
      <c r="O58" s="421"/>
      <c r="P58" s="421"/>
    </row>
    <row r="59">
      <c r="B59" s="418"/>
      <c r="C59" s="419"/>
      <c r="D59" s="420"/>
      <c r="E59" s="419"/>
      <c r="F59" s="421"/>
      <c r="G59" s="419"/>
      <c r="H59" s="422"/>
      <c r="I59" s="419"/>
      <c r="J59" s="419"/>
      <c r="K59" s="419"/>
      <c r="L59" s="422"/>
      <c r="M59" s="419"/>
      <c r="N59" s="421"/>
      <c r="O59" s="421"/>
      <c r="P59" s="421"/>
    </row>
    <row r="60">
      <c r="B60" s="418"/>
      <c r="C60" s="419"/>
      <c r="D60" s="420"/>
      <c r="E60" s="419"/>
      <c r="F60" s="421"/>
      <c r="G60" s="419"/>
      <c r="H60" s="422"/>
      <c r="I60" s="419"/>
      <c r="J60" s="419"/>
      <c r="K60" s="419"/>
      <c r="L60" s="422"/>
      <c r="M60" s="419"/>
      <c r="N60" s="421"/>
      <c r="O60" s="421"/>
      <c r="P60" s="421"/>
    </row>
    <row r="61">
      <c r="B61" s="418"/>
      <c r="C61" s="419"/>
      <c r="D61" s="420"/>
      <c r="E61" s="419"/>
      <c r="F61" s="421"/>
      <c r="G61" s="419"/>
      <c r="H61" s="422"/>
      <c r="I61" s="419"/>
      <c r="J61" s="419"/>
      <c r="K61" s="419"/>
      <c r="L61" s="422"/>
      <c r="M61" s="419"/>
      <c r="N61" s="421"/>
      <c r="O61" s="421"/>
      <c r="P61" s="421"/>
    </row>
    <row r="62">
      <c r="B62" s="418"/>
      <c r="C62" s="419"/>
      <c r="D62" s="420"/>
      <c r="E62" s="419"/>
      <c r="F62" s="421"/>
      <c r="G62" s="419"/>
      <c r="H62" s="422"/>
      <c r="I62" s="419"/>
      <c r="J62" s="419"/>
      <c r="K62" s="419"/>
      <c r="L62" s="422"/>
      <c r="M62" s="419"/>
      <c r="N62" s="421"/>
      <c r="O62" s="421"/>
      <c r="P62" s="421"/>
    </row>
    <row r="63">
      <c r="B63" s="418"/>
      <c r="C63" s="419"/>
      <c r="D63" s="420"/>
      <c r="E63" s="419"/>
      <c r="F63" s="421"/>
      <c r="G63" s="419"/>
      <c r="H63" s="422"/>
      <c r="I63" s="419"/>
      <c r="J63" s="419"/>
      <c r="K63" s="419"/>
      <c r="L63" s="422"/>
      <c r="M63" s="419"/>
      <c r="N63" s="421"/>
      <c r="O63" s="421"/>
      <c r="P63" s="421"/>
    </row>
    <row r="64">
      <c r="B64" s="418"/>
      <c r="C64" s="419"/>
      <c r="D64" s="420"/>
      <c r="E64" s="419"/>
      <c r="F64" s="421"/>
      <c r="G64" s="419"/>
      <c r="H64" s="422"/>
      <c r="I64" s="419"/>
      <c r="J64" s="419"/>
      <c r="K64" s="419"/>
      <c r="L64" s="422"/>
      <c r="M64" s="419"/>
      <c r="N64" s="421"/>
      <c r="O64" s="421"/>
      <c r="P64" s="421"/>
    </row>
    <row r="65">
      <c r="B65" s="418"/>
      <c r="C65" s="419"/>
      <c r="D65" s="420"/>
      <c r="E65" s="419"/>
      <c r="F65" s="421"/>
      <c r="G65" s="419"/>
      <c r="H65" s="422"/>
      <c r="I65" s="419"/>
      <c r="J65" s="419"/>
      <c r="K65" s="419"/>
      <c r="L65" s="422"/>
      <c r="M65" s="419"/>
      <c r="N65" s="421"/>
      <c r="O65" s="421"/>
      <c r="P65" s="421"/>
    </row>
    <row r="66">
      <c r="B66" s="418"/>
      <c r="C66" s="419"/>
      <c r="D66" s="420"/>
      <c r="E66" s="419"/>
      <c r="F66" s="421"/>
      <c r="G66" s="419"/>
      <c r="H66" s="422"/>
      <c r="I66" s="419"/>
      <c r="J66" s="419"/>
      <c r="K66" s="419"/>
      <c r="L66" s="422"/>
      <c r="M66" s="419"/>
      <c r="N66" s="421"/>
      <c r="O66" s="421"/>
      <c r="P66" s="421"/>
    </row>
    <row r="67">
      <c r="B67" s="418"/>
      <c r="C67" s="419"/>
      <c r="D67" s="420"/>
      <c r="E67" s="419"/>
      <c r="F67" s="421"/>
      <c r="G67" s="419"/>
      <c r="H67" s="422"/>
      <c r="I67" s="419"/>
      <c r="J67" s="419"/>
      <c r="K67" s="419"/>
      <c r="L67" s="422"/>
      <c r="M67" s="419"/>
      <c r="N67" s="421"/>
      <c r="O67" s="421"/>
      <c r="P67" s="421"/>
    </row>
    <row r="68">
      <c r="B68" s="418"/>
      <c r="C68" s="419"/>
      <c r="D68" s="420"/>
      <c r="E68" s="419"/>
      <c r="F68" s="421"/>
      <c r="G68" s="419"/>
      <c r="H68" s="422"/>
      <c r="I68" s="419"/>
      <c r="J68" s="419"/>
      <c r="K68" s="419"/>
      <c r="L68" s="422"/>
      <c r="M68" s="419"/>
      <c r="N68" s="421"/>
      <c r="O68" s="421"/>
      <c r="P68" s="421"/>
    </row>
    <row r="69">
      <c r="B69" s="418"/>
      <c r="C69" s="419"/>
      <c r="D69" s="420"/>
      <c r="E69" s="419"/>
      <c r="F69" s="421"/>
      <c r="G69" s="419"/>
      <c r="H69" s="422"/>
      <c r="I69" s="419"/>
      <c r="J69" s="419"/>
      <c r="K69" s="419"/>
      <c r="L69" s="422"/>
      <c r="M69" s="419"/>
      <c r="N69" s="421"/>
      <c r="O69" s="421"/>
      <c r="P69" s="421"/>
    </row>
    <row r="70">
      <c r="B70" s="418"/>
      <c r="C70" s="419"/>
      <c r="D70" s="420"/>
      <c r="E70" s="419"/>
      <c r="F70" s="421"/>
      <c r="G70" s="419"/>
      <c r="H70" s="422"/>
      <c r="I70" s="419"/>
      <c r="J70" s="419"/>
      <c r="K70" s="419"/>
      <c r="L70" s="422"/>
      <c r="M70" s="419"/>
      <c r="N70" s="421"/>
      <c r="O70" s="421"/>
      <c r="P70" s="421"/>
    </row>
    <row r="71">
      <c r="B71" s="418"/>
      <c r="C71" s="419"/>
      <c r="D71" s="420"/>
      <c r="E71" s="419"/>
      <c r="F71" s="421"/>
      <c r="G71" s="419"/>
      <c r="H71" s="422"/>
      <c r="I71" s="419"/>
      <c r="J71" s="419"/>
      <c r="K71" s="419"/>
      <c r="L71" s="422"/>
      <c r="M71" s="419"/>
      <c r="N71" s="421"/>
      <c r="O71" s="421"/>
      <c r="P71" s="421"/>
    </row>
    <row r="72">
      <c r="B72" s="418"/>
      <c r="C72" s="419"/>
      <c r="D72" s="420"/>
      <c r="E72" s="419"/>
      <c r="F72" s="421"/>
      <c r="G72" s="419"/>
      <c r="H72" s="422"/>
      <c r="I72" s="419"/>
      <c r="J72" s="419"/>
      <c r="K72" s="419"/>
      <c r="L72" s="422"/>
      <c r="M72" s="419"/>
      <c r="N72" s="421"/>
      <c r="O72" s="421"/>
      <c r="P72" s="421"/>
    </row>
    <row r="73">
      <c r="B73" s="418"/>
      <c r="C73" s="419"/>
      <c r="D73" s="420"/>
      <c r="E73" s="419"/>
      <c r="F73" s="421"/>
      <c r="G73" s="419"/>
      <c r="H73" s="422"/>
      <c r="I73" s="419"/>
      <c r="J73" s="419"/>
      <c r="K73" s="419"/>
      <c r="L73" s="422"/>
      <c r="M73" s="419"/>
      <c r="N73" s="421"/>
      <c r="O73" s="421"/>
      <c r="P73" s="421"/>
    </row>
    <row r="74">
      <c r="B74" s="418"/>
      <c r="C74" s="419"/>
      <c r="D74" s="420"/>
      <c r="E74" s="419"/>
      <c r="F74" s="421"/>
      <c r="G74" s="419"/>
      <c r="H74" s="422"/>
      <c r="I74" s="419"/>
      <c r="J74" s="419"/>
      <c r="K74" s="419"/>
      <c r="L74" s="422"/>
      <c r="M74" s="419"/>
      <c r="N74" s="421"/>
      <c r="O74" s="421"/>
      <c r="P74" s="421"/>
    </row>
    <row r="75">
      <c r="B75" s="418"/>
      <c r="C75" s="419"/>
      <c r="D75" s="420"/>
      <c r="E75" s="419"/>
      <c r="F75" s="421"/>
      <c r="G75" s="419"/>
      <c r="H75" s="422"/>
      <c r="I75" s="419"/>
      <c r="J75" s="419"/>
      <c r="K75" s="419"/>
      <c r="L75" s="422"/>
      <c r="M75" s="419"/>
      <c r="N75" s="421"/>
      <c r="O75" s="421"/>
      <c r="P75" s="421"/>
    </row>
    <row r="76">
      <c r="B76" s="418"/>
      <c r="C76" s="419"/>
      <c r="D76" s="420"/>
      <c r="E76" s="419"/>
      <c r="F76" s="421"/>
      <c r="G76" s="419"/>
      <c r="H76" s="422"/>
      <c r="I76" s="419"/>
      <c r="J76" s="419"/>
      <c r="K76" s="419"/>
      <c r="L76" s="422"/>
      <c r="M76" s="419"/>
      <c r="N76" s="421"/>
      <c r="O76" s="421"/>
      <c r="P76" s="421"/>
    </row>
    <row r="77">
      <c r="B77" s="418"/>
      <c r="C77" s="419"/>
      <c r="D77" s="420"/>
      <c r="E77" s="419"/>
      <c r="F77" s="421"/>
      <c r="G77" s="419"/>
      <c r="H77" s="422"/>
      <c r="I77" s="419"/>
      <c r="J77" s="419"/>
      <c r="K77" s="419"/>
      <c r="L77" s="422"/>
      <c r="M77" s="419"/>
      <c r="N77" s="421"/>
      <c r="O77" s="421"/>
      <c r="P77" s="421"/>
    </row>
    <row r="78">
      <c r="B78" s="418"/>
      <c r="C78" s="419"/>
      <c r="D78" s="420"/>
      <c r="E78" s="419"/>
      <c r="F78" s="421"/>
      <c r="G78" s="419"/>
      <c r="H78" s="422"/>
      <c r="I78" s="419"/>
      <c r="J78" s="419"/>
      <c r="K78" s="419"/>
      <c r="L78" s="422"/>
      <c r="M78" s="419"/>
      <c r="N78" s="421"/>
      <c r="O78" s="421"/>
      <c r="P78" s="421"/>
    </row>
    <row r="79">
      <c r="B79" s="418"/>
      <c r="C79" s="419"/>
      <c r="D79" s="420"/>
      <c r="E79" s="419"/>
      <c r="F79" s="421"/>
      <c r="G79" s="419"/>
      <c r="H79" s="422"/>
      <c r="I79" s="419"/>
      <c r="J79" s="419"/>
      <c r="K79" s="419"/>
      <c r="L79" s="422"/>
      <c r="M79" s="419"/>
      <c r="N79" s="421"/>
      <c r="O79" s="421"/>
      <c r="P79" s="421"/>
    </row>
    <row r="80">
      <c r="B80" s="418"/>
      <c r="C80" s="419"/>
      <c r="D80" s="420"/>
      <c r="E80" s="419"/>
      <c r="F80" s="421"/>
      <c r="G80" s="419"/>
      <c r="H80" s="422"/>
      <c r="I80" s="419"/>
      <c r="J80" s="419"/>
      <c r="K80" s="419"/>
      <c r="L80" s="422"/>
      <c r="M80" s="419"/>
      <c r="N80" s="421"/>
      <c r="O80" s="421"/>
      <c r="P80" s="421"/>
    </row>
    <row r="81">
      <c r="B81" s="418"/>
      <c r="C81" s="419"/>
      <c r="D81" s="420"/>
      <c r="E81" s="419"/>
      <c r="F81" s="421"/>
      <c r="G81" s="419"/>
      <c r="H81" s="422"/>
      <c r="I81" s="419"/>
      <c r="J81" s="419"/>
      <c r="K81" s="419"/>
      <c r="L81" s="422"/>
      <c r="M81" s="419"/>
      <c r="N81" s="421"/>
      <c r="O81" s="421"/>
      <c r="P81" s="421"/>
    </row>
    <row r="82">
      <c r="B82" s="418"/>
      <c r="C82" s="419"/>
      <c r="D82" s="420"/>
      <c r="E82" s="419"/>
      <c r="F82" s="421"/>
      <c r="G82" s="419"/>
      <c r="H82" s="422"/>
      <c r="I82" s="419"/>
      <c r="J82" s="419"/>
      <c r="K82" s="419"/>
      <c r="L82" s="422"/>
      <c r="M82" s="419"/>
      <c r="N82" s="421"/>
      <c r="O82" s="421"/>
      <c r="P82" s="421"/>
    </row>
    <row r="83">
      <c r="B83" s="418"/>
      <c r="C83" s="419"/>
      <c r="D83" s="420"/>
      <c r="E83" s="419"/>
      <c r="F83" s="421"/>
      <c r="G83" s="419"/>
      <c r="H83" s="422"/>
      <c r="I83" s="419"/>
      <c r="J83" s="419"/>
      <c r="K83" s="419"/>
      <c r="L83" s="422"/>
      <c r="M83" s="419"/>
      <c r="N83" s="421"/>
      <c r="O83" s="421"/>
      <c r="P83" s="421"/>
    </row>
    <row r="84">
      <c r="B84" s="418"/>
      <c r="C84" s="419"/>
      <c r="D84" s="420"/>
      <c r="E84" s="419"/>
      <c r="F84" s="421"/>
      <c r="G84" s="419"/>
      <c r="H84" s="422"/>
      <c r="I84" s="419"/>
      <c r="J84" s="419"/>
      <c r="K84" s="419"/>
      <c r="L84" s="422"/>
      <c r="M84" s="419"/>
      <c r="N84" s="421"/>
      <c r="O84" s="421"/>
      <c r="P84" s="421"/>
    </row>
    <row r="85">
      <c r="B85" s="418"/>
      <c r="C85" s="419"/>
      <c r="D85" s="420"/>
      <c r="E85" s="419"/>
      <c r="F85" s="421"/>
      <c r="G85" s="419"/>
      <c r="H85" s="422"/>
      <c r="I85" s="419"/>
      <c r="J85" s="419"/>
      <c r="K85" s="419"/>
      <c r="L85" s="422"/>
      <c r="M85" s="419"/>
      <c r="N85" s="421"/>
      <c r="O85" s="421"/>
      <c r="P85" s="421"/>
    </row>
    <row r="86">
      <c r="B86" s="418"/>
      <c r="C86" s="419"/>
      <c r="D86" s="420"/>
      <c r="E86" s="419"/>
      <c r="F86" s="421"/>
      <c r="G86" s="419"/>
      <c r="H86" s="422"/>
      <c r="I86" s="419"/>
      <c r="J86" s="419"/>
      <c r="K86" s="419"/>
      <c r="L86" s="422"/>
      <c r="M86" s="419"/>
      <c r="N86" s="421"/>
      <c r="O86" s="421"/>
      <c r="P86" s="421"/>
    </row>
    <row r="87">
      <c r="B87" s="418"/>
      <c r="C87" s="419"/>
      <c r="D87" s="420"/>
      <c r="E87" s="419"/>
      <c r="F87" s="421"/>
      <c r="G87" s="419"/>
      <c r="H87" s="422"/>
      <c r="I87" s="419"/>
      <c r="J87" s="419"/>
      <c r="K87" s="419"/>
      <c r="L87" s="422"/>
      <c r="M87" s="419"/>
      <c r="N87" s="421"/>
      <c r="O87" s="421"/>
      <c r="P87" s="421"/>
    </row>
    <row r="88">
      <c r="B88" s="418"/>
      <c r="C88" s="419"/>
      <c r="D88" s="420"/>
      <c r="E88" s="419"/>
      <c r="F88" s="421"/>
      <c r="G88" s="419"/>
      <c r="H88" s="422"/>
      <c r="I88" s="419"/>
      <c r="J88" s="419"/>
      <c r="K88" s="419"/>
      <c r="L88" s="422"/>
      <c r="M88" s="419"/>
      <c r="N88" s="421"/>
      <c r="O88" s="421"/>
      <c r="P88" s="421"/>
    </row>
    <row r="89">
      <c r="B89" s="418"/>
      <c r="C89" s="419"/>
      <c r="D89" s="420"/>
      <c r="E89" s="419"/>
      <c r="F89" s="421"/>
      <c r="G89" s="419"/>
      <c r="H89" s="422"/>
      <c r="I89" s="419"/>
      <c r="J89" s="419"/>
      <c r="K89" s="419"/>
      <c r="L89" s="422"/>
      <c r="M89" s="419"/>
      <c r="N89" s="421"/>
      <c r="O89" s="421"/>
      <c r="P89" s="421"/>
    </row>
    <row r="90">
      <c r="B90" s="418"/>
      <c r="C90" s="419"/>
      <c r="D90" s="420"/>
      <c r="E90" s="419"/>
      <c r="F90" s="421"/>
      <c r="G90" s="419"/>
      <c r="H90" s="422"/>
      <c r="I90" s="419"/>
      <c r="J90" s="419"/>
      <c r="K90" s="419"/>
      <c r="L90" s="422"/>
      <c r="M90" s="419"/>
      <c r="N90" s="421"/>
      <c r="O90" s="421"/>
      <c r="P90" s="421"/>
    </row>
    <row r="91">
      <c r="B91" s="418"/>
      <c r="C91" s="419"/>
      <c r="D91" s="420"/>
      <c r="E91" s="419"/>
      <c r="F91" s="421"/>
      <c r="G91" s="419"/>
      <c r="H91" s="422"/>
      <c r="I91" s="419"/>
      <c r="J91" s="419"/>
      <c r="K91" s="419"/>
      <c r="L91" s="422"/>
      <c r="M91" s="419"/>
      <c r="N91" s="421"/>
      <c r="O91" s="421"/>
      <c r="P91" s="421"/>
    </row>
    <row r="92">
      <c r="B92" s="418"/>
      <c r="C92" s="419"/>
      <c r="D92" s="420"/>
      <c r="E92" s="419"/>
      <c r="F92" s="421"/>
      <c r="G92" s="419"/>
      <c r="H92" s="422"/>
      <c r="I92" s="419"/>
      <c r="J92" s="419"/>
      <c r="K92" s="419"/>
      <c r="L92" s="422"/>
      <c r="M92" s="419"/>
      <c r="N92" s="421"/>
      <c r="O92" s="421"/>
      <c r="P92" s="421"/>
    </row>
    <row r="93">
      <c r="B93" s="418"/>
      <c r="C93" s="419"/>
      <c r="D93" s="420"/>
      <c r="E93" s="419"/>
      <c r="F93" s="421"/>
      <c r="G93" s="419"/>
      <c r="H93" s="422"/>
      <c r="I93" s="419"/>
      <c r="J93" s="419"/>
      <c r="K93" s="419"/>
      <c r="L93" s="422"/>
      <c r="M93" s="419"/>
      <c r="N93" s="421"/>
      <c r="O93" s="421"/>
      <c r="P93" s="421"/>
    </row>
    <row r="94">
      <c r="B94" s="418"/>
      <c r="C94" s="419"/>
      <c r="D94" s="420"/>
      <c r="E94" s="419"/>
      <c r="F94" s="421"/>
      <c r="G94" s="419"/>
      <c r="H94" s="422"/>
      <c r="I94" s="419"/>
      <c r="J94" s="419"/>
      <c r="K94" s="419"/>
      <c r="L94" s="422"/>
      <c r="M94" s="419"/>
      <c r="N94" s="421"/>
      <c r="O94" s="421"/>
      <c r="P94" s="421"/>
    </row>
    <row r="95">
      <c r="B95" s="418"/>
      <c r="C95" s="419"/>
      <c r="D95" s="420"/>
      <c r="E95" s="419"/>
      <c r="F95" s="421"/>
      <c r="G95" s="419"/>
      <c r="H95" s="422"/>
      <c r="I95" s="419"/>
      <c r="J95" s="419"/>
      <c r="K95" s="419"/>
      <c r="L95" s="422"/>
      <c r="M95" s="419"/>
      <c r="N95" s="421"/>
      <c r="O95" s="421"/>
      <c r="P95" s="421"/>
    </row>
    <row r="96">
      <c r="B96" s="418"/>
      <c r="C96" s="419"/>
      <c r="D96" s="420"/>
      <c r="E96" s="419"/>
      <c r="F96" s="421"/>
      <c r="G96" s="419"/>
      <c r="H96" s="422"/>
      <c r="I96" s="419"/>
      <c r="J96" s="419"/>
      <c r="K96" s="419"/>
      <c r="L96" s="422"/>
      <c r="M96" s="419"/>
      <c r="N96" s="421"/>
      <c r="O96" s="421"/>
      <c r="P96" s="421"/>
    </row>
    <row r="97">
      <c r="B97" s="418"/>
      <c r="C97" s="419"/>
      <c r="D97" s="420"/>
      <c r="E97" s="419"/>
      <c r="F97" s="421"/>
      <c r="G97" s="419"/>
      <c r="H97" s="422"/>
      <c r="I97" s="419"/>
      <c r="J97" s="419"/>
      <c r="K97" s="419"/>
      <c r="L97" s="422"/>
      <c r="M97" s="419"/>
      <c r="N97" s="421"/>
      <c r="O97" s="421"/>
      <c r="P97" s="421"/>
    </row>
    <row r="98">
      <c r="B98" s="418"/>
      <c r="C98" s="419"/>
      <c r="D98" s="420"/>
      <c r="E98" s="419"/>
      <c r="F98" s="421"/>
      <c r="G98" s="419"/>
      <c r="H98" s="422"/>
      <c r="I98" s="419"/>
      <c r="J98" s="419"/>
      <c r="K98" s="419"/>
      <c r="L98" s="422"/>
      <c r="M98" s="419"/>
      <c r="N98" s="421"/>
      <c r="O98" s="421"/>
      <c r="P98" s="421"/>
    </row>
    <row r="99">
      <c r="B99" s="418"/>
      <c r="C99" s="419"/>
      <c r="D99" s="420"/>
      <c r="E99" s="419"/>
      <c r="F99" s="421"/>
      <c r="G99" s="419"/>
      <c r="H99" s="422"/>
      <c r="I99" s="419"/>
      <c r="J99" s="419"/>
      <c r="K99" s="419"/>
      <c r="L99" s="422"/>
      <c r="M99" s="419"/>
      <c r="N99" s="421"/>
      <c r="O99" s="421"/>
      <c r="P99" s="421"/>
    </row>
    <row r="100">
      <c r="B100" s="418"/>
      <c r="C100" s="419"/>
      <c r="D100" s="420"/>
      <c r="E100" s="419"/>
      <c r="F100" s="421"/>
      <c r="G100" s="419"/>
      <c r="H100" s="422"/>
      <c r="I100" s="419"/>
      <c r="J100" s="419"/>
      <c r="K100" s="419"/>
      <c r="L100" s="422"/>
      <c r="M100" s="419"/>
      <c r="N100" s="421"/>
      <c r="O100" s="421"/>
      <c r="P100" s="421"/>
    </row>
    <row r="101">
      <c r="B101" s="418"/>
      <c r="C101" s="419"/>
      <c r="D101" s="420"/>
      <c r="E101" s="419"/>
      <c r="F101" s="421"/>
      <c r="G101" s="419"/>
      <c r="H101" s="422"/>
      <c r="I101" s="419"/>
      <c r="J101" s="419"/>
      <c r="K101" s="419"/>
      <c r="L101" s="422"/>
      <c r="M101" s="419"/>
      <c r="N101" s="421"/>
      <c r="O101" s="421"/>
      <c r="P101" s="421"/>
    </row>
    <row r="102">
      <c r="B102" s="418"/>
      <c r="C102" s="419"/>
      <c r="D102" s="420"/>
      <c r="E102" s="419"/>
      <c r="F102" s="421"/>
      <c r="G102" s="419"/>
      <c r="H102" s="422"/>
      <c r="I102" s="419"/>
      <c r="J102" s="419"/>
      <c r="K102" s="419"/>
      <c r="L102" s="422"/>
      <c r="M102" s="419"/>
      <c r="N102" s="421"/>
      <c r="O102" s="421"/>
      <c r="P102" s="421"/>
    </row>
    <row r="103">
      <c r="B103" s="418"/>
      <c r="C103" s="419"/>
      <c r="D103" s="420"/>
      <c r="E103" s="419"/>
      <c r="F103" s="421"/>
      <c r="G103" s="419"/>
      <c r="H103" s="422"/>
      <c r="I103" s="419"/>
      <c r="J103" s="419"/>
      <c r="K103" s="419"/>
      <c r="L103" s="422"/>
      <c r="M103" s="419"/>
      <c r="N103" s="421"/>
      <c r="O103" s="421"/>
      <c r="P103" s="421"/>
    </row>
    <row r="104">
      <c r="B104" s="418"/>
      <c r="C104" s="419"/>
      <c r="D104" s="420"/>
      <c r="E104" s="419"/>
      <c r="F104" s="421"/>
      <c r="G104" s="419"/>
      <c r="H104" s="422"/>
      <c r="I104" s="419"/>
      <c r="J104" s="419"/>
      <c r="K104" s="419"/>
      <c r="L104" s="422"/>
      <c r="M104" s="419"/>
      <c r="N104" s="421"/>
      <c r="O104" s="421"/>
      <c r="P104" s="421"/>
    </row>
    <row r="105">
      <c r="B105" s="418"/>
      <c r="C105" s="419"/>
      <c r="D105" s="420"/>
      <c r="E105" s="419"/>
      <c r="F105" s="421"/>
      <c r="G105" s="419"/>
      <c r="H105" s="422"/>
      <c r="I105" s="419"/>
      <c r="J105" s="419"/>
      <c r="K105" s="419"/>
      <c r="L105" s="422"/>
      <c r="M105" s="419"/>
      <c r="N105" s="421"/>
      <c r="O105" s="421"/>
      <c r="P105" s="421"/>
    </row>
    <row r="106">
      <c r="B106" s="418"/>
      <c r="C106" s="419"/>
      <c r="D106" s="420"/>
      <c r="E106" s="419"/>
      <c r="F106" s="421"/>
      <c r="G106" s="419"/>
      <c r="H106" s="422"/>
      <c r="I106" s="419"/>
      <c r="J106" s="419"/>
      <c r="K106" s="419"/>
      <c r="L106" s="422"/>
      <c r="M106" s="419"/>
      <c r="N106" s="421"/>
      <c r="O106" s="421"/>
      <c r="P106" s="421"/>
    </row>
    <row r="107">
      <c r="B107" s="418"/>
      <c r="C107" s="419"/>
      <c r="D107" s="420"/>
      <c r="E107" s="419"/>
      <c r="F107" s="421"/>
      <c r="G107" s="419"/>
      <c r="H107" s="422"/>
      <c r="I107" s="419"/>
      <c r="J107" s="419"/>
      <c r="K107" s="419"/>
      <c r="L107" s="422"/>
      <c r="M107" s="419"/>
      <c r="N107" s="421"/>
      <c r="O107" s="421"/>
      <c r="P107" s="421"/>
    </row>
    <row r="108">
      <c r="B108" s="418"/>
      <c r="C108" s="419"/>
      <c r="D108" s="420"/>
      <c r="E108" s="419"/>
      <c r="F108" s="421"/>
      <c r="G108" s="419"/>
      <c r="H108" s="422"/>
      <c r="I108" s="419"/>
      <c r="J108" s="419"/>
      <c r="K108" s="419"/>
      <c r="L108" s="422"/>
      <c r="M108" s="419"/>
      <c r="N108" s="421"/>
      <c r="O108" s="421"/>
      <c r="P108" s="421"/>
    </row>
    <row r="109">
      <c r="B109" s="418"/>
      <c r="C109" s="419"/>
      <c r="D109" s="420"/>
      <c r="E109" s="419"/>
      <c r="F109" s="421"/>
      <c r="G109" s="419"/>
      <c r="H109" s="422"/>
      <c r="I109" s="419"/>
      <c r="J109" s="419"/>
      <c r="K109" s="419"/>
      <c r="L109" s="422"/>
      <c r="M109" s="419"/>
      <c r="N109" s="421"/>
      <c r="O109" s="421"/>
      <c r="P109" s="421"/>
    </row>
    <row r="110">
      <c r="B110" s="418"/>
      <c r="C110" s="419"/>
      <c r="D110" s="420"/>
      <c r="E110" s="419"/>
      <c r="F110" s="421"/>
      <c r="G110" s="419"/>
      <c r="H110" s="422"/>
      <c r="I110" s="419"/>
      <c r="J110" s="419"/>
      <c r="K110" s="419"/>
      <c r="L110" s="422"/>
      <c r="M110" s="419"/>
      <c r="N110" s="421"/>
      <c r="O110" s="421"/>
      <c r="P110" s="421"/>
    </row>
    <row r="111">
      <c r="B111" s="418"/>
      <c r="C111" s="419"/>
      <c r="D111" s="420"/>
      <c r="E111" s="419"/>
      <c r="F111" s="421"/>
      <c r="G111" s="419"/>
      <c r="H111" s="422"/>
      <c r="I111" s="419"/>
      <c r="J111" s="419"/>
      <c r="K111" s="419"/>
      <c r="L111" s="422"/>
      <c r="M111" s="419"/>
      <c r="N111" s="421"/>
      <c r="O111" s="421"/>
      <c r="P111" s="421"/>
    </row>
    <row r="112">
      <c r="B112" s="418"/>
      <c r="C112" s="419"/>
      <c r="D112" s="420"/>
      <c r="E112" s="419"/>
      <c r="F112" s="421"/>
      <c r="G112" s="419"/>
      <c r="H112" s="422"/>
      <c r="I112" s="419"/>
      <c r="J112" s="419"/>
      <c r="K112" s="419"/>
      <c r="L112" s="422"/>
      <c r="M112" s="419"/>
      <c r="N112" s="421"/>
      <c r="O112" s="421"/>
      <c r="P112" s="421"/>
    </row>
    <row r="113">
      <c r="B113" s="418"/>
      <c r="C113" s="419"/>
      <c r="D113" s="420"/>
      <c r="E113" s="419"/>
      <c r="F113" s="421"/>
      <c r="G113" s="419"/>
      <c r="H113" s="422"/>
      <c r="I113" s="419"/>
      <c r="J113" s="419"/>
      <c r="K113" s="419"/>
      <c r="L113" s="422"/>
      <c r="M113" s="419"/>
      <c r="N113" s="421"/>
      <c r="O113" s="421"/>
      <c r="P113" s="421"/>
    </row>
    <row r="114">
      <c r="B114" s="418"/>
      <c r="C114" s="419"/>
      <c r="D114" s="420"/>
      <c r="E114" s="419"/>
      <c r="F114" s="421"/>
      <c r="G114" s="419"/>
      <c r="H114" s="422"/>
      <c r="I114" s="419"/>
      <c r="J114" s="419"/>
      <c r="K114" s="419"/>
      <c r="L114" s="422"/>
      <c r="M114" s="419"/>
      <c r="N114" s="421"/>
      <c r="O114" s="421"/>
      <c r="P114" s="421"/>
    </row>
    <row r="115">
      <c r="B115" s="418"/>
      <c r="C115" s="419"/>
      <c r="D115" s="420"/>
      <c r="E115" s="419"/>
      <c r="F115" s="421"/>
      <c r="G115" s="419"/>
      <c r="H115" s="422"/>
      <c r="I115" s="419"/>
      <c r="J115" s="419"/>
      <c r="K115" s="419"/>
      <c r="L115" s="422"/>
      <c r="M115" s="419"/>
      <c r="N115" s="421"/>
      <c r="O115" s="421"/>
      <c r="P115" s="421"/>
    </row>
    <row r="116">
      <c r="B116" s="418"/>
      <c r="C116" s="419"/>
      <c r="D116" s="420"/>
      <c r="E116" s="419"/>
      <c r="F116" s="421"/>
      <c r="G116" s="419"/>
      <c r="H116" s="422"/>
      <c r="I116" s="419"/>
      <c r="J116" s="419"/>
      <c r="K116" s="419"/>
      <c r="L116" s="422"/>
      <c r="M116" s="419"/>
      <c r="N116" s="421"/>
      <c r="O116" s="421"/>
      <c r="P116" s="421"/>
    </row>
    <row r="117">
      <c r="B117" s="418"/>
      <c r="C117" s="419"/>
      <c r="D117" s="420"/>
      <c r="E117" s="419"/>
      <c r="F117" s="421"/>
      <c r="G117" s="419"/>
      <c r="H117" s="422"/>
      <c r="I117" s="419"/>
      <c r="J117" s="419"/>
      <c r="K117" s="419"/>
      <c r="L117" s="422"/>
      <c r="M117" s="419"/>
      <c r="N117" s="421"/>
      <c r="O117" s="421"/>
      <c r="P117" s="421"/>
    </row>
    <row r="118">
      <c r="B118" s="418"/>
      <c r="C118" s="419"/>
      <c r="D118" s="420"/>
      <c r="E118" s="419"/>
      <c r="F118" s="421"/>
      <c r="G118" s="419"/>
      <c r="H118" s="422"/>
      <c r="I118" s="419"/>
      <c r="J118" s="419"/>
      <c r="K118" s="419"/>
      <c r="L118" s="422"/>
      <c r="M118" s="419"/>
      <c r="N118" s="421"/>
      <c r="O118" s="421"/>
      <c r="P118" s="421"/>
    </row>
    <row r="119">
      <c r="B119" s="418"/>
      <c r="C119" s="419"/>
      <c r="D119" s="420"/>
      <c r="E119" s="419"/>
      <c r="F119" s="421"/>
      <c r="G119" s="419"/>
      <c r="H119" s="422"/>
      <c r="I119" s="419"/>
      <c r="J119" s="419"/>
      <c r="K119" s="419"/>
      <c r="L119" s="422"/>
      <c r="M119" s="419"/>
      <c r="N119" s="421"/>
      <c r="O119" s="421"/>
      <c r="P119" s="421"/>
    </row>
    <row r="120">
      <c r="B120" s="418"/>
      <c r="C120" s="419"/>
      <c r="D120" s="420"/>
      <c r="E120" s="419"/>
      <c r="F120" s="421"/>
      <c r="G120" s="419"/>
      <c r="H120" s="422"/>
      <c r="I120" s="419"/>
      <c r="J120" s="419"/>
      <c r="K120" s="419"/>
      <c r="L120" s="422"/>
      <c r="M120" s="419"/>
      <c r="N120" s="421"/>
      <c r="O120" s="421"/>
      <c r="P120" s="421"/>
    </row>
    <row r="121">
      <c r="B121" s="418"/>
      <c r="C121" s="419"/>
      <c r="D121" s="420"/>
      <c r="E121" s="419"/>
      <c r="F121" s="421"/>
      <c r="G121" s="419"/>
      <c r="H121" s="422"/>
      <c r="I121" s="419"/>
      <c r="J121" s="419"/>
      <c r="K121" s="419"/>
      <c r="L121" s="422"/>
      <c r="M121" s="419"/>
      <c r="N121" s="421"/>
      <c r="O121" s="421"/>
      <c r="P121" s="421"/>
    </row>
    <row r="122">
      <c r="B122" s="418"/>
      <c r="C122" s="419"/>
      <c r="D122" s="420"/>
      <c r="E122" s="419"/>
      <c r="F122" s="421"/>
      <c r="G122" s="419"/>
      <c r="H122" s="422"/>
      <c r="I122" s="419"/>
      <c r="J122" s="419"/>
      <c r="K122" s="419"/>
      <c r="L122" s="422"/>
      <c r="M122" s="419"/>
      <c r="N122" s="421"/>
      <c r="O122" s="421"/>
      <c r="P122" s="421"/>
    </row>
    <row r="123">
      <c r="B123" s="418"/>
      <c r="C123" s="419"/>
      <c r="D123" s="420"/>
      <c r="E123" s="419"/>
      <c r="F123" s="421"/>
      <c r="G123" s="419"/>
      <c r="H123" s="422"/>
      <c r="I123" s="419"/>
      <c r="J123" s="419"/>
      <c r="K123" s="419"/>
      <c r="L123" s="422"/>
      <c r="M123" s="419"/>
      <c r="N123" s="421"/>
      <c r="O123" s="421"/>
      <c r="P123" s="421"/>
    </row>
    <row r="124">
      <c r="B124" s="418"/>
      <c r="C124" s="419"/>
      <c r="D124" s="420"/>
      <c r="E124" s="419"/>
      <c r="F124" s="421"/>
      <c r="G124" s="419"/>
      <c r="H124" s="422"/>
      <c r="I124" s="419"/>
      <c r="J124" s="419"/>
      <c r="K124" s="419"/>
      <c r="L124" s="422"/>
      <c r="M124" s="419"/>
      <c r="N124" s="421"/>
      <c r="O124" s="421"/>
      <c r="P124" s="421"/>
    </row>
    <row r="125">
      <c r="B125" s="418"/>
      <c r="C125" s="419"/>
      <c r="D125" s="420"/>
      <c r="E125" s="419"/>
      <c r="F125" s="421"/>
      <c r="G125" s="419"/>
      <c r="H125" s="422"/>
      <c r="I125" s="419"/>
      <c r="J125" s="419"/>
      <c r="K125" s="419"/>
      <c r="L125" s="422"/>
      <c r="M125" s="419"/>
      <c r="N125" s="421"/>
      <c r="O125" s="421"/>
      <c r="P125" s="421"/>
    </row>
    <row r="126">
      <c r="B126" s="418"/>
      <c r="C126" s="419"/>
      <c r="D126" s="420"/>
      <c r="E126" s="419"/>
      <c r="F126" s="421"/>
      <c r="G126" s="419"/>
      <c r="H126" s="422"/>
      <c r="I126" s="419"/>
      <c r="J126" s="419"/>
      <c r="K126" s="419"/>
      <c r="L126" s="422"/>
      <c r="M126" s="419"/>
      <c r="N126" s="421"/>
      <c r="O126" s="421"/>
      <c r="P126" s="421"/>
    </row>
    <row r="127">
      <c r="B127" s="418"/>
      <c r="C127" s="419"/>
      <c r="D127" s="420"/>
      <c r="E127" s="419"/>
      <c r="F127" s="421"/>
      <c r="G127" s="419"/>
      <c r="H127" s="422"/>
      <c r="I127" s="419"/>
      <c r="J127" s="419"/>
      <c r="K127" s="419"/>
      <c r="L127" s="422"/>
      <c r="M127" s="419"/>
      <c r="N127" s="421"/>
      <c r="O127" s="421"/>
      <c r="P127" s="421"/>
    </row>
    <row r="128">
      <c r="B128" s="418"/>
      <c r="C128" s="419"/>
      <c r="D128" s="420"/>
      <c r="E128" s="419"/>
      <c r="F128" s="421"/>
      <c r="G128" s="419"/>
      <c r="H128" s="422"/>
      <c r="I128" s="419"/>
      <c r="J128" s="419"/>
      <c r="K128" s="419"/>
      <c r="L128" s="422"/>
      <c r="M128" s="419"/>
      <c r="N128" s="421"/>
      <c r="O128" s="421"/>
      <c r="P128" s="421"/>
    </row>
    <row r="129">
      <c r="B129" s="418"/>
      <c r="C129" s="419"/>
      <c r="D129" s="420"/>
      <c r="E129" s="419"/>
      <c r="F129" s="421"/>
      <c r="G129" s="419"/>
      <c r="H129" s="422"/>
      <c r="I129" s="419"/>
      <c r="J129" s="419"/>
      <c r="K129" s="419"/>
      <c r="L129" s="422"/>
      <c r="M129" s="419"/>
      <c r="N129" s="421"/>
      <c r="O129" s="421"/>
      <c r="P129" s="421"/>
    </row>
    <row r="130">
      <c r="B130" s="418"/>
      <c r="C130" s="419"/>
      <c r="D130" s="420"/>
      <c r="E130" s="419"/>
      <c r="F130" s="421"/>
      <c r="G130" s="419"/>
      <c r="H130" s="422"/>
      <c r="I130" s="419"/>
      <c r="J130" s="419"/>
      <c r="K130" s="419"/>
      <c r="L130" s="422"/>
      <c r="M130" s="419"/>
      <c r="N130" s="421"/>
      <c r="O130" s="421"/>
      <c r="P130" s="421"/>
    </row>
    <row r="131">
      <c r="B131" s="418"/>
      <c r="C131" s="419"/>
      <c r="D131" s="420"/>
      <c r="E131" s="419"/>
      <c r="F131" s="421"/>
      <c r="G131" s="419"/>
      <c r="H131" s="422"/>
      <c r="I131" s="419"/>
      <c r="J131" s="419"/>
      <c r="K131" s="419"/>
      <c r="L131" s="422"/>
      <c r="M131" s="419"/>
      <c r="N131" s="421"/>
      <c r="O131" s="421"/>
      <c r="P131" s="421"/>
    </row>
    <row r="132">
      <c r="B132" s="418"/>
      <c r="C132" s="419"/>
      <c r="D132" s="420"/>
      <c r="E132" s="419"/>
      <c r="F132" s="421"/>
      <c r="G132" s="419"/>
      <c r="H132" s="422"/>
      <c r="I132" s="419"/>
      <c r="J132" s="419"/>
      <c r="K132" s="419"/>
      <c r="L132" s="422"/>
      <c r="M132" s="419"/>
      <c r="N132" s="421"/>
      <c r="O132" s="421"/>
      <c r="P132" s="421"/>
    </row>
    <row r="133">
      <c r="B133" s="418"/>
      <c r="C133" s="419"/>
      <c r="D133" s="420"/>
      <c r="E133" s="419"/>
      <c r="F133" s="421"/>
      <c r="G133" s="419"/>
      <c r="H133" s="422"/>
      <c r="I133" s="419"/>
      <c r="J133" s="419"/>
      <c r="K133" s="419"/>
      <c r="L133" s="422"/>
      <c r="M133" s="419"/>
      <c r="N133" s="421"/>
      <c r="O133" s="421"/>
      <c r="P133" s="421"/>
    </row>
    <row r="134">
      <c r="B134" s="418"/>
      <c r="C134" s="419"/>
      <c r="D134" s="420"/>
      <c r="E134" s="419"/>
      <c r="F134" s="421"/>
      <c r="G134" s="419"/>
      <c r="H134" s="422"/>
      <c r="I134" s="419"/>
      <c r="J134" s="419"/>
      <c r="K134" s="419"/>
      <c r="L134" s="422"/>
      <c r="M134" s="419"/>
      <c r="N134" s="421"/>
      <c r="O134" s="421"/>
      <c r="P134" s="421"/>
    </row>
    <row r="135">
      <c r="B135" s="418"/>
      <c r="C135" s="419"/>
      <c r="D135" s="420"/>
      <c r="E135" s="419"/>
      <c r="F135" s="421"/>
      <c r="G135" s="419"/>
      <c r="H135" s="422"/>
      <c r="I135" s="419"/>
      <c r="J135" s="419"/>
      <c r="K135" s="419"/>
      <c r="L135" s="422"/>
      <c r="M135" s="419"/>
      <c r="N135" s="421"/>
      <c r="O135" s="421"/>
      <c r="P135" s="421"/>
    </row>
    <row r="136">
      <c r="B136" s="418"/>
      <c r="C136" s="419"/>
      <c r="D136" s="420"/>
      <c r="E136" s="419"/>
      <c r="F136" s="421"/>
      <c r="G136" s="419"/>
      <c r="H136" s="422"/>
      <c r="I136" s="419"/>
      <c r="J136" s="419"/>
      <c r="K136" s="419"/>
      <c r="L136" s="422"/>
      <c r="M136" s="419"/>
      <c r="N136" s="421"/>
      <c r="O136" s="421"/>
      <c r="P136" s="421"/>
    </row>
    <row r="137">
      <c r="B137" s="418"/>
      <c r="C137" s="419"/>
      <c r="D137" s="420"/>
      <c r="E137" s="419"/>
      <c r="F137" s="421"/>
      <c r="G137" s="419"/>
      <c r="H137" s="422"/>
      <c r="I137" s="419"/>
      <c r="J137" s="419"/>
      <c r="K137" s="419"/>
      <c r="L137" s="422"/>
      <c r="M137" s="419"/>
      <c r="N137" s="421"/>
      <c r="O137" s="421"/>
      <c r="P137" s="421"/>
    </row>
    <row r="138">
      <c r="B138" s="418"/>
      <c r="C138" s="419"/>
      <c r="D138" s="420"/>
      <c r="E138" s="419"/>
      <c r="F138" s="421"/>
      <c r="G138" s="419"/>
      <c r="H138" s="422"/>
      <c r="I138" s="419"/>
      <c r="J138" s="419"/>
      <c r="K138" s="419"/>
      <c r="L138" s="422"/>
      <c r="M138" s="419"/>
      <c r="N138" s="421"/>
      <c r="O138" s="421"/>
      <c r="P138" s="421"/>
    </row>
    <row r="139">
      <c r="B139" s="418"/>
      <c r="C139" s="419"/>
      <c r="D139" s="420"/>
      <c r="E139" s="419"/>
      <c r="F139" s="421"/>
      <c r="G139" s="419"/>
      <c r="H139" s="422"/>
      <c r="I139" s="419"/>
      <c r="J139" s="419"/>
      <c r="K139" s="419"/>
      <c r="L139" s="422"/>
      <c r="M139" s="419"/>
      <c r="N139" s="421"/>
      <c r="O139" s="421"/>
      <c r="P139" s="421"/>
    </row>
    <row r="140">
      <c r="B140" s="418"/>
      <c r="C140" s="419"/>
      <c r="D140" s="420"/>
      <c r="E140" s="419"/>
      <c r="F140" s="421"/>
      <c r="G140" s="419"/>
      <c r="H140" s="422"/>
      <c r="I140" s="419"/>
      <c r="J140" s="419"/>
      <c r="K140" s="419"/>
      <c r="L140" s="422"/>
      <c r="M140" s="419"/>
      <c r="N140" s="421"/>
      <c r="O140" s="421"/>
      <c r="P140" s="421"/>
    </row>
    <row r="141">
      <c r="B141" s="418"/>
      <c r="C141" s="419"/>
      <c r="D141" s="420"/>
      <c r="E141" s="419"/>
      <c r="F141" s="421"/>
      <c r="G141" s="419"/>
      <c r="H141" s="422"/>
      <c r="I141" s="419"/>
      <c r="J141" s="419"/>
      <c r="K141" s="419"/>
      <c r="L141" s="422"/>
      <c r="M141" s="419"/>
      <c r="N141" s="421"/>
      <c r="O141" s="421"/>
      <c r="P141" s="421"/>
    </row>
    <row r="142">
      <c r="B142" s="418"/>
      <c r="C142" s="419"/>
      <c r="D142" s="420"/>
      <c r="E142" s="419"/>
      <c r="F142" s="421"/>
      <c r="G142" s="419"/>
      <c r="H142" s="422"/>
      <c r="I142" s="419"/>
      <c r="J142" s="419"/>
      <c r="K142" s="419"/>
      <c r="L142" s="422"/>
      <c r="M142" s="419"/>
      <c r="N142" s="421"/>
      <c r="O142" s="421"/>
      <c r="P142" s="421"/>
    </row>
    <row r="143">
      <c r="B143" s="418"/>
      <c r="C143" s="419"/>
      <c r="D143" s="420"/>
      <c r="E143" s="419"/>
      <c r="F143" s="421"/>
      <c r="G143" s="419"/>
      <c r="H143" s="422"/>
      <c r="I143" s="419"/>
      <c r="J143" s="419"/>
      <c r="K143" s="419"/>
      <c r="L143" s="422"/>
      <c r="M143" s="419"/>
      <c r="N143" s="421"/>
      <c r="O143" s="421"/>
      <c r="P143" s="421"/>
    </row>
    <row r="144">
      <c r="B144" s="418"/>
      <c r="C144" s="419"/>
      <c r="D144" s="420"/>
      <c r="E144" s="419"/>
      <c r="F144" s="421"/>
      <c r="G144" s="419"/>
      <c r="H144" s="422"/>
      <c r="I144" s="419"/>
      <c r="J144" s="419"/>
      <c r="K144" s="419"/>
      <c r="L144" s="422"/>
      <c r="M144" s="419"/>
      <c r="N144" s="421"/>
      <c r="O144" s="421"/>
      <c r="P144" s="421"/>
    </row>
    <row r="145">
      <c r="B145" s="418"/>
      <c r="C145" s="419"/>
      <c r="D145" s="420"/>
      <c r="E145" s="419"/>
      <c r="F145" s="421"/>
      <c r="G145" s="419"/>
      <c r="H145" s="422"/>
      <c r="I145" s="419"/>
      <c r="J145" s="419"/>
      <c r="K145" s="419"/>
      <c r="L145" s="422"/>
      <c r="M145" s="419"/>
      <c r="N145" s="421"/>
      <c r="O145" s="421"/>
      <c r="P145" s="421"/>
    </row>
    <row r="146">
      <c r="B146" s="418"/>
      <c r="C146" s="419"/>
      <c r="D146" s="420"/>
      <c r="E146" s="419"/>
      <c r="F146" s="421"/>
      <c r="G146" s="419"/>
      <c r="H146" s="422"/>
      <c r="I146" s="419"/>
      <c r="J146" s="419"/>
      <c r="K146" s="419"/>
      <c r="L146" s="422"/>
      <c r="M146" s="419"/>
      <c r="N146" s="421"/>
      <c r="O146" s="421"/>
      <c r="P146" s="421"/>
    </row>
    <row r="147">
      <c r="B147" s="418"/>
      <c r="C147" s="419"/>
      <c r="D147" s="420"/>
      <c r="E147" s="419"/>
      <c r="F147" s="421"/>
      <c r="G147" s="419"/>
      <c r="H147" s="422"/>
      <c r="I147" s="419"/>
      <c r="J147" s="419"/>
      <c r="K147" s="419"/>
      <c r="L147" s="422"/>
      <c r="M147" s="419"/>
      <c r="N147" s="421"/>
      <c r="O147" s="421"/>
      <c r="P147" s="421"/>
    </row>
    <row r="148">
      <c r="B148" s="418"/>
      <c r="C148" s="419"/>
      <c r="D148" s="420"/>
      <c r="E148" s="419"/>
      <c r="F148" s="421"/>
      <c r="G148" s="419"/>
      <c r="H148" s="422"/>
      <c r="I148" s="419"/>
      <c r="J148" s="419"/>
      <c r="K148" s="419"/>
      <c r="L148" s="422"/>
      <c r="M148" s="419"/>
      <c r="N148" s="421"/>
      <c r="O148" s="421"/>
      <c r="P148" s="421"/>
    </row>
    <row r="149">
      <c r="B149" s="418"/>
      <c r="C149" s="419"/>
      <c r="D149" s="420"/>
      <c r="E149" s="419"/>
      <c r="F149" s="421"/>
      <c r="G149" s="419"/>
      <c r="H149" s="422"/>
      <c r="I149" s="419"/>
      <c r="J149" s="419"/>
      <c r="K149" s="419"/>
      <c r="L149" s="422"/>
      <c r="M149" s="419"/>
      <c r="N149" s="421"/>
      <c r="O149" s="421"/>
      <c r="P149" s="421"/>
    </row>
    <row r="150">
      <c r="B150" s="418"/>
      <c r="C150" s="419"/>
      <c r="D150" s="420"/>
      <c r="E150" s="419"/>
      <c r="F150" s="421"/>
      <c r="G150" s="419"/>
      <c r="H150" s="422"/>
      <c r="I150" s="419"/>
      <c r="J150" s="419"/>
      <c r="K150" s="419"/>
      <c r="L150" s="422"/>
      <c r="M150" s="419"/>
      <c r="N150" s="421"/>
      <c r="O150" s="421"/>
      <c r="P150" s="421"/>
    </row>
    <row r="151">
      <c r="B151" s="418"/>
      <c r="C151" s="419"/>
      <c r="D151" s="420"/>
      <c r="E151" s="419"/>
      <c r="F151" s="421"/>
      <c r="G151" s="419"/>
      <c r="H151" s="422"/>
      <c r="I151" s="419"/>
      <c r="J151" s="419"/>
      <c r="K151" s="419"/>
      <c r="L151" s="422"/>
      <c r="M151" s="419"/>
      <c r="N151" s="421"/>
      <c r="O151" s="421"/>
      <c r="P151" s="421"/>
    </row>
    <row r="152">
      <c r="B152" s="418"/>
      <c r="C152" s="419"/>
      <c r="D152" s="420"/>
      <c r="E152" s="419"/>
      <c r="F152" s="421"/>
      <c r="G152" s="419"/>
      <c r="H152" s="422"/>
      <c r="I152" s="419"/>
      <c r="J152" s="419"/>
      <c r="K152" s="419"/>
      <c r="L152" s="422"/>
      <c r="M152" s="419"/>
      <c r="N152" s="421"/>
      <c r="O152" s="421"/>
      <c r="P152" s="421"/>
    </row>
    <row r="153">
      <c r="B153" s="418"/>
      <c r="C153" s="419"/>
      <c r="D153" s="420"/>
      <c r="E153" s="419"/>
      <c r="F153" s="421"/>
      <c r="G153" s="419"/>
      <c r="H153" s="422"/>
      <c r="I153" s="419"/>
      <c r="J153" s="419"/>
      <c r="K153" s="419"/>
      <c r="L153" s="422"/>
      <c r="M153" s="419"/>
      <c r="N153" s="421"/>
      <c r="O153" s="421"/>
      <c r="P153" s="421"/>
    </row>
    <row r="154">
      <c r="B154" s="418"/>
      <c r="C154" s="419"/>
      <c r="D154" s="420"/>
      <c r="E154" s="419"/>
      <c r="F154" s="421"/>
      <c r="G154" s="419"/>
      <c r="H154" s="422"/>
      <c r="I154" s="419"/>
      <c r="J154" s="419"/>
      <c r="K154" s="419"/>
      <c r="L154" s="422"/>
      <c r="M154" s="419"/>
      <c r="N154" s="421"/>
      <c r="O154" s="421"/>
      <c r="P154" s="421"/>
    </row>
    <row r="155">
      <c r="B155" s="418"/>
      <c r="C155" s="419"/>
      <c r="D155" s="420"/>
      <c r="E155" s="419"/>
      <c r="F155" s="421"/>
      <c r="G155" s="419"/>
      <c r="H155" s="422"/>
      <c r="I155" s="419"/>
      <c r="J155" s="419"/>
      <c r="K155" s="419"/>
      <c r="L155" s="422"/>
      <c r="M155" s="419"/>
      <c r="N155" s="421"/>
      <c r="O155" s="421"/>
      <c r="P155" s="421"/>
    </row>
    <row r="156">
      <c r="B156" s="418"/>
      <c r="C156" s="419"/>
      <c r="D156" s="420"/>
      <c r="E156" s="419"/>
      <c r="F156" s="421"/>
      <c r="G156" s="419"/>
      <c r="H156" s="422"/>
      <c r="I156" s="419"/>
      <c r="J156" s="419"/>
      <c r="K156" s="419"/>
      <c r="L156" s="422"/>
      <c r="M156" s="419"/>
      <c r="N156" s="421"/>
      <c r="O156" s="421"/>
      <c r="P156" s="421"/>
    </row>
    <row r="157">
      <c r="B157" s="418"/>
      <c r="C157" s="419"/>
      <c r="D157" s="420"/>
      <c r="E157" s="419"/>
      <c r="F157" s="421"/>
      <c r="G157" s="419"/>
      <c r="H157" s="422"/>
      <c r="I157" s="419"/>
      <c r="J157" s="419"/>
      <c r="K157" s="419"/>
      <c r="L157" s="422"/>
      <c r="M157" s="419"/>
      <c r="N157" s="421"/>
      <c r="O157" s="421"/>
      <c r="P157" s="421"/>
    </row>
    <row r="158">
      <c r="B158" s="418"/>
      <c r="C158" s="419"/>
      <c r="D158" s="420"/>
      <c r="E158" s="419"/>
      <c r="F158" s="421"/>
      <c r="G158" s="419"/>
      <c r="H158" s="422"/>
      <c r="I158" s="419"/>
      <c r="J158" s="419"/>
      <c r="K158" s="419"/>
      <c r="L158" s="422"/>
      <c r="M158" s="419"/>
      <c r="N158" s="421"/>
      <c r="O158" s="421"/>
      <c r="P158" s="421"/>
    </row>
    <row r="159">
      <c r="B159" s="418"/>
      <c r="C159" s="419"/>
      <c r="D159" s="420"/>
      <c r="E159" s="419"/>
      <c r="F159" s="421"/>
      <c r="G159" s="419"/>
      <c r="H159" s="422"/>
      <c r="I159" s="419"/>
      <c r="J159" s="419"/>
      <c r="K159" s="419"/>
      <c r="L159" s="422"/>
      <c r="M159" s="419"/>
      <c r="N159" s="421"/>
      <c r="O159" s="421"/>
      <c r="P159" s="421"/>
    </row>
    <row r="160">
      <c r="B160" s="418"/>
      <c r="C160" s="419"/>
      <c r="D160" s="420"/>
      <c r="E160" s="419"/>
      <c r="F160" s="421"/>
      <c r="G160" s="419"/>
      <c r="H160" s="422"/>
      <c r="I160" s="419"/>
      <c r="J160" s="419"/>
      <c r="K160" s="419"/>
      <c r="L160" s="422"/>
      <c r="M160" s="419"/>
      <c r="N160" s="421"/>
      <c r="O160" s="421"/>
      <c r="P160" s="421"/>
    </row>
    <row r="161">
      <c r="B161" s="418"/>
      <c r="C161" s="419"/>
      <c r="D161" s="420"/>
      <c r="E161" s="419"/>
      <c r="F161" s="421"/>
      <c r="G161" s="419"/>
      <c r="H161" s="422"/>
      <c r="I161" s="419"/>
      <c r="J161" s="419"/>
      <c r="K161" s="419"/>
      <c r="L161" s="422"/>
      <c r="M161" s="419"/>
      <c r="N161" s="421"/>
      <c r="O161" s="421"/>
      <c r="P161" s="421"/>
    </row>
    <row r="162">
      <c r="B162" s="418"/>
      <c r="C162" s="419"/>
      <c r="D162" s="420"/>
      <c r="E162" s="419"/>
      <c r="F162" s="421"/>
      <c r="G162" s="419"/>
      <c r="H162" s="422"/>
      <c r="I162" s="419"/>
      <c r="J162" s="419"/>
      <c r="K162" s="419"/>
      <c r="L162" s="422"/>
      <c r="M162" s="419"/>
      <c r="N162" s="421"/>
      <c r="O162" s="421"/>
      <c r="P162" s="421"/>
    </row>
    <row r="163">
      <c r="B163" s="418"/>
      <c r="C163" s="419"/>
      <c r="D163" s="420"/>
      <c r="E163" s="419"/>
      <c r="F163" s="421"/>
      <c r="G163" s="419"/>
      <c r="H163" s="422"/>
      <c r="I163" s="419"/>
      <c r="J163" s="419"/>
      <c r="K163" s="419"/>
      <c r="L163" s="422"/>
      <c r="M163" s="419"/>
      <c r="N163" s="421"/>
      <c r="O163" s="421"/>
      <c r="P163" s="421"/>
    </row>
    <row r="164">
      <c r="B164" s="418"/>
      <c r="C164" s="419"/>
      <c r="D164" s="420"/>
      <c r="E164" s="419"/>
      <c r="F164" s="421"/>
      <c r="G164" s="419"/>
      <c r="H164" s="422"/>
      <c r="I164" s="419"/>
      <c r="J164" s="419"/>
      <c r="K164" s="419"/>
      <c r="L164" s="422"/>
      <c r="M164" s="419"/>
      <c r="N164" s="421"/>
      <c r="O164" s="421"/>
      <c r="P164" s="421"/>
    </row>
    <row r="165">
      <c r="B165" s="418"/>
      <c r="C165" s="419"/>
      <c r="D165" s="420"/>
      <c r="E165" s="419"/>
      <c r="F165" s="421"/>
      <c r="G165" s="419"/>
      <c r="H165" s="422"/>
      <c r="I165" s="419"/>
      <c r="J165" s="419"/>
      <c r="K165" s="419"/>
      <c r="L165" s="422"/>
      <c r="M165" s="419"/>
      <c r="N165" s="421"/>
      <c r="O165" s="421"/>
      <c r="P165" s="421"/>
    </row>
    <row r="166">
      <c r="B166" s="418"/>
      <c r="C166" s="419"/>
      <c r="D166" s="420"/>
      <c r="E166" s="419"/>
      <c r="F166" s="421"/>
      <c r="G166" s="419"/>
      <c r="H166" s="422"/>
      <c r="I166" s="419"/>
      <c r="J166" s="419"/>
      <c r="K166" s="419"/>
      <c r="L166" s="422"/>
      <c r="M166" s="419"/>
      <c r="N166" s="421"/>
      <c r="O166" s="421"/>
      <c r="P166" s="421"/>
    </row>
    <row r="167">
      <c r="B167" s="418"/>
      <c r="C167" s="419"/>
      <c r="D167" s="420"/>
      <c r="E167" s="419"/>
      <c r="F167" s="421"/>
      <c r="G167" s="419"/>
      <c r="H167" s="422"/>
      <c r="I167" s="419"/>
      <c r="J167" s="419"/>
      <c r="K167" s="419"/>
      <c r="L167" s="422"/>
      <c r="M167" s="419"/>
      <c r="N167" s="421"/>
      <c r="O167" s="421"/>
      <c r="P167" s="421"/>
    </row>
    <row r="168">
      <c r="B168" s="418"/>
      <c r="C168" s="419"/>
      <c r="D168" s="420"/>
      <c r="E168" s="419"/>
      <c r="F168" s="421"/>
      <c r="G168" s="419"/>
      <c r="H168" s="422"/>
      <c r="I168" s="419"/>
      <c r="J168" s="419"/>
      <c r="K168" s="419"/>
      <c r="L168" s="422"/>
      <c r="M168" s="419"/>
      <c r="N168" s="421"/>
      <c r="O168" s="421"/>
      <c r="P168" s="421"/>
    </row>
    <row r="169">
      <c r="B169" s="418"/>
      <c r="C169" s="419"/>
      <c r="D169" s="420"/>
      <c r="E169" s="419"/>
      <c r="F169" s="421"/>
      <c r="G169" s="419"/>
      <c r="H169" s="422"/>
      <c r="I169" s="419"/>
      <c r="J169" s="419"/>
      <c r="K169" s="419"/>
      <c r="L169" s="422"/>
      <c r="M169" s="419"/>
      <c r="N169" s="421"/>
      <c r="O169" s="421"/>
      <c r="P169" s="421"/>
    </row>
    <row r="170">
      <c r="B170" s="418"/>
      <c r="C170" s="419"/>
      <c r="D170" s="420"/>
      <c r="E170" s="419"/>
      <c r="F170" s="421"/>
      <c r="G170" s="419"/>
      <c r="H170" s="422"/>
      <c r="I170" s="419"/>
      <c r="J170" s="419"/>
      <c r="K170" s="419"/>
      <c r="L170" s="422"/>
      <c r="M170" s="419"/>
      <c r="N170" s="421"/>
      <c r="O170" s="421"/>
      <c r="P170" s="421"/>
    </row>
    <row r="171">
      <c r="B171" s="418"/>
      <c r="C171" s="419"/>
      <c r="D171" s="420"/>
      <c r="E171" s="419"/>
      <c r="F171" s="421"/>
      <c r="G171" s="419"/>
      <c r="H171" s="422"/>
      <c r="I171" s="419"/>
      <c r="J171" s="419"/>
      <c r="K171" s="419"/>
      <c r="L171" s="422"/>
      <c r="M171" s="419"/>
      <c r="N171" s="421"/>
      <c r="O171" s="421"/>
      <c r="P171" s="421"/>
    </row>
    <row r="172">
      <c r="B172" s="418"/>
      <c r="C172" s="419"/>
      <c r="D172" s="420"/>
      <c r="E172" s="419"/>
      <c r="F172" s="421"/>
      <c r="G172" s="419"/>
      <c r="H172" s="422"/>
      <c r="I172" s="419"/>
      <c r="J172" s="419"/>
      <c r="K172" s="419"/>
      <c r="L172" s="422"/>
      <c r="M172" s="419"/>
      <c r="N172" s="421"/>
      <c r="O172" s="421"/>
      <c r="P172" s="421"/>
    </row>
    <row r="173">
      <c r="B173" s="418"/>
      <c r="C173" s="419"/>
      <c r="D173" s="420"/>
      <c r="E173" s="419"/>
      <c r="F173" s="421"/>
      <c r="G173" s="419"/>
      <c r="H173" s="422"/>
      <c r="I173" s="419"/>
      <c r="J173" s="419"/>
      <c r="K173" s="419"/>
      <c r="L173" s="422"/>
      <c r="M173" s="419"/>
      <c r="N173" s="421"/>
      <c r="O173" s="421"/>
      <c r="P173" s="421"/>
    </row>
    <row r="174">
      <c r="B174" s="418"/>
      <c r="C174" s="419"/>
      <c r="D174" s="420"/>
      <c r="E174" s="419"/>
      <c r="F174" s="421"/>
      <c r="G174" s="419"/>
      <c r="H174" s="422"/>
      <c r="I174" s="419"/>
      <c r="J174" s="419"/>
      <c r="K174" s="419"/>
      <c r="L174" s="422"/>
      <c r="M174" s="419"/>
      <c r="N174" s="421"/>
      <c r="O174" s="421"/>
      <c r="P174" s="421"/>
    </row>
    <row r="175">
      <c r="B175" s="418"/>
      <c r="C175" s="419"/>
      <c r="D175" s="420"/>
      <c r="E175" s="419"/>
      <c r="F175" s="421"/>
      <c r="G175" s="419"/>
      <c r="H175" s="422"/>
      <c r="I175" s="419"/>
      <c r="J175" s="419"/>
      <c r="K175" s="419"/>
      <c r="L175" s="422"/>
      <c r="M175" s="419"/>
      <c r="N175" s="421"/>
      <c r="O175" s="421"/>
      <c r="P175" s="421"/>
    </row>
    <row r="176">
      <c r="B176" s="418"/>
      <c r="C176" s="419"/>
      <c r="D176" s="420"/>
      <c r="E176" s="419"/>
      <c r="F176" s="421"/>
      <c r="G176" s="419"/>
      <c r="H176" s="422"/>
      <c r="I176" s="419"/>
      <c r="J176" s="419"/>
      <c r="K176" s="419"/>
      <c r="L176" s="422"/>
      <c r="M176" s="419"/>
      <c r="N176" s="421"/>
      <c r="O176" s="421"/>
      <c r="P176" s="421"/>
    </row>
    <row r="177">
      <c r="B177" s="418"/>
      <c r="C177" s="419"/>
      <c r="D177" s="420"/>
      <c r="E177" s="419"/>
      <c r="F177" s="421"/>
      <c r="G177" s="419"/>
      <c r="H177" s="422"/>
      <c r="I177" s="419"/>
      <c r="J177" s="419"/>
      <c r="K177" s="419"/>
      <c r="L177" s="422"/>
      <c r="M177" s="419"/>
      <c r="N177" s="421"/>
      <c r="O177" s="421"/>
      <c r="P177" s="421"/>
    </row>
    <row r="178">
      <c r="B178" s="418"/>
      <c r="C178" s="419"/>
      <c r="D178" s="420"/>
      <c r="E178" s="419"/>
      <c r="F178" s="421"/>
      <c r="G178" s="419"/>
      <c r="H178" s="422"/>
      <c r="I178" s="419"/>
      <c r="J178" s="419"/>
      <c r="K178" s="419"/>
      <c r="L178" s="422"/>
      <c r="M178" s="419"/>
      <c r="N178" s="421"/>
      <c r="O178" s="421"/>
      <c r="P178" s="421"/>
    </row>
    <row r="179">
      <c r="B179" s="418"/>
      <c r="C179" s="419"/>
      <c r="D179" s="420"/>
      <c r="E179" s="419"/>
      <c r="F179" s="421"/>
      <c r="G179" s="419"/>
      <c r="H179" s="422"/>
      <c r="I179" s="419"/>
      <c r="J179" s="419"/>
      <c r="K179" s="419"/>
      <c r="L179" s="422"/>
      <c r="M179" s="419"/>
      <c r="N179" s="421"/>
      <c r="O179" s="421"/>
      <c r="P179" s="421"/>
    </row>
    <row r="180">
      <c r="B180" s="418"/>
      <c r="C180" s="419"/>
      <c r="D180" s="420"/>
      <c r="E180" s="419"/>
      <c r="F180" s="421"/>
      <c r="G180" s="419"/>
      <c r="H180" s="422"/>
      <c r="I180" s="419"/>
      <c r="J180" s="419"/>
      <c r="K180" s="419"/>
      <c r="L180" s="422"/>
      <c r="M180" s="419"/>
      <c r="N180" s="421"/>
      <c r="O180" s="421"/>
      <c r="P180" s="421"/>
    </row>
    <row r="181">
      <c r="B181" s="418"/>
      <c r="C181" s="419"/>
      <c r="D181" s="420"/>
      <c r="E181" s="419"/>
      <c r="F181" s="421"/>
      <c r="G181" s="419"/>
      <c r="H181" s="422"/>
      <c r="I181" s="419"/>
      <c r="J181" s="419"/>
      <c r="K181" s="419"/>
      <c r="L181" s="422"/>
      <c r="M181" s="419"/>
      <c r="N181" s="421"/>
      <c r="O181" s="421"/>
      <c r="P181" s="421"/>
    </row>
    <row r="182">
      <c r="B182" s="418"/>
      <c r="C182" s="419"/>
      <c r="D182" s="420"/>
      <c r="E182" s="419"/>
      <c r="F182" s="421"/>
      <c r="G182" s="419"/>
      <c r="H182" s="422"/>
      <c r="I182" s="419"/>
      <c r="J182" s="419"/>
      <c r="K182" s="419"/>
      <c r="L182" s="422"/>
      <c r="M182" s="419"/>
      <c r="N182" s="421"/>
      <c r="O182" s="421"/>
      <c r="P182" s="421"/>
    </row>
    <row r="183">
      <c r="B183" s="418"/>
      <c r="C183" s="419"/>
      <c r="D183" s="420"/>
      <c r="E183" s="419"/>
      <c r="F183" s="421"/>
      <c r="G183" s="419"/>
      <c r="H183" s="422"/>
      <c r="I183" s="419"/>
      <c r="J183" s="419"/>
      <c r="K183" s="419"/>
      <c r="L183" s="422"/>
      <c r="M183" s="419"/>
      <c r="N183" s="421"/>
      <c r="O183" s="421"/>
      <c r="P183" s="421"/>
    </row>
    <row r="184">
      <c r="B184" s="418"/>
      <c r="C184" s="419"/>
      <c r="D184" s="420"/>
      <c r="E184" s="419"/>
      <c r="F184" s="421"/>
      <c r="G184" s="419"/>
      <c r="H184" s="422"/>
      <c r="I184" s="419"/>
      <c r="J184" s="419"/>
      <c r="K184" s="419"/>
      <c r="L184" s="422"/>
      <c r="M184" s="419"/>
      <c r="N184" s="421"/>
      <c r="O184" s="421"/>
      <c r="P184" s="421"/>
    </row>
    <row r="185">
      <c r="B185" s="418"/>
      <c r="C185" s="419"/>
      <c r="D185" s="420"/>
      <c r="E185" s="419"/>
      <c r="F185" s="421"/>
      <c r="G185" s="419"/>
      <c r="H185" s="422"/>
      <c r="I185" s="419"/>
      <c r="J185" s="419"/>
      <c r="K185" s="419"/>
      <c r="L185" s="422"/>
      <c r="M185" s="419"/>
      <c r="N185" s="421"/>
      <c r="O185" s="421"/>
      <c r="P185" s="421"/>
    </row>
    <row r="186">
      <c r="B186" s="418"/>
      <c r="C186" s="419"/>
      <c r="D186" s="420"/>
      <c r="E186" s="419"/>
      <c r="F186" s="421"/>
      <c r="G186" s="419"/>
      <c r="H186" s="422"/>
      <c r="I186" s="419"/>
      <c r="J186" s="419"/>
      <c r="K186" s="419"/>
      <c r="L186" s="422"/>
      <c r="M186" s="419"/>
      <c r="N186" s="421"/>
      <c r="O186" s="421"/>
      <c r="P186" s="421"/>
    </row>
    <row r="187">
      <c r="B187" s="418"/>
      <c r="C187" s="419"/>
      <c r="D187" s="420"/>
      <c r="E187" s="419"/>
      <c r="F187" s="421"/>
      <c r="G187" s="419"/>
      <c r="H187" s="422"/>
      <c r="I187" s="419"/>
      <c r="J187" s="419"/>
      <c r="K187" s="419"/>
      <c r="L187" s="422"/>
      <c r="M187" s="419"/>
      <c r="N187" s="421"/>
      <c r="O187" s="421"/>
      <c r="P187" s="421"/>
    </row>
    <row r="188">
      <c r="B188" s="418"/>
      <c r="C188" s="419"/>
      <c r="D188" s="420"/>
      <c r="E188" s="419"/>
      <c r="F188" s="421"/>
      <c r="G188" s="419"/>
      <c r="H188" s="422"/>
      <c r="I188" s="419"/>
      <c r="J188" s="419"/>
      <c r="K188" s="419"/>
      <c r="L188" s="422"/>
      <c r="M188" s="419"/>
      <c r="N188" s="421"/>
      <c r="O188" s="421"/>
      <c r="P188" s="421"/>
    </row>
    <row r="189">
      <c r="B189" s="418"/>
      <c r="C189" s="419"/>
      <c r="D189" s="420"/>
      <c r="E189" s="419"/>
      <c r="F189" s="421"/>
      <c r="G189" s="419"/>
      <c r="H189" s="422"/>
      <c r="I189" s="419"/>
      <c r="J189" s="419"/>
      <c r="K189" s="419"/>
      <c r="L189" s="422"/>
      <c r="M189" s="419"/>
      <c r="N189" s="421"/>
      <c r="O189" s="421"/>
      <c r="P189" s="421"/>
    </row>
    <row r="190">
      <c r="B190" s="418"/>
      <c r="C190" s="419"/>
      <c r="D190" s="420"/>
      <c r="E190" s="419"/>
      <c r="F190" s="421"/>
      <c r="G190" s="419"/>
      <c r="H190" s="422"/>
      <c r="I190" s="419"/>
      <c r="J190" s="419"/>
      <c r="K190" s="419"/>
      <c r="L190" s="422"/>
      <c r="M190" s="419"/>
      <c r="N190" s="421"/>
      <c r="O190" s="421"/>
      <c r="P190" s="421"/>
    </row>
    <row r="191">
      <c r="B191" s="418"/>
      <c r="C191" s="419"/>
      <c r="D191" s="420"/>
      <c r="E191" s="419"/>
      <c r="F191" s="421"/>
      <c r="G191" s="419"/>
      <c r="H191" s="422"/>
      <c r="I191" s="419"/>
      <c r="J191" s="419"/>
      <c r="K191" s="419"/>
      <c r="L191" s="422"/>
      <c r="M191" s="419"/>
      <c r="N191" s="421"/>
      <c r="O191" s="421"/>
      <c r="P191" s="421"/>
    </row>
    <row r="192">
      <c r="B192" s="418"/>
      <c r="C192" s="419"/>
      <c r="D192" s="420"/>
      <c r="E192" s="419"/>
      <c r="F192" s="421"/>
      <c r="G192" s="419"/>
      <c r="H192" s="422"/>
      <c r="I192" s="419"/>
      <c r="J192" s="419"/>
      <c r="K192" s="419"/>
      <c r="L192" s="422"/>
      <c r="M192" s="419"/>
      <c r="N192" s="421"/>
      <c r="O192" s="421"/>
      <c r="P192" s="421"/>
    </row>
    <row r="193">
      <c r="B193" s="418"/>
      <c r="C193" s="419"/>
      <c r="D193" s="420"/>
      <c r="E193" s="419"/>
      <c r="F193" s="421"/>
      <c r="G193" s="419"/>
      <c r="H193" s="422"/>
      <c r="I193" s="419"/>
      <c r="J193" s="419"/>
      <c r="K193" s="419"/>
      <c r="L193" s="422"/>
      <c r="M193" s="419"/>
      <c r="N193" s="421"/>
      <c r="O193" s="421"/>
      <c r="P193" s="421"/>
    </row>
    <row r="194">
      <c r="B194" s="418"/>
      <c r="C194" s="419"/>
      <c r="D194" s="420"/>
      <c r="E194" s="419"/>
      <c r="F194" s="421"/>
      <c r="G194" s="419"/>
      <c r="H194" s="422"/>
      <c r="I194" s="419"/>
      <c r="J194" s="419"/>
      <c r="K194" s="419"/>
      <c r="L194" s="422"/>
      <c r="M194" s="419"/>
      <c r="N194" s="421"/>
      <c r="O194" s="421"/>
      <c r="P194" s="421"/>
    </row>
    <row r="195">
      <c r="B195" s="418"/>
      <c r="C195" s="419"/>
      <c r="D195" s="420"/>
      <c r="E195" s="419"/>
      <c r="F195" s="421"/>
      <c r="G195" s="419"/>
      <c r="H195" s="422"/>
      <c r="I195" s="419"/>
      <c r="J195" s="419"/>
      <c r="K195" s="419"/>
      <c r="L195" s="422"/>
      <c r="M195" s="419"/>
      <c r="N195" s="421"/>
      <c r="O195" s="421"/>
      <c r="P195" s="421"/>
    </row>
    <row r="196">
      <c r="B196" s="418"/>
      <c r="C196" s="419"/>
      <c r="D196" s="420"/>
      <c r="E196" s="419"/>
      <c r="F196" s="421"/>
      <c r="G196" s="419"/>
      <c r="H196" s="422"/>
      <c r="I196" s="419"/>
      <c r="J196" s="419"/>
      <c r="K196" s="419"/>
      <c r="L196" s="422"/>
      <c r="M196" s="419"/>
      <c r="N196" s="421"/>
      <c r="O196" s="421"/>
      <c r="P196" s="421"/>
    </row>
    <row r="197">
      <c r="B197" s="418"/>
      <c r="C197" s="419"/>
      <c r="D197" s="420"/>
      <c r="E197" s="419"/>
      <c r="F197" s="421"/>
      <c r="G197" s="419"/>
      <c r="H197" s="422"/>
      <c r="I197" s="419"/>
      <c r="J197" s="419"/>
      <c r="K197" s="419"/>
      <c r="L197" s="422"/>
      <c r="M197" s="419"/>
      <c r="N197" s="421"/>
      <c r="O197" s="421"/>
      <c r="P197" s="421"/>
    </row>
    <row r="198">
      <c r="B198" s="418"/>
      <c r="C198" s="419"/>
      <c r="D198" s="420"/>
      <c r="E198" s="419"/>
      <c r="F198" s="421"/>
      <c r="G198" s="419"/>
      <c r="H198" s="422"/>
      <c r="I198" s="419"/>
      <c r="J198" s="419"/>
      <c r="K198" s="419"/>
      <c r="L198" s="422"/>
      <c r="M198" s="419"/>
      <c r="N198" s="421"/>
      <c r="O198" s="421"/>
      <c r="P198" s="421"/>
    </row>
    <row r="199">
      <c r="B199" s="418"/>
      <c r="C199" s="419"/>
      <c r="D199" s="420"/>
      <c r="E199" s="419"/>
      <c r="F199" s="421"/>
      <c r="G199" s="419"/>
      <c r="H199" s="422"/>
      <c r="I199" s="419"/>
      <c r="J199" s="419"/>
      <c r="K199" s="419"/>
      <c r="L199" s="422"/>
      <c r="M199" s="419"/>
      <c r="N199" s="421"/>
      <c r="O199" s="421"/>
      <c r="P199" s="421"/>
    </row>
    <row r="200">
      <c r="B200" s="418"/>
      <c r="C200" s="419"/>
      <c r="D200" s="420"/>
      <c r="E200" s="419"/>
      <c r="F200" s="421"/>
      <c r="G200" s="419"/>
      <c r="H200" s="422"/>
      <c r="I200" s="419"/>
      <c r="J200" s="419"/>
      <c r="K200" s="419"/>
      <c r="L200" s="422"/>
      <c r="M200" s="419"/>
      <c r="N200" s="421"/>
      <c r="O200" s="421"/>
      <c r="P200" s="421"/>
    </row>
    <row r="201">
      <c r="B201" s="418"/>
      <c r="C201" s="419"/>
      <c r="D201" s="420"/>
      <c r="E201" s="419"/>
      <c r="F201" s="421"/>
      <c r="G201" s="419"/>
      <c r="H201" s="422"/>
      <c r="I201" s="419"/>
      <c r="J201" s="419"/>
      <c r="K201" s="419"/>
      <c r="L201" s="422"/>
      <c r="M201" s="419"/>
      <c r="N201" s="421"/>
      <c r="O201" s="421"/>
      <c r="P201" s="421"/>
    </row>
    <row r="202">
      <c r="B202" s="418"/>
      <c r="C202" s="419"/>
      <c r="D202" s="420"/>
      <c r="E202" s="419"/>
      <c r="F202" s="421"/>
      <c r="G202" s="419"/>
      <c r="H202" s="422"/>
      <c r="I202" s="419"/>
      <c r="J202" s="419"/>
      <c r="K202" s="419"/>
      <c r="L202" s="422"/>
      <c r="M202" s="419"/>
      <c r="N202" s="421"/>
      <c r="O202" s="421"/>
      <c r="P202" s="421"/>
    </row>
    <row r="203">
      <c r="B203" s="418"/>
      <c r="C203" s="419"/>
      <c r="D203" s="420"/>
      <c r="E203" s="419"/>
      <c r="F203" s="421"/>
      <c r="G203" s="419"/>
      <c r="H203" s="422"/>
      <c r="I203" s="419"/>
      <c r="J203" s="419"/>
      <c r="K203" s="419"/>
      <c r="L203" s="422"/>
      <c r="M203" s="419"/>
      <c r="N203" s="421"/>
      <c r="O203" s="421"/>
      <c r="P203" s="421"/>
    </row>
    <row r="204">
      <c r="B204" s="418"/>
      <c r="C204" s="419"/>
      <c r="D204" s="420"/>
      <c r="E204" s="419"/>
      <c r="F204" s="421"/>
      <c r="G204" s="419"/>
      <c r="H204" s="422"/>
      <c r="I204" s="419"/>
      <c r="J204" s="419"/>
      <c r="K204" s="419"/>
      <c r="L204" s="422"/>
      <c r="M204" s="419"/>
      <c r="N204" s="421"/>
      <c r="O204" s="421"/>
      <c r="P204" s="421"/>
    </row>
    <row r="205">
      <c r="B205" s="418"/>
      <c r="C205" s="419"/>
      <c r="D205" s="420"/>
      <c r="E205" s="419"/>
      <c r="F205" s="421"/>
      <c r="G205" s="419"/>
      <c r="H205" s="422"/>
      <c r="I205" s="419"/>
      <c r="J205" s="419"/>
      <c r="K205" s="419"/>
      <c r="L205" s="422"/>
      <c r="M205" s="419"/>
      <c r="N205" s="421"/>
      <c r="O205" s="421"/>
      <c r="P205" s="421"/>
    </row>
    <row r="206">
      <c r="B206" s="418"/>
      <c r="C206" s="419"/>
      <c r="D206" s="420"/>
      <c r="E206" s="419"/>
      <c r="F206" s="421"/>
      <c r="G206" s="419"/>
      <c r="H206" s="422"/>
      <c r="I206" s="419"/>
      <c r="J206" s="419"/>
      <c r="K206" s="419"/>
      <c r="L206" s="422"/>
      <c r="M206" s="419"/>
      <c r="N206" s="421"/>
      <c r="O206" s="421"/>
      <c r="P206" s="421"/>
    </row>
    <row r="207">
      <c r="B207" s="418"/>
      <c r="C207" s="419"/>
      <c r="D207" s="420"/>
      <c r="E207" s="419"/>
      <c r="F207" s="421"/>
      <c r="G207" s="419"/>
      <c r="H207" s="422"/>
      <c r="I207" s="419"/>
      <c r="J207" s="419"/>
      <c r="K207" s="419"/>
      <c r="L207" s="422"/>
      <c r="M207" s="419"/>
      <c r="N207" s="421"/>
      <c r="O207" s="421"/>
      <c r="P207" s="421"/>
    </row>
    <row r="208">
      <c r="B208" s="418"/>
      <c r="C208" s="419"/>
      <c r="D208" s="420"/>
      <c r="E208" s="419"/>
      <c r="F208" s="421"/>
      <c r="G208" s="419"/>
      <c r="H208" s="422"/>
      <c r="I208" s="419"/>
      <c r="J208" s="419"/>
      <c r="K208" s="419"/>
      <c r="L208" s="422"/>
      <c r="M208" s="419"/>
      <c r="N208" s="421"/>
      <c r="O208" s="421"/>
      <c r="P208" s="421"/>
    </row>
    <row r="209">
      <c r="B209" s="418"/>
      <c r="C209" s="419"/>
      <c r="D209" s="420"/>
      <c r="E209" s="419"/>
      <c r="F209" s="421"/>
      <c r="G209" s="419"/>
      <c r="H209" s="422"/>
      <c r="I209" s="419"/>
      <c r="J209" s="419"/>
      <c r="K209" s="419"/>
      <c r="L209" s="422"/>
      <c r="M209" s="419"/>
      <c r="N209" s="421"/>
      <c r="O209" s="421"/>
      <c r="P209" s="421"/>
    </row>
    <row r="210">
      <c r="B210" s="418"/>
      <c r="C210" s="419"/>
      <c r="D210" s="420"/>
      <c r="E210" s="419"/>
      <c r="F210" s="421"/>
      <c r="G210" s="419"/>
      <c r="H210" s="422"/>
      <c r="I210" s="419"/>
      <c r="J210" s="419"/>
      <c r="K210" s="419"/>
      <c r="L210" s="422"/>
      <c r="M210" s="419"/>
      <c r="N210" s="421"/>
      <c r="O210" s="421"/>
      <c r="P210" s="421"/>
    </row>
    <row r="211">
      <c r="B211" s="418"/>
      <c r="C211" s="419"/>
      <c r="D211" s="420"/>
      <c r="E211" s="419"/>
      <c r="F211" s="421"/>
      <c r="G211" s="419"/>
      <c r="H211" s="422"/>
      <c r="I211" s="419"/>
      <c r="J211" s="419"/>
      <c r="K211" s="419"/>
      <c r="L211" s="422"/>
      <c r="M211" s="419"/>
      <c r="N211" s="421"/>
      <c r="O211" s="421"/>
      <c r="P211" s="421"/>
    </row>
    <row r="212">
      <c r="B212" s="418"/>
      <c r="C212" s="419"/>
      <c r="D212" s="420"/>
      <c r="E212" s="419"/>
      <c r="F212" s="421"/>
      <c r="G212" s="419"/>
      <c r="H212" s="422"/>
      <c r="I212" s="419"/>
      <c r="J212" s="419"/>
      <c r="K212" s="419"/>
      <c r="L212" s="422"/>
      <c r="M212" s="419"/>
      <c r="N212" s="421"/>
      <c r="O212" s="421"/>
      <c r="P212" s="421"/>
    </row>
    <row r="213">
      <c r="B213" s="418"/>
      <c r="C213" s="419"/>
      <c r="D213" s="420"/>
      <c r="E213" s="419"/>
      <c r="F213" s="421"/>
      <c r="G213" s="419"/>
      <c r="H213" s="422"/>
      <c r="I213" s="419"/>
      <c r="J213" s="419"/>
      <c r="K213" s="419"/>
      <c r="L213" s="422"/>
      <c r="M213" s="419"/>
      <c r="N213" s="421"/>
      <c r="O213" s="421"/>
      <c r="P213" s="421"/>
    </row>
    <row r="214">
      <c r="B214" s="418"/>
      <c r="C214" s="419"/>
      <c r="D214" s="420"/>
      <c r="E214" s="419"/>
      <c r="F214" s="421"/>
      <c r="G214" s="419"/>
      <c r="H214" s="422"/>
      <c r="I214" s="419"/>
      <c r="J214" s="419"/>
      <c r="K214" s="419"/>
      <c r="L214" s="422"/>
      <c r="M214" s="419"/>
      <c r="N214" s="421"/>
      <c r="O214" s="421"/>
      <c r="P214" s="421"/>
    </row>
    <row r="215">
      <c r="B215" s="418"/>
      <c r="C215" s="419"/>
      <c r="D215" s="420"/>
      <c r="E215" s="419"/>
      <c r="F215" s="421"/>
      <c r="G215" s="419"/>
      <c r="H215" s="422"/>
      <c r="I215" s="419"/>
      <c r="J215" s="419"/>
      <c r="K215" s="419"/>
      <c r="L215" s="422"/>
      <c r="M215" s="419"/>
      <c r="N215" s="421"/>
      <c r="O215" s="421"/>
      <c r="P215" s="421"/>
    </row>
    <row r="216">
      <c r="B216" s="418"/>
      <c r="C216" s="419"/>
      <c r="D216" s="420"/>
      <c r="E216" s="419"/>
      <c r="F216" s="421"/>
      <c r="G216" s="419"/>
      <c r="H216" s="422"/>
      <c r="I216" s="419"/>
      <c r="J216" s="419"/>
      <c r="K216" s="419"/>
      <c r="L216" s="422"/>
      <c r="M216" s="419"/>
      <c r="N216" s="421"/>
      <c r="O216" s="421"/>
      <c r="P216" s="421"/>
    </row>
    <row r="217">
      <c r="B217" s="418"/>
      <c r="C217" s="419"/>
      <c r="D217" s="420"/>
      <c r="E217" s="419"/>
      <c r="F217" s="421"/>
      <c r="G217" s="419"/>
      <c r="H217" s="422"/>
      <c r="I217" s="419"/>
      <c r="J217" s="419"/>
      <c r="K217" s="419"/>
      <c r="L217" s="422"/>
      <c r="M217" s="419"/>
      <c r="N217" s="421"/>
      <c r="O217" s="421"/>
      <c r="P217" s="421"/>
    </row>
    <row r="218">
      <c r="B218" s="418"/>
      <c r="C218" s="419"/>
      <c r="D218" s="420"/>
      <c r="E218" s="419"/>
      <c r="F218" s="421"/>
      <c r="G218" s="419"/>
      <c r="H218" s="422"/>
      <c r="I218" s="419"/>
      <c r="J218" s="419"/>
      <c r="K218" s="419"/>
      <c r="L218" s="422"/>
      <c r="M218" s="419"/>
      <c r="N218" s="421"/>
      <c r="O218" s="421"/>
      <c r="P218" s="421"/>
    </row>
    <row r="219">
      <c r="B219" s="418"/>
      <c r="C219" s="419"/>
      <c r="D219" s="420"/>
      <c r="E219" s="419"/>
      <c r="F219" s="421"/>
      <c r="G219" s="419"/>
      <c r="H219" s="422"/>
      <c r="I219" s="419"/>
      <c r="J219" s="419"/>
      <c r="K219" s="419"/>
      <c r="L219" s="422"/>
      <c r="M219" s="419"/>
      <c r="N219" s="421"/>
      <c r="O219" s="421"/>
      <c r="P219" s="421"/>
    </row>
    <row r="220">
      <c r="B220" s="418"/>
      <c r="C220" s="419"/>
      <c r="D220" s="420"/>
      <c r="E220" s="419"/>
      <c r="F220" s="421"/>
      <c r="G220" s="419"/>
      <c r="H220" s="422"/>
      <c r="I220" s="419"/>
      <c r="J220" s="419"/>
      <c r="K220" s="419"/>
      <c r="L220" s="422"/>
      <c r="M220" s="419"/>
      <c r="N220" s="421"/>
      <c r="O220" s="421"/>
      <c r="P220" s="421"/>
    </row>
    <row r="221">
      <c r="B221" s="418"/>
      <c r="C221" s="419"/>
      <c r="D221" s="420"/>
      <c r="E221" s="419"/>
      <c r="F221" s="421"/>
      <c r="G221" s="419"/>
      <c r="H221" s="422"/>
      <c r="I221" s="419"/>
      <c r="J221" s="419"/>
      <c r="K221" s="419"/>
      <c r="L221" s="422"/>
      <c r="M221" s="419"/>
      <c r="N221" s="421"/>
      <c r="O221" s="421"/>
      <c r="P221" s="421"/>
    </row>
    <row r="222">
      <c r="B222" s="418"/>
      <c r="C222" s="419"/>
      <c r="D222" s="420"/>
      <c r="E222" s="419"/>
      <c r="F222" s="421"/>
      <c r="G222" s="419"/>
      <c r="H222" s="422"/>
      <c r="I222" s="419"/>
      <c r="J222" s="419"/>
      <c r="K222" s="419"/>
      <c r="L222" s="422"/>
      <c r="M222" s="419"/>
      <c r="N222" s="421"/>
      <c r="O222" s="421"/>
      <c r="P222" s="421"/>
    </row>
    <row r="223">
      <c r="B223" s="418"/>
      <c r="C223" s="419"/>
      <c r="D223" s="420"/>
      <c r="E223" s="419"/>
      <c r="F223" s="421"/>
      <c r="G223" s="419"/>
      <c r="H223" s="422"/>
      <c r="I223" s="419"/>
      <c r="J223" s="419"/>
      <c r="K223" s="419"/>
      <c r="L223" s="422"/>
      <c r="M223" s="419"/>
      <c r="N223" s="421"/>
      <c r="O223" s="421"/>
      <c r="P223" s="421"/>
    </row>
    <row r="224">
      <c r="B224" s="418"/>
      <c r="C224" s="419"/>
      <c r="D224" s="420"/>
      <c r="E224" s="419"/>
      <c r="F224" s="421"/>
      <c r="G224" s="419"/>
      <c r="H224" s="422"/>
      <c r="I224" s="419"/>
      <c r="J224" s="419"/>
      <c r="K224" s="419"/>
      <c r="L224" s="422"/>
      <c r="M224" s="419"/>
      <c r="N224" s="421"/>
      <c r="O224" s="421"/>
      <c r="P224" s="421"/>
    </row>
    <row r="225">
      <c r="B225" s="418"/>
      <c r="C225" s="419"/>
      <c r="D225" s="420"/>
      <c r="E225" s="419"/>
      <c r="F225" s="421"/>
      <c r="G225" s="419"/>
      <c r="H225" s="422"/>
      <c r="I225" s="419"/>
      <c r="J225" s="419"/>
      <c r="K225" s="419"/>
      <c r="L225" s="422"/>
      <c r="M225" s="419"/>
      <c r="N225" s="421"/>
      <c r="O225" s="421"/>
      <c r="P225" s="421"/>
    </row>
    <row r="226">
      <c r="B226" s="418"/>
      <c r="C226" s="419"/>
      <c r="D226" s="420"/>
      <c r="E226" s="419"/>
      <c r="F226" s="421"/>
      <c r="G226" s="419"/>
      <c r="H226" s="422"/>
      <c r="I226" s="419"/>
      <c r="J226" s="419"/>
      <c r="K226" s="419"/>
      <c r="L226" s="422"/>
      <c r="M226" s="419"/>
      <c r="N226" s="421"/>
      <c r="O226" s="421"/>
      <c r="P226" s="421"/>
    </row>
    <row r="227">
      <c r="B227" s="418"/>
      <c r="C227" s="419"/>
      <c r="D227" s="420"/>
      <c r="E227" s="419"/>
      <c r="F227" s="421"/>
      <c r="G227" s="419"/>
      <c r="H227" s="422"/>
      <c r="I227" s="419"/>
      <c r="J227" s="419"/>
      <c r="K227" s="419"/>
      <c r="L227" s="422"/>
      <c r="M227" s="419"/>
      <c r="N227" s="421"/>
      <c r="O227" s="421"/>
      <c r="P227" s="421"/>
    </row>
    <row r="228">
      <c r="B228" s="418"/>
      <c r="C228" s="419"/>
      <c r="D228" s="420"/>
      <c r="E228" s="419"/>
      <c r="F228" s="421"/>
      <c r="G228" s="419"/>
      <c r="H228" s="422"/>
      <c r="I228" s="419"/>
      <c r="J228" s="419"/>
      <c r="K228" s="419"/>
      <c r="L228" s="422"/>
      <c r="M228" s="419"/>
      <c r="N228" s="421"/>
      <c r="O228" s="421"/>
      <c r="P228" s="421"/>
    </row>
    <row r="229">
      <c r="B229" s="418"/>
      <c r="C229" s="419"/>
      <c r="D229" s="420"/>
      <c r="E229" s="419"/>
      <c r="F229" s="421"/>
      <c r="G229" s="419"/>
      <c r="H229" s="422"/>
      <c r="I229" s="419"/>
      <c r="J229" s="419"/>
      <c r="K229" s="419"/>
      <c r="L229" s="422"/>
      <c r="M229" s="419"/>
      <c r="N229" s="421"/>
      <c r="O229" s="421"/>
      <c r="P229" s="421"/>
    </row>
    <row r="230">
      <c r="B230" s="418"/>
      <c r="C230" s="419"/>
      <c r="D230" s="420"/>
      <c r="E230" s="419"/>
      <c r="F230" s="421"/>
      <c r="G230" s="419"/>
      <c r="H230" s="422"/>
      <c r="I230" s="419"/>
      <c r="J230" s="419"/>
      <c r="K230" s="419"/>
      <c r="L230" s="422"/>
      <c r="M230" s="419"/>
      <c r="N230" s="421"/>
      <c r="O230" s="421"/>
      <c r="P230" s="421"/>
    </row>
    <row r="231">
      <c r="B231" s="418"/>
      <c r="C231" s="419"/>
      <c r="D231" s="420"/>
      <c r="E231" s="419"/>
      <c r="F231" s="421"/>
      <c r="G231" s="419"/>
      <c r="H231" s="422"/>
      <c r="I231" s="419"/>
      <c r="J231" s="419"/>
      <c r="K231" s="419"/>
      <c r="L231" s="422"/>
      <c r="M231" s="419"/>
      <c r="N231" s="421"/>
      <c r="O231" s="421"/>
      <c r="P231" s="421"/>
    </row>
    <row r="232">
      <c r="B232" s="418"/>
      <c r="C232" s="419"/>
      <c r="D232" s="420"/>
      <c r="E232" s="419"/>
      <c r="F232" s="421"/>
      <c r="G232" s="419"/>
      <c r="H232" s="422"/>
      <c r="I232" s="419"/>
      <c r="J232" s="419"/>
      <c r="K232" s="419"/>
      <c r="L232" s="422"/>
      <c r="M232" s="419"/>
      <c r="N232" s="421"/>
      <c r="O232" s="421"/>
      <c r="P232" s="421"/>
    </row>
    <row r="233">
      <c r="B233" s="418"/>
      <c r="C233" s="419"/>
      <c r="D233" s="420"/>
      <c r="E233" s="419"/>
      <c r="F233" s="421"/>
      <c r="G233" s="419"/>
      <c r="H233" s="422"/>
      <c r="I233" s="419"/>
      <c r="J233" s="419"/>
      <c r="K233" s="419"/>
      <c r="L233" s="422"/>
      <c r="M233" s="419"/>
      <c r="N233" s="421"/>
      <c r="O233" s="421"/>
      <c r="P233" s="421"/>
    </row>
    <row r="234">
      <c r="B234" s="418"/>
      <c r="C234" s="419"/>
      <c r="D234" s="420"/>
      <c r="E234" s="419"/>
      <c r="F234" s="421"/>
      <c r="G234" s="419"/>
      <c r="H234" s="422"/>
      <c r="I234" s="419"/>
      <c r="J234" s="419"/>
      <c r="K234" s="419"/>
      <c r="L234" s="422"/>
      <c r="M234" s="419"/>
      <c r="N234" s="421"/>
      <c r="O234" s="421"/>
      <c r="P234" s="421"/>
    </row>
    <row r="235">
      <c r="B235" s="418"/>
      <c r="C235" s="419"/>
      <c r="D235" s="420"/>
      <c r="E235" s="419"/>
      <c r="F235" s="421"/>
      <c r="G235" s="419"/>
      <c r="H235" s="422"/>
      <c r="I235" s="419"/>
      <c r="J235" s="419"/>
      <c r="K235" s="419"/>
      <c r="L235" s="422"/>
      <c r="M235" s="419"/>
      <c r="N235" s="421"/>
      <c r="O235" s="421"/>
      <c r="P235" s="421"/>
    </row>
    <row r="236">
      <c r="B236" s="418"/>
      <c r="C236" s="419"/>
      <c r="D236" s="420"/>
      <c r="E236" s="419"/>
      <c r="F236" s="421"/>
      <c r="G236" s="419"/>
      <c r="H236" s="422"/>
      <c r="I236" s="419"/>
      <c r="J236" s="419"/>
      <c r="K236" s="419"/>
      <c r="L236" s="422"/>
      <c r="M236" s="419"/>
      <c r="N236" s="421"/>
      <c r="O236" s="421"/>
      <c r="P236" s="421"/>
    </row>
    <row r="237">
      <c r="B237" s="418"/>
      <c r="C237" s="419"/>
      <c r="D237" s="420"/>
      <c r="E237" s="419"/>
      <c r="F237" s="421"/>
      <c r="G237" s="419"/>
      <c r="H237" s="422"/>
      <c r="I237" s="419"/>
      <c r="J237" s="419"/>
      <c r="K237" s="419"/>
      <c r="L237" s="422"/>
      <c r="M237" s="419"/>
      <c r="N237" s="421"/>
      <c r="O237" s="421"/>
      <c r="P237" s="421"/>
    </row>
    <row r="238">
      <c r="B238" s="418"/>
      <c r="C238" s="419"/>
      <c r="D238" s="420"/>
      <c r="E238" s="419"/>
      <c r="F238" s="421"/>
      <c r="G238" s="419"/>
      <c r="H238" s="422"/>
      <c r="I238" s="419"/>
      <c r="J238" s="419"/>
      <c r="K238" s="419"/>
      <c r="L238" s="422"/>
      <c r="M238" s="419"/>
      <c r="N238" s="421"/>
      <c r="O238" s="421"/>
      <c r="P238" s="421"/>
    </row>
    <row r="239">
      <c r="B239" s="418"/>
      <c r="C239" s="419"/>
      <c r="D239" s="420"/>
      <c r="E239" s="419"/>
      <c r="F239" s="421"/>
      <c r="G239" s="419"/>
      <c r="H239" s="422"/>
      <c r="I239" s="419"/>
      <c r="J239" s="419"/>
      <c r="K239" s="419"/>
      <c r="L239" s="422"/>
      <c r="M239" s="419"/>
      <c r="N239" s="421"/>
      <c r="O239" s="421"/>
      <c r="P239" s="421"/>
    </row>
    <row r="240">
      <c r="B240" s="418"/>
      <c r="C240" s="419"/>
      <c r="D240" s="420"/>
      <c r="E240" s="419"/>
      <c r="F240" s="421"/>
      <c r="G240" s="419"/>
      <c r="H240" s="422"/>
      <c r="I240" s="419"/>
      <c r="J240" s="419"/>
      <c r="K240" s="419"/>
      <c r="L240" s="422"/>
      <c r="M240" s="419"/>
      <c r="N240" s="421"/>
      <c r="O240" s="421"/>
      <c r="P240" s="421"/>
    </row>
    <row r="241">
      <c r="B241" s="418"/>
      <c r="C241" s="419"/>
      <c r="D241" s="420"/>
      <c r="E241" s="419"/>
      <c r="F241" s="421"/>
      <c r="G241" s="419"/>
      <c r="H241" s="422"/>
      <c r="I241" s="419"/>
      <c r="J241" s="419"/>
      <c r="K241" s="419"/>
      <c r="L241" s="422"/>
      <c r="M241" s="419"/>
      <c r="N241" s="421"/>
      <c r="O241" s="421"/>
      <c r="P241" s="421"/>
    </row>
    <row r="242">
      <c r="B242" s="418"/>
      <c r="C242" s="419"/>
      <c r="D242" s="420"/>
      <c r="E242" s="419"/>
      <c r="F242" s="421"/>
      <c r="G242" s="419"/>
      <c r="H242" s="422"/>
      <c r="I242" s="419"/>
      <c r="J242" s="419"/>
      <c r="K242" s="419"/>
      <c r="L242" s="422"/>
      <c r="M242" s="419"/>
      <c r="N242" s="421"/>
      <c r="O242" s="421"/>
      <c r="P242" s="421"/>
    </row>
    <row r="243">
      <c r="B243" s="418"/>
      <c r="C243" s="419"/>
      <c r="D243" s="420"/>
      <c r="E243" s="419"/>
      <c r="F243" s="421"/>
      <c r="G243" s="419"/>
      <c r="H243" s="422"/>
      <c r="I243" s="419"/>
      <c r="J243" s="419"/>
      <c r="K243" s="419"/>
      <c r="L243" s="422"/>
      <c r="M243" s="419"/>
      <c r="N243" s="421"/>
      <c r="O243" s="421"/>
      <c r="P243" s="421"/>
    </row>
    <row r="244">
      <c r="B244" s="418"/>
      <c r="C244" s="419"/>
      <c r="D244" s="420"/>
      <c r="E244" s="419"/>
      <c r="F244" s="421"/>
      <c r="G244" s="419"/>
      <c r="H244" s="422"/>
      <c r="I244" s="419"/>
      <c r="J244" s="419"/>
      <c r="K244" s="419"/>
      <c r="L244" s="422"/>
      <c r="M244" s="419"/>
      <c r="N244" s="421"/>
      <c r="O244" s="421"/>
      <c r="P244" s="421"/>
    </row>
    <row r="245">
      <c r="B245" s="418"/>
      <c r="C245" s="419"/>
      <c r="D245" s="420"/>
      <c r="E245" s="419"/>
      <c r="F245" s="421"/>
      <c r="G245" s="419"/>
      <c r="H245" s="422"/>
      <c r="I245" s="419"/>
      <c r="J245" s="419"/>
      <c r="K245" s="419"/>
      <c r="L245" s="422"/>
      <c r="M245" s="419"/>
      <c r="N245" s="421"/>
      <c r="O245" s="421"/>
      <c r="P245" s="421"/>
    </row>
    <row r="246">
      <c r="B246" s="418"/>
      <c r="C246" s="419"/>
      <c r="D246" s="420"/>
      <c r="E246" s="419"/>
      <c r="F246" s="421"/>
      <c r="G246" s="419"/>
      <c r="H246" s="422"/>
      <c r="I246" s="419"/>
      <c r="J246" s="419"/>
      <c r="K246" s="419"/>
      <c r="L246" s="422"/>
      <c r="M246" s="419"/>
      <c r="N246" s="421"/>
      <c r="O246" s="421"/>
      <c r="P246" s="421"/>
    </row>
    <row r="247">
      <c r="B247" s="418"/>
      <c r="C247" s="419"/>
      <c r="D247" s="420"/>
      <c r="E247" s="419"/>
      <c r="F247" s="421"/>
      <c r="G247" s="419"/>
      <c r="H247" s="422"/>
      <c r="I247" s="419"/>
      <c r="J247" s="419"/>
      <c r="K247" s="419"/>
      <c r="L247" s="422"/>
      <c r="M247" s="419"/>
      <c r="N247" s="421"/>
      <c r="O247" s="421"/>
      <c r="P247" s="421"/>
    </row>
    <row r="248">
      <c r="B248" s="418"/>
      <c r="C248" s="419"/>
      <c r="D248" s="420"/>
      <c r="E248" s="419"/>
      <c r="F248" s="421"/>
      <c r="G248" s="419"/>
      <c r="H248" s="422"/>
      <c r="I248" s="419"/>
      <c r="J248" s="419"/>
      <c r="K248" s="419"/>
      <c r="L248" s="422"/>
      <c r="M248" s="419"/>
      <c r="N248" s="421"/>
      <c r="O248" s="421"/>
      <c r="P248" s="421"/>
    </row>
    <row r="249">
      <c r="B249" s="418"/>
      <c r="C249" s="419"/>
      <c r="D249" s="420"/>
      <c r="E249" s="419"/>
      <c r="F249" s="421"/>
      <c r="G249" s="419"/>
      <c r="H249" s="422"/>
      <c r="I249" s="419"/>
      <c r="J249" s="419"/>
      <c r="K249" s="419"/>
      <c r="L249" s="422"/>
      <c r="M249" s="419"/>
      <c r="N249" s="421"/>
      <c r="O249" s="421"/>
      <c r="P249" s="421"/>
    </row>
    <row r="250">
      <c r="B250" s="418"/>
      <c r="C250" s="419"/>
      <c r="D250" s="420"/>
      <c r="E250" s="419"/>
      <c r="F250" s="421"/>
      <c r="G250" s="419"/>
      <c r="H250" s="422"/>
      <c r="I250" s="419"/>
      <c r="J250" s="419"/>
      <c r="K250" s="419"/>
      <c r="L250" s="422"/>
      <c r="M250" s="419"/>
      <c r="N250" s="421"/>
      <c r="O250" s="421"/>
      <c r="P250" s="421"/>
    </row>
    <row r="251">
      <c r="B251" s="418"/>
      <c r="C251" s="419"/>
      <c r="D251" s="420"/>
      <c r="E251" s="419"/>
      <c r="F251" s="421"/>
      <c r="G251" s="419"/>
      <c r="H251" s="422"/>
      <c r="I251" s="419"/>
      <c r="J251" s="419"/>
      <c r="K251" s="419"/>
      <c r="L251" s="422"/>
      <c r="M251" s="419"/>
      <c r="N251" s="421"/>
      <c r="O251" s="421"/>
      <c r="P251" s="421"/>
    </row>
    <row r="252">
      <c r="B252" s="418"/>
      <c r="C252" s="419"/>
      <c r="D252" s="420"/>
      <c r="E252" s="419"/>
      <c r="F252" s="421"/>
      <c r="G252" s="419"/>
      <c r="H252" s="422"/>
      <c r="I252" s="419"/>
      <c r="J252" s="419"/>
      <c r="K252" s="419"/>
      <c r="L252" s="422"/>
      <c r="M252" s="419"/>
      <c r="N252" s="421"/>
      <c r="O252" s="421"/>
      <c r="P252" s="421"/>
    </row>
    <row r="253">
      <c r="B253" s="418"/>
      <c r="C253" s="419"/>
      <c r="D253" s="420"/>
      <c r="E253" s="419"/>
      <c r="F253" s="421"/>
      <c r="G253" s="419"/>
      <c r="H253" s="422"/>
      <c r="I253" s="419"/>
      <c r="J253" s="419"/>
      <c r="K253" s="419"/>
      <c r="L253" s="422"/>
      <c r="M253" s="419"/>
      <c r="N253" s="421"/>
      <c r="O253" s="421"/>
      <c r="P253" s="421"/>
    </row>
    <row r="254">
      <c r="B254" s="418"/>
      <c r="C254" s="419"/>
      <c r="D254" s="420"/>
      <c r="E254" s="419"/>
      <c r="F254" s="421"/>
      <c r="G254" s="419"/>
      <c r="H254" s="422"/>
      <c r="I254" s="419"/>
      <c r="J254" s="419"/>
      <c r="K254" s="419"/>
      <c r="L254" s="422"/>
      <c r="M254" s="419"/>
      <c r="N254" s="421"/>
      <c r="O254" s="421"/>
      <c r="P254" s="421"/>
    </row>
    <row r="255">
      <c r="B255" s="418"/>
      <c r="C255" s="419"/>
      <c r="D255" s="420"/>
      <c r="E255" s="419"/>
      <c r="F255" s="421"/>
      <c r="G255" s="419"/>
      <c r="H255" s="422"/>
      <c r="I255" s="419"/>
      <c r="J255" s="419"/>
      <c r="K255" s="419"/>
      <c r="L255" s="422"/>
      <c r="M255" s="419"/>
      <c r="N255" s="421"/>
      <c r="O255" s="421"/>
      <c r="P255" s="421"/>
    </row>
    <row r="256">
      <c r="B256" s="418"/>
      <c r="C256" s="419"/>
      <c r="D256" s="420"/>
      <c r="E256" s="419"/>
      <c r="F256" s="421"/>
      <c r="G256" s="419"/>
      <c r="H256" s="422"/>
      <c r="I256" s="419"/>
      <c r="J256" s="419"/>
      <c r="K256" s="419"/>
      <c r="L256" s="422"/>
      <c r="M256" s="419"/>
      <c r="N256" s="421"/>
      <c r="O256" s="421"/>
      <c r="P256" s="421"/>
    </row>
    <row r="257">
      <c r="B257" s="418"/>
      <c r="C257" s="419"/>
      <c r="D257" s="420"/>
      <c r="E257" s="419"/>
      <c r="F257" s="421"/>
      <c r="G257" s="419"/>
      <c r="H257" s="422"/>
      <c r="I257" s="419"/>
      <c r="J257" s="419"/>
      <c r="K257" s="419"/>
      <c r="L257" s="422"/>
      <c r="M257" s="419"/>
      <c r="N257" s="421"/>
      <c r="O257" s="421"/>
      <c r="P257" s="421"/>
    </row>
    <row r="258">
      <c r="B258" s="418"/>
      <c r="C258" s="419"/>
      <c r="D258" s="420"/>
      <c r="E258" s="419"/>
      <c r="F258" s="421"/>
      <c r="G258" s="419"/>
      <c r="H258" s="422"/>
      <c r="I258" s="419"/>
      <c r="J258" s="419"/>
      <c r="K258" s="419"/>
      <c r="L258" s="422"/>
      <c r="M258" s="419"/>
      <c r="N258" s="421"/>
      <c r="O258" s="421"/>
      <c r="P258" s="421"/>
    </row>
    <row r="259">
      <c r="B259" s="418"/>
      <c r="C259" s="419"/>
      <c r="D259" s="420"/>
      <c r="E259" s="419"/>
      <c r="F259" s="421"/>
      <c r="G259" s="419"/>
      <c r="H259" s="422"/>
      <c r="I259" s="419"/>
      <c r="J259" s="419"/>
      <c r="K259" s="419"/>
      <c r="L259" s="422"/>
      <c r="M259" s="419"/>
      <c r="N259" s="421"/>
      <c r="O259" s="421"/>
      <c r="P259" s="421"/>
    </row>
    <row r="260">
      <c r="B260" s="418"/>
      <c r="C260" s="419"/>
      <c r="D260" s="420"/>
      <c r="E260" s="419"/>
      <c r="F260" s="421"/>
      <c r="G260" s="419"/>
      <c r="H260" s="422"/>
      <c r="I260" s="419"/>
      <c r="J260" s="419"/>
      <c r="K260" s="419"/>
      <c r="L260" s="422"/>
      <c r="M260" s="419"/>
      <c r="N260" s="421"/>
      <c r="O260" s="421"/>
      <c r="P260" s="421"/>
    </row>
    <row r="261">
      <c r="B261" s="418"/>
      <c r="C261" s="419"/>
      <c r="D261" s="420"/>
      <c r="E261" s="419"/>
      <c r="F261" s="421"/>
      <c r="G261" s="419"/>
      <c r="H261" s="422"/>
      <c r="I261" s="419"/>
      <c r="J261" s="419"/>
      <c r="K261" s="419"/>
      <c r="L261" s="422"/>
      <c r="M261" s="419"/>
      <c r="N261" s="421"/>
      <c r="O261" s="421"/>
      <c r="P261" s="421"/>
    </row>
    <row r="262">
      <c r="B262" s="418"/>
      <c r="C262" s="419"/>
      <c r="D262" s="420"/>
      <c r="E262" s="419"/>
      <c r="F262" s="421"/>
      <c r="G262" s="419"/>
      <c r="H262" s="422"/>
      <c r="I262" s="419"/>
      <c r="J262" s="419"/>
      <c r="K262" s="419"/>
      <c r="L262" s="422"/>
      <c r="M262" s="419"/>
      <c r="N262" s="421"/>
      <c r="O262" s="421"/>
      <c r="P262" s="421"/>
    </row>
    <row r="263">
      <c r="B263" s="418"/>
      <c r="C263" s="419"/>
      <c r="D263" s="420"/>
      <c r="E263" s="419"/>
      <c r="F263" s="421"/>
      <c r="G263" s="419"/>
      <c r="H263" s="422"/>
      <c r="I263" s="419"/>
      <c r="J263" s="419"/>
      <c r="K263" s="419"/>
      <c r="L263" s="422"/>
      <c r="M263" s="419"/>
      <c r="N263" s="421"/>
      <c r="O263" s="421"/>
      <c r="P263" s="421"/>
    </row>
    <row r="264">
      <c r="B264" s="418"/>
      <c r="C264" s="419"/>
      <c r="D264" s="420"/>
      <c r="E264" s="419"/>
      <c r="F264" s="421"/>
      <c r="G264" s="419"/>
      <c r="H264" s="422"/>
      <c r="I264" s="419"/>
      <c r="J264" s="419"/>
      <c r="K264" s="419"/>
      <c r="L264" s="422"/>
      <c r="M264" s="419"/>
      <c r="N264" s="421"/>
      <c r="O264" s="421"/>
      <c r="P264" s="421"/>
    </row>
    <row r="265">
      <c r="B265" s="418"/>
      <c r="C265" s="419"/>
      <c r="D265" s="420"/>
      <c r="E265" s="419"/>
      <c r="F265" s="421"/>
      <c r="G265" s="419"/>
      <c r="H265" s="422"/>
      <c r="I265" s="419"/>
      <c r="J265" s="419"/>
      <c r="K265" s="419"/>
      <c r="L265" s="422"/>
      <c r="M265" s="419"/>
      <c r="N265" s="421"/>
      <c r="O265" s="421"/>
      <c r="P265" s="421"/>
    </row>
    <row r="266">
      <c r="B266" s="418"/>
      <c r="C266" s="419"/>
      <c r="D266" s="420"/>
      <c r="E266" s="419"/>
      <c r="F266" s="421"/>
      <c r="G266" s="419"/>
      <c r="H266" s="422"/>
      <c r="I266" s="419"/>
      <c r="J266" s="419"/>
      <c r="K266" s="419"/>
      <c r="L266" s="422"/>
      <c r="M266" s="419"/>
      <c r="N266" s="421"/>
      <c r="O266" s="421"/>
      <c r="P266" s="421"/>
    </row>
    <row r="267">
      <c r="B267" s="418"/>
      <c r="C267" s="419"/>
      <c r="D267" s="420"/>
      <c r="E267" s="419"/>
      <c r="F267" s="421"/>
      <c r="G267" s="419"/>
      <c r="H267" s="422"/>
      <c r="I267" s="419"/>
      <c r="J267" s="419"/>
      <c r="K267" s="419"/>
      <c r="L267" s="422"/>
      <c r="M267" s="419"/>
      <c r="N267" s="421"/>
      <c r="O267" s="421"/>
      <c r="P267" s="421"/>
    </row>
    <row r="268">
      <c r="B268" s="418"/>
      <c r="C268" s="419"/>
      <c r="D268" s="420"/>
      <c r="E268" s="419"/>
      <c r="F268" s="421"/>
      <c r="G268" s="419"/>
      <c r="H268" s="422"/>
      <c r="I268" s="419"/>
      <c r="J268" s="419"/>
      <c r="K268" s="419"/>
      <c r="L268" s="422"/>
      <c r="M268" s="419"/>
      <c r="N268" s="421"/>
      <c r="O268" s="421"/>
      <c r="P268" s="421"/>
    </row>
    <row r="269">
      <c r="B269" s="418"/>
      <c r="C269" s="419"/>
      <c r="D269" s="420"/>
      <c r="E269" s="419"/>
      <c r="F269" s="421"/>
      <c r="G269" s="419"/>
      <c r="H269" s="422"/>
      <c r="I269" s="419"/>
      <c r="J269" s="419"/>
      <c r="K269" s="419"/>
      <c r="L269" s="422"/>
      <c r="M269" s="419"/>
      <c r="N269" s="421"/>
      <c r="O269" s="421"/>
      <c r="P269" s="421"/>
    </row>
    <row r="270">
      <c r="B270" s="418"/>
      <c r="C270" s="419"/>
      <c r="D270" s="420"/>
      <c r="E270" s="419"/>
      <c r="F270" s="421"/>
      <c r="G270" s="419"/>
      <c r="H270" s="422"/>
      <c r="I270" s="419"/>
      <c r="J270" s="419"/>
      <c r="K270" s="419"/>
      <c r="L270" s="422"/>
      <c r="M270" s="419"/>
      <c r="N270" s="421"/>
      <c r="O270" s="421"/>
      <c r="P270" s="421"/>
    </row>
    <row r="271">
      <c r="B271" s="418"/>
      <c r="C271" s="419"/>
      <c r="D271" s="420"/>
      <c r="E271" s="419"/>
      <c r="F271" s="421"/>
      <c r="G271" s="419"/>
      <c r="H271" s="422"/>
      <c r="I271" s="419"/>
      <c r="J271" s="419"/>
      <c r="K271" s="419"/>
      <c r="L271" s="422"/>
      <c r="M271" s="419"/>
      <c r="N271" s="421"/>
      <c r="O271" s="421"/>
      <c r="P271" s="421"/>
    </row>
    <row r="272">
      <c r="B272" s="418"/>
      <c r="C272" s="419"/>
      <c r="D272" s="420"/>
      <c r="E272" s="419"/>
      <c r="F272" s="421"/>
      <c r="G272" s="419"/>
      <c r="H272" s="422"/>
      <c r="I272" s="419"/>
      <c r="J272" s="419"/>
      <c r="K272" s="419"/>
      <c r="L272" s="422"/>
      <c r="M272" s="419"/>
      <c r="N272" s="421"/>
      <c r="O272" s="421"/>
      <c r="P272" s="421"/>
    </row>
    <row r="273">
      <c r="B273" s="418"/>
      <c r="C273" s="419"/>
      <c r="D273" s="420"/>
      <c r="E273" s="419"/>
      <c r="F273" s="421"/>
      <c r="G273" s="419"/>
      <c r="H273" s="422"/>
      <c r="I273" s="419"/>
      <c r="J273" s="419"/>
      <c r="K273" s="419"/>
      <c r="L273" s="422"/>
      <c r="M273" s="419"/>
      <c r="N273" s="421"/>
      <c r="O273" s="421"/>
      <c r="P273" s="421"/>
    </row>
    <row r="274">
      <c r="B274" s="418"/>
      <c r="C274" s="419"/>
      <c r="D274" s="420"/>
      <c r="E274" s="419"/>
      <c r="F274" s="421"/>
      <c r="G274" s="419"/>
      <c r="H274" s="422"/>
      <c r="I274" s="419"/>
      <c r="J274" s="419"/>
      <c r="K274" s="419"/>
      <c r="L274" s="422"/>
      <c r="M274" s="419"/>
      <c r="N274" s="421"/>
      <c r="O274" s="421"/>
      <c r="P274" s="421"/>
    </row>
    <row r="275">
      <c r="B275" s="418"/>
      <c r="C275" s="419"/>
      <c r="D275" s="420"/>
      <c r="E275" s="419"/>
      <c r="F275" s="421"/>
      <c r="G275" s="419"/>
      <c r="H275" s="422"/>
      <c r="I275" s="419"/>
      <c r="J275" s="419"/>
      <c r="K275" s="419"/>
      <c r="L275" s="422"/>
      <c r="M275" s="419"/>
      <c r="N275" s="421"/>
      <c r="O275" s="421"/>
      <c r="P275" s="421"/>
    </row>
    <row r="276">
      <c r="B276" s="418"/>
      <c r="C276" s="419"/>
      <c r="D276" s="420"/>
      <c r="E276" s="419"/>
      <c r="F276" s="421"/>
      <c r="G276" s="419"/>
      <c r="H276" s="422"/>
      <c r="I276" s="419"/>
      <c r="J276" s="419"/>
      <c r="K276" s="419"/>
      <c r="L276" s="422"/>
      <c r="M276" s="419"/>
      <c r="N276" s="421"/>
      <c r="O276" s="421"/>
      <c r="P276" s="421"/>
    </row>
    <row r="277">
      <c r="B277" s="418"/>
      <c r="C277" s="419"/>
      <c r="D277" s="420"/>
      <c r="E277" s="419"/>
      <c r="F277" s="421"/>
      <c r="G277" s="419"/>
      <c r="H277" s="422"/>
      <c r="I277" s="419"/>
      <c r="J277" s="419"/>
      <c r="K277" s="419"/>
      <c r="L277" s="422"/>
      <c r="M277" s="419"/>
      <c r="N277" s="421"/>
      <c r="O277" s="421"/>
      <c r="P277" s="421"/>
    </row>
    <row r="278">
      <c r="B278" s="418"/>
      <c r="C278" s="419"/>
      <c r="D278" s="420"/>
      <c r="E278" s="419"/>
      <c r="F278" s="421"/>
      <c r="G278" s="419"/>
      <c r="H278" s="422"/>
      <c r="I278" s="419"/>
      <c r="J278" s="419"/>
      <c r="K278" s="419"/>
      <c r="L278" s="422"/>
      <c r="M278" s="419"/>
      <c r="N278" s="421"/>
      <c r="O278" s="421"/>
      <c r="P278" s="421"/>
    </row>
    <row r="279">
      <c r="B279" s="418"/>
      <c r="C279" s="419"/>
      <c r="D279" s="420"/>
      <c r="E279" s="419"/>
      <c r="F279" s="421"/>
      <c r="G279" s="419"/>
      <c r="H279" s="422"/>
      <c r="I279" s="419"/>
      <c r="J279" s="419"/>
      <c r="K279" s="419"/>
      <c r="L279" s="422"/>
      <c r="M279" s="419"/>
      <c r="N279" s="421"/>
      <c r="O279" s="421"/>
      <c r="P279" s="421"/>
    </row>
    <row r="280">
      <c r="B280" s="418"/>
      <c r="C280" s="419"/>
      <c r="D280" s="420"/>
      <c r="E280" s="419"/>
      <c r="F280" s="421"/>
      <c r="G280" s="419"/>
      <c r="H280" s="422"/>
      <c r="I280" s="419"/>
      <c r="J280" s="419"/>
      <c r="K280" s="419"/>
      <c r="L280" s="422"/>
      <c r="M280" s="419"/>
      <c r="N280" s="421"/>
      <c r="O280" s="421"/>
      <c r="P280" s="421"/>
    </row>
    <row r="281">
      <c r="B281" s="418"/>
      <c r="C281" s="419"/>
      <c r="D281" s="420"/>
      <c r="E281" s="419"/>
      <c r="F281" s="421"/>
      <c r="G281" s="419"/>
      <c r="H281" s="422"/>
      <c r="I281" s="419"/>
      <c r="J281" s="419"/>
      <c r="K281" s="419"/>
      <c r="L281" s="422"/>
      <c r="M281" s="419"/>
      <c r="N281" s="421"/>
      <c r="O281" s="421"/>
      <c r="P281" s="421"/>
    </row>
    <row r="282">
      <c r="B282" s="418"/>
      <c r="C282" s="419"/>
      <c r="D282" s="420"/>
      <c r="E282" s="419"/>
      <c r="F282" s="421"/>
      <c r="G282" s="419"/>
      <c r="H282" s="422"/>
      <c r="I282" s="419"/>
      <c r="J282" s="419"/>
      <c r="K282" s="419"/>
      <c r="L282" s="422"/>
      <c r="M282" s="419"/>
      <c r="N282" s="421"/>
      <c r="O282" s="421"/>
      <c r="P282" s="421"/>
    </row>
    <row r="283">
      <c r="B283" s="418"/>
      <c r="C283" s="419"/>
      <c r="D283" s="420"/>
      <c r="E283" s="419"/>
      <c r="F283" s="421"/>
      <c r="G283" s="419"/>
      <c r="H283" s="422"/>
      <c r="I283" s="419"/>
      <c r="J283" s="419"/>
      <c r="K283" s="419"/>
      <c r="L283" s="422"/>
      <c r="M283" s="419"/>
      <c r="N283" s="421"/>
      <c r="O283" s="421"/>
      <c r="P283" s="421"/>
    </row>
    <row r="284">
      <c r="B284" s="418"/>
      <c r="C284" s="419"/>
      <c r="D284" s="420"/>
      <c r="E284" s="419"/>
      <c r="F284" s="421"/>
      <c r="G284" s="419"/>
      <c r="H284" s="422"/>
      <c r="I284" s="419"/>
      <c r="J284" s="419"/>
      <c r="K284" s="419"/>
      <c r="L284" s="422"/>
      <c r="M284" s="419"/>
      <c r="N284" s="421"/>
      <c r="O284" s="421"/>
      <c r="P284" s="421"/>
    </row>
    <row r="285">
      <c r="B285" s="418"/>
      <c r="C285" s="419"/>
      <c r="D285" s="420"/>
      <c r="E285" s="419"/>
      <c r="F285" s="421"/>
      <c r="G285" s="419"/>
      <c r="H285" s="422"/>
      <c r="I285" s="419"/>
      <c r="J285" s="419"/>
      <c r="K285" s="419"/>
      <c r="L285" s="422"/>
      <c r="M285" s="419"/>
      <c r="N285" s="421"/>
      <c r="O285" s="421"/>
      <c r="P285" s="421"/>
    </row>
    <row r="286">
      <c r="B286" s="418"/>
      <c r="C286" s="419"/>
      <c r="D286" s="420"/>
      <c r="E286" s="419"/>
      <c r="F286" s="421"/>
      <c r="G286" s="419"/>
      <c r="H286" s="422"/>
      <c r="I286" s="419"/>
      <c r="J286" s="419"/>
      <c r="K286" s="419"/>
      <c r="L286" s="422"/>
      <c r="M286" s="419"/>
      <c r="N286" s="421"/>
      <c r="O286" s="421"/>
      <c r="P286" s="421"/>
    </row>
    <row r="287">
      <c r="B287" s="418"/>
      <c r="C287" s="419"/>
      <c r="D287" s="420"/>
      <c r="E287" s="419"/>
      <c r="F287" s="421"/>
      <c r="G287" s="419"/>
      <c r="H287" s="422"/>
      <c r="I287" s="419"/>
      <c r="J287" s="419"/>
      <c r="K287" s="419"/>
      <c r="L287" s="422"/>
      <c r="M287" s="419"/>
      <c r="N287" s="421"/>
      <c r="O287" s="421"/>
      <c r="P287" s="421"/>
    </row>
    <row r="288">
      <c r="B288" s="418"/>
      <c r="C288" s="419"/>
      <c r="D288" s="420"/>
      <c r="E288" s="419"/>
      <c r="F288" s="421"/>
      <c r="G288" s="419"/>
      <c r="H288" s="422"/>
      <c r="I288" s="419"/>
      <c r="J288" s="419"/>
      <c r="K288" s="419"/>
      <c r="L288" s="422"/>
      <c r="M288" s="419"/>
      <c r="N288" s="421"/>
      <c r="O288" s="421"/>
      <c r="P288" s="421"/>
    </row>
    <row r="289">
      <c r="B289" s="418"/>
      <c r="C289" s="419"/>
      <c r="D289" s="420"/>
      <c r="E289" s="419"/>
      <c r="F289" s="421"/>
      <c r="G289" s="419"/>
      <c r="H289" s="422"/>
      <c r="I289" s="419"/>
      <c r="J289" s="419"/>
      <c r="K289" s="419"/>
      <c r="L289" s="422"/>
      <c r="M289" s="419"/>
      <c r="N289" s="421"/>
      <c r="O289" s="421"/>
      <c r="P289" s="421"/>
    </row>
    <row r="290">
      <c r="B290" s="418"/>
      <c r="C290" s="419"/>
      <c r="D290" s="420"/>
      <c r="E290" s="419"/>
      <c r="F290" s="421"/>
      <c r="G290" s="419"/>
      <c r="H290" s="422"/>
      <c r="I290" s="419"/>
      <c r="J290" s="419"/>
      <c r="K290" s="419"/>
      <c r="L290" s="422"/>
      <c r="M290" s="419"/>
      <c r="N290" s="421"/>
      <c r="O290" s="421"/>
      <c r="P290" s="421"/>
    </row>
    <row r="291">
      <c r="B291" s="418"/>
      <c r="C291" s="419"/>
      <c r="D291" s="420"/>
      <c r="E291" s="419"/>
      <c r="F291" s="421"/>
      <c r="G291" s="419"/>
      <c r="H291" s="422"/>
      <c r="I291" s="419"/>
      <c r="J291" s="419"/>
      <c r="K291" s="419"/>
      <c r="L291" s="422"/>
      <c r="M291" s="419"/>
      <c r="N291" s="421"/>
      <c r="O291" s="421"/>
      <c r="P291" s="421"/>
    </row>
    <row r="292">
      <c r="B292" s="418"/>
      <c r="C292" s="419"/>
      <c r="D292" s="420"/>
      <c r="E292" s="419"/>
      <c r="F292" s="421"/>
      <c r="G292" s="419"/>
      <c r="H292" s="422"/>
      <c r="I292" s="419"/>
      <c r="J292" s="419"/>
      <c r="K292" s="419"/>
      <c r="L292" s="422"/>
      <c r="M292" s="419"/>
      <c r="N292" s="421"/>
      <c r="O292" s="421"/>
      <c r="P292" s="421"/>
    </row>
    <row r="293">
      <c r="B293" s="418"/>
      <c r="C293" s="419"/>
      <c r="D293" s="420"/>
      <c r="E293" s="419"/>
      <c r="F293" s="421"/>
      <c r="G293" s="419"/>
      <c r="H293" s="422"/>
      <c r="I293" s="419"/>
      <c r="J293" s="419"/>
      <c r="K293" s="419"/>
      <c r="L293" s="422"/>
      <c r="M293" s="419"/>
      <c r="N293" s="421"/>
      <c r="O293" s="421"/>
      <c r="P293" s="421"/>
    </row>
    <row r="294">
      <c r="B294" s="418"/>
      <c r="C294" s="419"/>
      <c r="D294" s="420"/>
      <c r="E294" s="419"/>
      <c r="F294" s="421"/>
      <c r="G294" s="419"/>
      <c r="H294" s="422"/>
      <c r="I294" s="419"/>
      <c r="J294" s="419"/>
      <c r="K294" s="419"/>
      <c r="L294" s="422"/>
      <c r="M294" s="419"/>
      <c r="N294" s="421"/>
      <c r="O294" s="421"/>
      <c r="P294" s="421"/>
    </row>
    <row r="295">
      <c r="B295" s="418"/>
      <c r="C295" s="419"/>
      <c r="D295" s="420"/>
      <c r="E295" s="419"/>
      <c r="F295" s="421"/>
      <c r="G295" s="419"/>
      <c r="H295" s="422"/>
      <c r="I295" s="419"/>
      <c r="J295" s="419"/>
      <c r="K295" s="419"/>
      <c r="L295" s="422"/>
      <c r="M295" s="419"/>
      <c r="N295" s="421"/>
      <c r="O295" s="421"/>
      <c r="P295" s="421"/>
    </row>
    <row r="296">
      <c r="B296" s="418"/>
      <c r="C296" s="419"/>
      <c r="D296" s="420"/>
      <c r="E296" s="419"/>
      <c r="F296" s="421"/>
      <c r="G296" s="419"/>
      <c r="H296" s="422"/>
      <c r="I296" s="419"/>
      <c r="J296" s="419"/>
      <c r="K296" s="419"/>
      <c r="L296" s="422"/>
      <c r="M296" s="419"/>
      <c r="N296" s="421"/>
      <c r="O296" s="421"/>
      <c r="P296" s="421"/>
    </row>
    <row r="297">
      <c r="B297" s="418"/>
      <c r="C297" s="419"/>
      <c r="D297" s="420"/>
      <c r="E297" s="419"/>
      <c r="F297" s="421"/>
      <c r="G297" s="419"/>
      <c r="H297" s="422"/>
      <c r="I297" s="419"/>
      <c r="J297" s="419"/>
      <c r="K297" s="419"/>
      <c r="L297" s="422"/>
      <c r="M297" s="419"/>
      <c r="N297" s="421"/>
      <c r="O297" s="421"/>
      <c r="P297" s="421"/>
    </row>
    <row r="298">
      <c r="B298" s="418"/>
      <c r="C298" s="419"/>
      <c r="D298" s="420"/>
      <c r="E298" s="419"/>
      <c r="F298" s="421"/>
      <c r="G298" s="419"/>
      <c r="H298" s="422"/>
      <c r="I298" s="419"/>
      <c r="J298" s="419"/>
      <c r="K298" s="419"/>
      <c r="L298" s="422"/>
      <c r="M298" s="419"/>
      <c r="N298" s="421"/>
      <c r="O298" s="421"/>
      <c r="P298" s="421"/>
    </row>
    <row r="299">
      <c r="B299" s="418"/>
      <c r="C299" s="419"/>
      <c r="D299" s="420"/>
      <c r="E299" s="419"/>
      <c r="F299" s="421"/>
      <c r="G299" s="419"/>
      <c r="H299" s="422"/>
      <c r="I299" s="419"/>
      <c r="J299" s="419"/>
      <c r="K299" s="419"/>
      <c r="L299" s="422"/>
      <c r="M299" s="419"/>
      <c r="N299" s="421"/>
      <c r="O299" s="421"/>
      <c r="P299" s="421"/>
    </row>
    <row r="300">
      <c r="B300" s="418"/>
      <c r="C300" s="419"/>
      <c r="D300" s="420"/>
      <c r="E300" s="419"/>
      <c r="F300" s="421"/>
      <c r="G300" s="419"/>
      <c r="H300" s="422"/>
      <c r="I300" s="419"/>
      <c r="J300" s="419"/>
      <c r="K300" s="419"/>
      <c r="L300" s="422"/>
      <c r="M300" s="419"/>
      <c r="N300" s="421"/>
      <c r="O300" s="421"/>
      <c r="P300" s="421"/>
    </row>
    <row r="301">
      <c r="B301" s="418"/>
      <c r="C301" s="419"/>
      <c r="D301" s="420"/>
      <c r="E301" s="419"/>
      <c r="F301" s="421"/>
      <c r="G301" s="419"/>
      <c r="H301" s="422"/>
      <c r="I301" s="419"/>
      <c r="J301" s="419"/>
      <c r="K301" s="419"/>
      <c r="L301" s="422"/>
      <c r="M301" s="419"/>
      <c r="N301" s="421"/>
      <c r="O301" s="421"/>
      <c r="P301" s="421"/>
    </row>
    <row r="302">
      <c r="B302" s="418"/>
      <c r="C302" s="419"/>
      <c r="D302" s="420"/>
      <c r="E302" s="419"/>
      <c r="F302" s="421"/>
      <c r="G302" s="419"/>
      <c r="H302" s="422"/>
      <c r="I302" s="419"/>
      <c r="J302" s="419"/>
      <c r="K302" s="419"/>
      <c r="L302" s="422"/>
      <c r="M302" s="419"/>
      <c r="N302" s="421"/>
      <c r="O302" s="421"/>
      <c r="P302" s="421"/>
    </row>
    <row r="303">
      <c r="B303" s="418"/>
      <c r="C303" s="419"/>
      <c r="D303" s="420"/>
      <c r="E303" s="419"/>
      <c r="F303" s="421"/>
      <c r="G303" s="419"/>
      <c r="H303" s="422"/>
      <c r="I303" s="419"/>
      <c r="J303" s="419"/>
      <c r="K303" s="419"/>
      <c r="L303" s="422"/>
      <c r="M303" s="419"/>
      <c r="N303" s="421"/>
      <c r="O303" s="421"/>
      <c r="P303" s="421"/>
    </row>
    <row r="304">
      <c r="B304" s="418"/>
      <c r="C304" s="419"/>
      <c r="D304" s="420"/>
      <c r="E304" s="419"/>
      <c r="F304" s="421"/>
      <c r="G304" s="419"/>
      <c r="H304" s="422"/>
      <c r="I304" s="419"/>
      <c r="J304" s="419"/>
      <c r="K304" s="419"/>
      <c r="L304" s="422"/>
      <c r="M304" s="419"/>
      <c r="N304" s="421"/>
      <c r="O304" s="421"/>
      <c r="P304" s="421"/>
    </row>
    <row r="305">
      <c r="B305" s="418"/>
      <c r="C305" s="419"/>
      <c r="D305" s="420"/>
      <c r="E305" s="419"/>
      <c r="F305" s="421"/>
      <c r="G305" s="419"/>
      <c r="H305" s="422"/>
      <c r="I305" s="419"/>
      <c r="J305" s="419"/>
      <c r="K305" s="419"/>
      <c r="L305" s="422"/>
      <c r="M305" s="419"/>
      <c r="N305" s="421"/>
      <c r="O305" s="421"/>
      <c r="P305" s="421"/>
    </row>
    <row r="306">
      <c r="B306" s="418"/>
      <c r="C306" s="419"/>
      <c r="D306" s="420"/>
      <c r="E306" s="419"/>
      <c r="F306" s="421"/>
      <c r="G306" s="419"/>
      <c r="H306" s="422"/>
      <c r="I306" s="419"/>
      <c r="J306" s="419"/>
      <c r="K306" s="419"/>
      <c r="L306" s="422"/>
      <c r="M306" s="419"/>
      <c r="N306" s="421"/>
      <c r="O306" s="421"/>
      <c r="P306" s="421"/>
    </row>
    <row r="307">
      <c r="B307" s="418"/>
      <c r="C307" s="419"/>
      <c r="D307" s="420"/>
      <c r="E307" s="419"/>
      <c r="F307" s="421"/>
      <c r="G307" s="419"/>
      <c r="H307" s="422"/>
      <c r="I307" s="419"/>
      <c r="J307" s="419"/>
      <c r="K307" s="419"/>
      <c r="L307" s="422"/>
      <c r="M307" s="419"/>
      <c r="N307" s="421"/>
      <c r="O307" s="421"/>
      <c r="P307" s="421"/>
    </row>
    <row r="308">
      <c r="B308" s="418"/>
      <c r="C308" s="419"/>
      <c r="D308" s="420"/>
      <c r="E308" s="419"/>
      <c r="F308" s="421"/>
      <c r="G308" s="419"/>
      <c r="H308" s="422"/>
      <c r="I308" s="419"/>
      <c r="J308" s="419"/>
      <c r="K308" s="419"/>
      <c r="L308" s="422"/>
      <c r="M308" s="419"/>
      <c r="N308" s="421"/>
      <c r="O308" s="421"/>
      <c r="P308" s="421"/>
    </row>
    <row r="309">
      <c r="B309" s="418"/>
      <c r="C309" s="419"/>
      <c r="D309" s="420"/>
      <c r="E309" s="419"/>
      <c r="F309" s="421"/>
      <c r="G309" s="419"/>
      <c r="H309" s="422"/>
      <c r="I309" s="419"/>
      <c r="J309" s="419"/>
      <c r="K309" s="419"/>
      <c r="L309" s="422"/>
      <c r="M309" s="419"/>
      <c r="N309" s="421"/>
      <c r="O309" s="421"/>
      <c r="P309" s="421"/>
    </row>
    <row r="310">
      <c r="B310" s="418"/>
      <c r="C310" s="419"/>
      <c r="D310" s="420"/>
      <c r="E310" s="419"/>
      <c r="F310" s="421"/>
      <c r="G310" s="419"/>
      <c r="H310" s="422"/>
      <c r="I310" s="419"/>
      <c r="J310" s="419"/>
      <c r="K310" s="419"/>
      <c r="L310" s="422"/>
      <c r="M310" s="419"/>
      <c r="N310" s="421"/>
      <c r="O310" s="421"/>
      <c r="P310" s="421"/>
    </row>
    <row r="311">
      <c r="B311" s="418"/>
      <c r="C311" s="419"/>
      <c r="D311" s="420"/>
      <c r="E311" s="419"/>
      <c r="F311" s="421"/>
      <c r="G311" s="419"/>
      <c r="H311" s="422"/>
      <c r="I311" s="419"/>
      <c r="J311" s="419"/>
      <c r="K311" s="419"/>
      <c r="L311" s="422"/>
      <c r="M311" s="419"/>
      <c r="N311" s="421"/>
      <c r="O311" s="421"/>
      <c r="P311" s="421"/>
    </row>
    <row r="312">
      <c r="B312" s="418"/>
      <c r="C312" s="419"/>
      <c r="D312" s="420"/>
      <c r="E312" s="419"/>
      <c r="F312" s="421"/>
      <c r="G312" s="419"/>
      <c r="H312" s="422"/>
      <c r="I312" s="419"/>
      <c r="J312" s="419"/>
      <c r="K312" s="419"/>
      <c r="L312" s="422"/>
      <c r="M312" s="419"/>
      <c r="N312" s="421"/>
      <c r="O312" s="421"/>
      <c r="P312" s="421"/>
    </row>
    <row r="313">
      <c r="B313" s="418"/>
      <c r="C313" s="419"/>
      <c r="D313" s="420"/>
      <c r="E313" s="419"/>
      <c r="F313" s="421"/>
      <c r="G313" s="419"/>
      <c r="H313" s="422"/>
      <c r="I313" s="419"/>
      <c r="J313" s="419"/>
      <c r="K313" s="419"/>
      <c r="L313" s="422"/>
      <c r="M313" s="419"/>
      <c r="N313" s="421"/>
      <c r="O313" s="421"/>
      <c r="P313" s="421"/>
    </row>
    <row r="314">
      <c r="B314" s="418"/>
      <c r="C314" s="419"/>
      <c r="D314" s="420"/>
      <c r="E314" s="419"/>
      <c r="F314" s="421"/>
      <c r="G314" s="419"/>
      <c r="H314" s="422"/>
      <c r="I314" s="419"/>
      <c r="J314" s="419"/>
      <c r="K314" s="419"/>
      <c r="L314" s="422"/>
      <c r="M314" s="419"/>
      <c r="N314" s="421"/>
      <c r="O314" s="421"/>
      <c r="P314" s="421"/>
    </row>
    <row r="315">
      <c r="B315" s="418"/>
      <c r="C315" s="419"/>
      <c r="D315" s="420"/>
      <c r="E315" s="419"/>
      <c r="F315" s="421"/>
      <c r="G315" s="419"/>
      <c r="H315" s="422"/>
      <c r="I315" s="419"/>
      <c r="J315" s="419"/>
      <c r="K315" s="419"/>
      <c r="L315" s="422"/>
      <c r="M315" s="419"/>
      <c r="N315" s="421"/>
      <c r="O315" s="421"/>
      <c r="P315" s="421"/>
    </row>
    <row r="316">
      <c r="B316" s="418"/>
      <c r="C316" s="419"/>
      <c r="D316" s="420"/>
      <c r="E316" s="419"/>
      <c r="F316" s="421"/>
      <c r="G316" s="419"/>
      <c r="H316" s="422"/>
      <c r="I316" s="419"/>
      <c r="J316" s="419"/>
      <c r="K316" s="419"/>
      <c r="L316" s="422"/>
      <c r="M316" s="419"/>
      <c r="N316" s="421"/>
      <c r="O316" s="421"/>
      <c r="P316" s="421"/>
    </row>
    <row r="317">
      <c r="B317" s="418"/>
      <c r="C317" s="419"/>
      <c r="D317" s="420"/>
      <c r="E317" s="419"/>
      <c r="F317" s="421"/>
      <c r="G317" s="419"/>
      <c r="H317" s="422"/>
      <c r="I317" s="419"/>
      <c r="J317" s="419"/>
      <c r="K317" s="419"/>
      <c r="L317" s="422"/>
      <c r="M317" s="419"/>
      <c r="N317" s="421"/>
      <c r="O317" s="421"/>
      <c r="P317" s="421"/>
    </row>
    <row r="318">
      <c r="B318" s="418"/>
      <c r="C318" s="419"/>
      <c r="D318" s="420"/>
      <c r="E318" s="419"/>
      <c r="F318" s="421"/>
      <c r="G318" s="419"/>
      <c r="H318" s="422"/>
      <c r="I318" s="419"/>
      <c r="J318" s="419"/>
      <c r="K318" s="419"/>
      <c r="L318" s="422"/>
      <c r="M318" s="419"/>
      <c r="N318" s="421"/>
      <c r="O318" s="421"/>
      <c r="P318" s="421"/>
    </row>
    <row r="319">
      <c r="B319" s="418"/>
      <c r="C319" s="419"/>
      <c r="D319" s="420"/>
      <c r="E319" s="419"/>
      <c r="F319" s="421"/>
      <c r="G319" s="419"/>
      <c r="H319" s="422"/>
      <c r="I319" s="419"/>
      <c r="J319" s="419"/>
      <c r="K319" s="419"/>
      <c r="L319" s="422"/>
      <c r="M319" s="419"/>
      <c r="N319" s="421"/>
      <c r="O319" s="421"/>
      <c r="P319" s="421"/>
    </row>
    <row r="320">
      <c r="B320" s="418"/>
      <c r="C320" s="419"/>
      <c r="D320" s="420"/>
      <c r="E320" s="419"/>
      <c r="F320" s="421"/>
      <c r="G320" s="419"/>
      <c r="H320" s="422"/>
      <c r="I320" s="419"/>
      <c r="J320" s="419"/>
      <c r="K320" s="419"/>
      <c r="L320" s="422"/>
      <c r="M320" s="419"/>
      <c r="N320" s="421"/>
      <c r="O320" s="421"/>
      <c r="P320" s="421"/>
    </row>
    <row r="321">
      <c r="B321" s="418"/>
      <c r="C321" s="419"/>
      <c r="D321" s="420"/>
      <c r="E321" s="419"/>
      <c r="F321" s="421"/>
      <c r="G321" s="419"/>
      <c r="H321" s="422"/>
      <c r="I321" s="419"/>
      <c r="J321" s="419"/>
      <c r="K321" s="419"/>
      <c r="L321" s="422"/>
      <c r="M321" s="419"/>
      <c r="N321" s="421"/>
      <c r="O321" s="421"/>
      <c r="P321" s="421"/>
    </row>
    <row r="322">
      <c r="B322" s="418"/>
      <c r="C322" s="419"/>
      <c r="D322" s="420"/>
      <c r="E322" s="419"/>
      <c r="F322" s="421"/>
      <c r="G322" s="419"/>
      <c r="H322" s="422"/>
      <c r="I322" s="419"/>
      <c r="J322" s="419"/>
      <c r="K322" s="419"/>
      <c r="L322" s="422"/>
      <c r="M322" s="419"/>
      <c r="N322" s="421"/>
      <c r="O322" s="421"/>
      <c r="P322" s="421"/>
    </row>
    <row r="323">
      <c r="B323" s="418"/>
      <c r="C323" s="419"/>
      <c r="D323" s="420"/>
      <c r="E323" s="419"/>
      <c r="F323" s="421"/>
      <c r="G323" s="419"/>
      <c r="H323" s="422"/>
      <c r="I323" s="419"/>
      <c r="J323" s="419"/>
      <c r="K323" s="419"/>
      <c r="L323" s="422"/>
      <c r="M323" s="419"/>
      <c r="N323" s="421"/>
      <c r="O323" s="421"/>
      <c r="P323" s="421"/>
    </row>
    <row r="324">
      <c r="B324" s="418"/>
      <c r="C324" s="419"/>
      <c r="D324" s="420"/>
      <c r="E324" s="419"/>
      <c r="F324" s="421"/>
      <c r="G324" s="419"/>
      <c r="H324" s="422"/>
      <c r="I324" s="419"/>
      <c r="J324" s="419"/>
      <c r="K324" s="419"/>
      <c r="L324" s="422"/>
      <c r="M324" s="419"/>
      <c r="N324" s="421"/>
      <c r="O324" s="421"/>
      <c r="P324" s="421"/>
    </row>
    <row r="325">
      <c r="B325" s="418"/>
      <c r="C325" s="419"/>
      <c r="D325" s="420"/>
      <c r="E325" s="419"/>
      <c r="F325" s="421"/>
      <c r="G325" s="419"/>
      <c r="H325" s="422"/>
      <c r="I325" s="419"/>
      <c r="J325" s="419"/>
      <c r="K325" s="419"/>
      <c r="L325" s="422"/>
      <c r="M325" s="419"/>
      <c r="N325" s="421"/>
      <c r="O325" s="421"/>
      <c r="P325" s="421"/>
    </row>
    <row r="326">
      <c r="B326" s="418"/>
      <c r="C326" s="419"/>
      <c r="D326" s="420"/>
      <c r="E326" s="419"/>
      <c r="F326" s="421"/>
      <c r="G326" s="419"/>
      <c r="H326" s="422"/>
      <c r="I326" s="419"/>
      <c r="J326" s="419"/>
      <c r="K326" s="419"/>
      <c r="L326" s="422"/>
      <c r="M326" s="419"/>
      <c r="N326" s="421"/>
      <c r="O326" s="421"/>
      <c r="P326" s="421"/>
    </row>
    <row r="327">
      <c r="B327" s="418"/>
      <c r="C327" s="419"/>
      <c r="D327" s="420"/>
      <c r="E327" s="419"/>
      <c r="F327" s="421"/>
      <c r="G327" s="419"/>
      <c r="H327" s="422"/>
      <c r="I327" s="419"/>
      <c r="J327" s="419"/>
      <c r="K327" s="419"/>
      <c r="L327" s="422"/>
      <c r="M327" s="419"/>
      <c r="N327" s="421"/>
      <c r="O327" s="421"/>
      <c r="P327" s="421"/>
    </row>
    <row r="328">
      <c r="B328" s="418"/>
      <c r="C328" s="419"/>
      <c r="D328" s="420"/>
      <c r="E328" s="419"/>
      <c r="F328" s="421"/>
      <c r="G328" s="419"/>
      <c r="H328" s="422"/>
      <c r="I328" s="419"/>
      <c r="J328" s="419"/>
      <c r="K328" s="419"/>
      <c r="L328" s="422"/>
      <c r="M328" s="419"/>
      <c r="N328" s="421"/>
      <c r="O328" s="421"/>
      <c r="P328" s="421"/>
    </row>
    <row r="329">
      <c r="B329" s="418"/>
      <c r="C329" s="419"/>
      <c r="D329" s="420"/>
      <c r="E329" s="419"/>
      <c r="F329" s="421"/>
      <c r="G329" s="419"/>
      <c r="H329" s="422"/>
      <c r="I329" s="419"/>
      <c r="J329" s="419"/>
      <c r="K329" s="419"/>
      <c r="L329" s="422"/>
      <c r="M329" s="419"/>
      <c r="N329" s="421"/>
      <c r="O329" s="421"/>
      <c r="P329" s="421"/>
    </row>
    <row r="330">
      <c r="B330" s="418"/>
      <c r="C330" s="419"/>
      <c r="D330" s="420"/>
      <c r="E330" s="419"/>
      <c r="F330" s="421"/>
      <c r="G330" s="419"/>
      <c r="H330" s="422"/>
      <c r="I330" s="419"/>
      <c r="J330" s="419"/>
      <c r="K330" s="419"/>
      <c r="L330" s="422"/>
      <c r="M330" s="419"/>
      <c r="N330" s="421"/>
      <c r="O330" s="421"/>
      <c r="P330" s="421"/>
    </row>
    <row r="331">
      <c r="B331" s="418"/>
      <c r="C331" s="419"/>
      <c r="D331" s="420"/>
      <c r="E331" s="419"/>
      <c r="F331" s="421"/>
      <c r="G331" s="419"/>
      <c r="H331" s="422"/>
      <c r="I331" s="419"/>
      <c r="J331" s="419"/>
      <c r="K331" s="419"/>
      <c r="L331" s="422"/>
      <c r="M331" s="419"/>
      <c r="N331" s="421"/>
      <c r="O331" s="421"/>
      <c r="P331" s="421"/>
    </row>
    <row r="332">
      <c r="B332" s="418"/>
      <c r="C332" s="419"/>
      <c r="D332" s="420"/>
      <c r="E332" s="419"/>
      <c r="F332" s="421"/>
      <c r="G332" s="419"/>
      <c r="H332" s="422"/>
      <c r="I332" s="419"/>
      <c r="J332" s="419"/>
      <c r="K332" s="419"/>
      <c r="L332" s="422"/>
      <c r="M332" s="419"/>
      <c r="N332" s="421"/>
      <c r="O332" s="421"/>
      <c r="P332" s="421"/>
    </row>
    <row r="333">
      <c r="B333" s="418"/>
      <c r="C333" s="419"/>
      <c r="D333" s="420"/>
      <c r="E333" s="419"/>
      <c r="F333" s="421"/>
      <c r="G333" s="419"/>
      <c r="H333" s="422"/>
      <c r="I333" s="419"/>
      <c r="J333" s="419"/>
      <c r="K333" s="419"/>
      <c r="L333" s="422"/>
      <c r="M333" s="419"/>
      <c r="N333" s="421"/>
      <c r="O333" s="421"/>
      <c r="P333" s="421"/>
    </row>
    <row r="334">
      <c r="B334" s="418"/>
      <c r="C334" s="419"/>
      <c r="D334" s="420"/>
      <c r="E334" s="419"/>
      <c r="F334" s="421"/>
      <c r="G334" s="419"/>
      <c r="H334" s="422"/>
      <c r="I334" s="419"/>
      <c r="J334" s="419"/>
      <c r="K334" s="419"/>
      <c r="L334" s="422"/>
      <c r="M334" s="419"/>
      <c r="N334" s="421"/>
      <c r="O334" s="421"/>
      <c r="P334" s="421"/>
    </row>
    <row r="335">
      <c r="B335" s="418"/>
      <c r="C335" s="419"/>
      <c r="D335" s="420"/>
      <c r="E335" s="419"/>
      <c r="F335" s="421"/>
      <c r="G335" s="419"/>
      <c r="H335" s="422"/>
      <c r="I335" s="419"/>
      <c r="J335" s="419"/>
      <c r="K335" s="419"/>
      <c r="L335" s="422"/>
      <c r="M335" s="419"/>
      <c r="N335" s="421"/>
      <c r="O335" s="421"/>
      <c r="P335" s="421"/>
    </row>
    <row r="336">
      <c r="B336" s="418"/>
      <c r="C336" s="419"/>
      <c r="D336" s="420"/>
      <c r="E336" s="419"/>
      <c r="F336" s="421"/>
      <c r="G336" s="419"/>
      <c r="H336" s="422"/>
      <c r="I336" s="419"/>
      <c r="J336" s="419"/>
      <c r="K336" s="419"/>
      <c r="L336" s="422"/>
      <c r="M336" s="419"/>
      <c r="N336" s="421"/>
      <c r="O336" s="421"/>
      <c r="P336" s="421"/>
    </row>
    <row r="337">
      <c r="B337" s="418"/>
      <c r="C337" s="419"/>
      <c r="D337" s="420"/>
      <c r="E337" s="419"/>
      <c r="F337" s="421"/>
      <c r="G337" s="419"/>
      <c r="H337" s="422"/>
      <c r="I337" s="419"/>
      <c r="J337" s="419"/>
      <c r="K337" s="419"/>
      <c r="L337" s="422"/>
      <c r="M337" s="419"/>
      <c r="N337" s="421"/>
      <c r="O337" s="421"/>
      <c r="P337" s="421"/>
    </row>
    <row r="338">
      <c r="B338" s="418"/>
      <c r="C338" s="419"/>
      <c r="D338" s="420"/>
      <c r="E338" s="419"/>
      <c r="F338" s="421"/>
      <c r="G338" s="419"/>
      <c r="H338" s="422"/>
      <c r="I338" s="419"/>
      <c r="J338" s="419"/>
      <c r="K338" s="419"/>
      <c r="L338" s="422"/>
      <c r="M338" s="419"/>
      <c r="N338" s="421"/>
      <c r="O338" s="421"/>
      <c r="P338" s="421"/>
    </row>
    <row r="339">
      <c r="B339" s="418"/>
      <c r="C339" s="419"/>
      <c r="D339" s="420"/>
      <c r="E339" s="419"/>
      <c r="F339" s="421"/>
      <c r="G339" s="419"/>
      <c r="H339" s="422"/>
      <c r="I339" s="419"/>
      <c r="J339" s="419"/>
      <c r="K339" s="419"/>
      <c r="L339" s="422"/>
      <c r="M339" s="419"/>
      <c r="N339" s="421"/>
      <c r="O339" s="421"/>
      <c r="P339" s="421"/>
    </row>
    <row r="340">
      <c r="B340" s="418"/>
      <c r="C340" s="419"/>
      <c r="D340" s="420"/>
      <c r="E340" s="419"/>
      <c r="F340" s="421"/>
      <c r="G340" s="419"/>
      <c r="H340" s="422"/>
      <c r="I340" s="419"/>
      <c r="J340" s="419"/>
      <c r="K340" s="419"/>
      <c r="L340" s="422"/>
      <c r="M340" s="419"/>
      <c r="N340" s="421"/>
      <c r="O340" s="421"/>
      <c r="P340" s="421"/>
    </row>
    <row r="341">
      <c r="B341" s="418"/>
      <c r="C341" s="419"/>
      <c r="D341" s="420"/>
      <c r="E341" s="419"/>
      <c r="F341" s="421"/>
      <c r="G341" s="419"/>
      <c r="H341" s="422"/>
      <c r="I341" s="419"/>
      <c r="J341" s="419"/>
      <c r="K341" s="419"/>
      <c r="L341" s="422"/>
      <c r="M341" s="419"/>
      <c r="N341" s="421"/>
      <c r="O341" s="421"/>
      <c r="P341" s="421"/>
    </row>
    <row r="342">
      <c r="B342" s="418"/>
      <c r="C342" s="419"/>
      <c r="D342" s="420"/>
      <c r="E342" s="419"/>
      <c r="F342" s="421"/>
      <c r="G342" s="419"/>
      <c r="H342" s="422"/>
      <c r="I342" s="419"/>
      <c r="J342" s="419"/>
      <c r="K342" s="419"/>
      <c r="L342" s="422"/>
      <c r="M342" s="419"/>
      <c r="N342" s="421"/>
      <c r="O342" s="421"/>
      <c r="P342" s="421"/>
    </row>
    <row r="343">
      <c r="B343" s="418"/>
      <c r="C343" s="419"/>
      <c r="D343" s="420"/>
      <c r="E343" s="419"/>
      <c r="F343" s="421"/>
      <c r="G343" s="419"/>
      <c r="H343" s="422"/>
      <c r="I343" s="419"/>
      <c r="J343" s="419"/>
      <c r="K343" s="419"/>
      <c r="L343" s="422"/>
      <c r="M343" s="419"/>
      <c r="N343" s="421"/>
      <c r="O343" s="421"/>
      <c r="P343" s="421"/>
    </row>
    <row r="344">
      <c r="B344" s="418"/>
      <c r="C344" s="419"/>
      <c r="D344" s="420"/>
      <c r="E344" s="419"/>
      <c r="F344" s="421"/>
      <c r="G344" s="419"/>
      <c r="H344" s="422"/>
      <c r="I344" s="419"/>
      <c r="J344" s="419"/>
      <c r="K344" s="419"/>
      <c r="L344" s="422"/>
      <c r="M344" s="419"/>
      <c r="N344" s="421"/>
      <c r="O344" s="421"/>
      <c r="P344" s="421"/>
    </row>
    <row r="345">
      <c r="B345" s="418"/>
      <c r="C345" s="419"/>
      <c r="D345" s="420"/>
      <c r="E345" s="419"/>
      <c r="F345" s="421"/>
      <c r="G345" s="419"/>
      <c r="H345" s="422"/>
      <c r="I345" s="419"/>
      <c r="J345" s="419"/>
      <c r="K345" s="419"/>
      <c r="L345" s="422"/>
      <c r="M345" s="419"/>
      <c r="N345" s="421"/>
      <c r="O345" s="421"/>
      <c r="P345" s="421"/>
    </row>
    <row r="346">
      <c r="B346" s="418"/>
      <c r="C346" s="419"/>
      <c r="D346" s="420"/>
      <c r="E346" s="419"/>
      <c r="F346" s="421"/>
      <c r="G346" s="419"/>
      <c r="H346" s="422"/>
      <c r="I346" s="419"/>
      <c r="J346" s="419"/>
      <c r="K346" s="419"/>
      <c r="L346" s="422"/>
      <c r="M346" s="419"/>
      <c r="N346" s="421"/>
      <c r="O346" s="421"/>
      <c r="P346" s="421"/>
    </row>
    <row r="347">
      <c r="B347" s="418"/>
      <c r="C347" s="419"/>
      <c r="D347" s="420"/>
      <c r="E347" s="419"/>
      <c r="F347" s="421"/>
      <c r="G347" s="419"/>
      <c r="H347" s="422"/>
      <c r="I347" s="419"/>
      <c r="J347" s="419"/>
      <c r="K347" s="419"/>
      <c r="L347" s="422"/>
      <c r="M347" s="419"/>
      <c r="N347" s="421"/>
      <c r="O347" s="421"/>
      <c r="P347" s="421"/>
    </row>
    <row r="348">
      <c r="B348" s="418"/>
      <c r="C348" s="419"/>
      <c r="D348" s="420"/>
      <c r="E348" s="419"/>
      <c r="F348" s="421"/>
      <c r="G348" s="419"/>
      <c r="H348" s="422"/>
      <c r="I348" s="419"/>
      <c r="J348" s="419"/>
      <c r="K348" s="419"/>
      <c r="L348" s="422"/>
      <c r="M348" s="419"/>
      <c r="N348" s="421"/>
      <c r="O348" s="421"/>
      <c r="P348" s="421"/>
    </row>
    <row r="349">
      <c r="B349" s="418"/>
      <c r="C349" s="419"/>
      <c r="D349" s="420"/>
      <c r="E349" s="419"/>
      <c r="F349" s="421"/>
      <c r="G349" s="419"/>
      <c r="H349" s="422"/>
      <c r="I349" s="419"/>
      <c r="J349" s="419"/>
      <c r="K349" s="419"/>
      <c r="L349" s="422"/>
      <c r="M349" s="419"/>
      <c r="N349" s="421"/>
      <c r="O349" s="421"/>
      <c r="P349" s="421"/>
    </row>
    <row r="350">
      <c r="B350" s="418"/>
      <c r="C350" s="419"/>
      <c r="D350" s="420"/>
      <c r="E350" s="419"/>
      <c r="F350" s="421"/>
      <c r="G350" s="419"/>
      <c r="H350" s="422"/>
      <c r="I350" s="419"/>
      <c r="J350" s="419"/>
      <c r="K350" s="419"/>
      <c r="L350" s="422"/>
      <c r="M350" s="419"/>
      <c r="N350" s="421"/>
      <c r="O350" s="421"/>
      <c r="P350" s="421"/>
    </row>
    <row r="351">
      <c r="B351" s="418"/>
      <c r="C351" s="419"/>
      <c r="D351" s="420"/>
      <c r="E351" s="419"/>
      <c r="F351" s="421"/>
      <c r="G351" s="419"/>
      <c r="H351" s="422"/>
      <c r="I351" s="419"/>
      <c r="J351" s="419"/>
      <c r="K351" s="419"/>
      <c r="L351" s="422"/>
      <c r="M351" s="419"/>
      <c r="N351" s="421"/>
      <c r="O351" s="421"/>
      <c r="P351" s="421"/>
    </row>
    <row r="352">
      <c r="B352" s="418"/>
      <c r="C352" s="419"/>
      <c r="D352" s="420"/>
      <c r="E352" s="419"/>
      <c r="F352" s="421"/>
      <c r="G352" s="419"/>
      <c r="H352" s="422"/>
      <c r="I352" s="419"/>
      <c r="J352" s="419"/>
      <c r="K352" s="419"/>
      <c r="L352" s="422"/>
      <c r="M352" s="419"/>
      <c r="N352" s="421"/>
      <c r="O352" s="421"/>
      <c r="P352" s="421"/>
    </row>
    <row r="353">
      <c r="B353" s="418"/>
      <c r="C353" s="419"/>
      <c r="D353" s="420"/>
      <c r="E353" s="419"/>
      <c r="F353" s="421"/>
      <c r="G353" s="419"/>
      <c r="H353" s="422"/>
      <c r="I353" s="419"/>
      <c r="J353" s="419"/>
      <c r="K353" s="419"/>
      <c r="L353" s="422"/>
      <c r="M353" s="419"/>
      <c r="N353" s="421"/>
      <c r="O353" s="421"/>
      <c r="P353" s="421"/>
    </row>
    <row r="354">
      <c r="B354" s="418"/>
      <c r="C354" s="419"/>
      <c r="D354" s="420"/>
      <c r="E354" s="419"/>
      <c r="F354" s="421"/>
      <c r="G354" s="419"/>
      <c r="H354" s="422"/>
      <c r="I354" s="419"/>
      <c r="J354" s="419"/>
      <c r="K354" s="419"/>
      <c r="L354" s="422"/>
      <c r="M354" s="419"/>
      <c r="N354" s="421"/>
      <c r="O354" s="421"/>
      <c r="P354" s="421"/>
    </row>
    <row r="355">
      <c r="B355" s="418"/>
      <c r="C355" s="419"/>
      <c r="D355" s="420"/>
      <c r="E355" s="419"/>
      <c r="F355" s="421"/>
      <c r="G355" s="419"/>
      <c r="H355" s="422"/>
      <c r="I355" s="419"/>
      <c r="J355" s="419"/>
      <c r="K355" s="419"/>
      <c r="L355" s="422"/>
      <c r="M355" s="419"/>
      <c r="N355" s="421"/>
      <c r="O355" s="421"/>
      <c r="P355" s="421"/>
    </row>
    <row r="356">
      <c r="B356" s="418"/>
      <c r="C356" s="419"/>
      <c r="D356" s="420"/>
      <c r="E356" s="419"/>
      <c r="F356" s="421"/>
      <c r="G356" s="419"/>
      <c r="H356" s="422"/>
      <c r="I356" s="419"/>
      <c r="J356" s="419"/>
      <c r="K356" s="419"/>
      <c r="L356" s="422"/>
      <c r="M356" s="419"/>
      <c r="N356" s="421"/>
      <c r="O356" s="421"/>
      <c r="P356" s="421"/>
    </row>
    <row r="357">
      <c r="B357" s="418"/>
      <c r="C357" s="419"/>
      <c r="D357" s="420"/>
      <c r="E357" s="419"/>
      <c r="F357" s="421"/>
      <c r="G357" s="419"/>
      <c r="H357" s="422"/>
      <c r="I357" s="419"/>
      <c r="J357" s="419"/>
      <c r="K357" s="419"/>
      <c r="L357" s="422"/>
      <c r="M357" s="419"/>
      <c r="N357" s="421"/>
      <c r="O357" s="421"/>
      <c r="P357" s="421"/>
    </row>
    <row r="358">
      <c r="B358" s="418"/>
      <c r="C358" s="419"/>
      <c r="D358" s="420"/>
      <c r="E358" s="419"/>
      <c r="F358" s="421"/>
      <c r="G358" s="419"/>
      <c r="H358" s="422"/>
      <c r="I358" s="419"/>
      <c r="J358" s="419"/>
      <c r="K358" s="419"/>
      <c r="L358" s="422"/>
      <c r="M358" s="419"/>
      <c r="N358" s="421"/>
      <c r="O358" s="421"/>
      <c r="P358" s="421"/>
    </row>
    <row r="359">
      <c r="B359" s="418"/>
      <c r="C359" s="419"/>
      <c r="D359" s="420"/>
      <c r="E359" s="419"/>
      <c r="F359" s="421"/>
      <c r="G359" s="419"/>
      <c r="H359" s="422"/>
      <c r="I359" s="419"/>
      <c r="J359" s="419"/>
      <c r="K359" s="419"/>
      <c r="L359" s="422"/>
      <c r="M359" s="419"/>
      <c r="N359" s="421"/>
      <c r="O359" s="421"/>
      <c r="P359" s="421"/>
    </row>
    <row r="360">
      <c r="B360" s="418"/>
      <c r="C360" s="419"/>
      <c r="D360" s="420"/>
      <c r="E360" s="419"/>
      <c r="F360" s="421"/>
      <c r="G360" s="419"/>
      <c r="H360" s="422"/>
      <c r="I360" s="419"/>
      <c r="J360" s="419"/>
      <c r="K360" s="419"/>
      <c r="L360" s="422"/>
      <c r="M360" s="419"/>
      <c r="N360" s="421"/>
      <c r="O360" s="421"/>
      <c r="P360" s="421"/>
    </row>
    <row r="361">
      <c r="B361" s="418"/>
      <c r="C361" s="419"/>
      <c r="D361" s="420"/>
      <c r="E361" s="419"/>
      <c r="F361" s="421"/>
      <c r="G361" s="419"/>
      <c r="H361" s="422"/>
      <c r="I361" s="419"/>
      <c r="J361" s="419"/>
      <c r="K361" s="419"/>
      <c r="L361" s="422"/>
      <c r="M361" s="419"/>
      <c r="N361" s="421"/>
      <c r="O361" s="421"/>
      <c r="P361" s="421"/>
    </row>
    <row r="362">
      <c r="B362" s="418"/>
      <c r="C362" s="419"/>
      <c r="D362" s="420"/>
      <c r="E362" s="419"/>
      <c r="F362" s="421"/>
      <c r="G362" s="419"/>
      <c r="H362" s="422"/>
      <c r="I362" s="419"/>
      <c r="J362" s="419"/>
      <c r="K362" s="419"/>
      <c r="L362" s="422"/>
      <c r="M362" s="419"/>
      <c r="N362" s="421"/>
      <c r="O362" s="421"/>
      <c r="P362" s="421"/>
    </row>
    <row r="363">
      <c r="B363" s="418"/>
      <c r="C363" s="419"/>
      <c r="D363" s="420"/>
      <c r="E363" s="419"/>
      <c r="F363" s="421"/>
      <c r="G363" s="419"/>
      <c r="H363" s="422"/>
      <c r="I363" s="419"/>
      <c r="J363" s="419"/>
      <c r="K363" s="419"/>
      <c r="L363" s="422"/>
      <c r="M363" s="419"/>
      <c r="N363" s="421"/>
      <c r="O363" s="421"/>
      <c r="P363" s="421"/>
    </row>
    <row r="364">
      <c r="B364" s="418"/>
      <c r="C364" s="419"/>
      <c r="D364" s="420"/>
      <c r="E364" s="419"/>
      <c r="F364" s="421"/>
      <c r="G364" s="419"/>
      <c r="H364" s="422"/>
      <c r="I364" s="419"/>
      <c r="J364" s="419"/>
      <c r="K364" s="419"/>
      <c r="L364" s="422"/>
      <c r="M364" s="419"/>
      <c r="N364" s="421"/>
      <c r="O364" s="421"/>
      <c r="P364" s="421"/>
    </row>
    <row r="365">
      <c r="B365" s="418"/>
      <c r="C365" s="419"/>
      <c r="D365" s="420"/>
      <c r="E365" s="419"/>
      <c r="F365" s="421"/>
      <c r="G365" s="419"/>
      <c r="H365" s="422"/>
      <c r="I365" s="419"/>
      <c r="J365" s="419"/>
      <c r="K365" s="419"/>
      <c r="L365" s="422"/>
      <c r="M365" s="419"/>
      <c r="N365" s="421"/>
      <c r="O365" s="421"/>
      <c r="P365" s="421"/>
    </row>
    <row r="366">
      <c r="B366" s="418"/>
      <c r="C366" s="419"/>
      <c r="D366" s="420"/>
      <c r="E366" s="419"/>
      <c r="F366" s="421"/>
      <c r="G366" s="419"/>
      <c r="H366" s="422"/>
      <c r="I366" s="419"/>
      <c r="J366" s="419"/>
      <c r="K366" s="419"/>
      <c r="L366" s="422"/>
      <c r="M366" s="419"/>
      <c r="N366" s="421"/>
      <c r="O366" s="421"/>
      <c r="P366" s="421"/>
    </row>
    <row r="367">
      <c r="B367" s="418"/>
      <c r="C367" s="419"/>
      <c r="D367" s="420"/>
      <c r="E367" s="419"/>
      <c r="F367" s="421"/>
      <c r="G367" s="419"/>
      <c r="H367" s="422"/>
      <c r="I367" s="419"/>
      <c r="J367" s="419"/>
      <c r="K367" s="419"/>
      <c r="L367" s="422"/>
      <c r="M367" s="419"/>
      <c r="N367" s="421"/>
      <c r="O367" s="421"/>
      <c r="P367" s="421"/>
    </row>
    <row r="368">
      <c r="B368" s="418"/>
      <c r="C368" s="419"/>
      <c r="D368" s="420"/>
      <c r="E368" s="419"/>
      <c r="F368" s="421"/>
      <c r="G368" s="419"/>
      <c r="H368" s="422"/>
      <c r="I368" s="419"/>
      <c r="J368" s="419"/>
      <c r="K368" s="419"/>
      <c r="L368" s="422"/>
      <c r="M368" s="419"/>
      <c r="N368" s="421"/>
      <c r="O368" s="421"/>
      <c r="P368" s="421"/>
    </row>
    <row r="369">
      <c r="B369" s="418"/>
      <c r="C369" s="419"/>
      <c r="D369" s="420"/>
      <c r="E369" s="419"/>
      <c r="F369" s="421"/>
      <c r="G369" s="419"/>
      <c r="H369" s="422"/>
      <c r="I369" s="419"/>
      <c r="J369" s="419"/>
      <c r="K369" s="419"/>
      <c r="L369" s="422"/>
      <c r="M369" s="419"/>
      <c r="N369" s="421"/>
      <c r="O369" s="421"/>
      <c r="P369" s="421"/>
    </row>
    <row r="370">
      <c r="B370" s="418"/>
      <c r="C370" s="419"/>
      <c r="D370" s="420"/>
      <c r="E370" s="419"/>
      <c r="F370" s="421"/>
      <c r="G370" s="419"/>
      <c r="H370" s="422"/>
      <c r="I370" s="419"/>
      <c r="J370" s="419"/>
      <c r="K370" s="419"/>
      <c r="L370" s="422"/>
      <c r="M370" s="419"/>
      <c r="N370" s="421"/>
      <c r="O370" s="421"/>
      <c r="P370" s="421"/>
    </row>
    <row r="371">
      <c r="B371" s="418"/>
      <c r="C371" s="419"/>
      <c r="D371" s="420"/>
      <c r="E371" s="419"/>
      <c r="F371" s="421"/>
      <c r="G371" s="419"/>
      <c r="H371" s="422"/>
      <c r="I371" s="419"/>
      <c r="J371" s="419"/>
      <c r="K371" s="419"/>
      <c r="L371" s="422"/>
      <c r="M371" s="419"/>
      <c r="N371" s="421"/>
      <c r="O371" s="421"/>
      <c r="P371" s="421"/>
    </row>
    <row r="372">
      <c r="B372" s="418"/>
      <c r="C372" s="419"/>
      <c r="D372" s="420"/>
      <c r="E372" s="419"/>
      <c r="F372" s="421"/>
      <c r="G372" s="419"/>
      <c r="H372" s="422"/>
      <c r="I372" s="419"/>
      <c r="J372" s="419"/>
      <c r="K372" s="419"/>
      <c r="L372" s="422"/>
      <c r="M372" s="419"/>
      <c r="N372" s="421"/>
      <c r="O372" s="421"/>
      <c r="P372" s="421"/>
    </row>
    <row r="373">
      <c r="B373" s="418"/>
      <c r="C373" s="419"/>
      <c r="D373" s="420"/>
      <c r="E373" s="419"/>
      <c r="F373" s="421"/>
      <c r="G373" s="419"/>
      <c r="H373" s="422"/>
      <c r="I373" s="419"/>
      <c r="J373" s="419"/>
      <c r="K373" s="419"/>
      <c r="L373" s="422"/>
      <c r="M373" s="419"/>
      <c r="N373" s="421"/>
      <c r="O373" s="421"/>
      <c r="P373" s="421"/>
    </row>
    <row r="374">
      <c r="B374" s="418"/>
      <c r="C374" s="419"/>
      <c r="D374" s="420"/>
      <c r="E374" s="419"/>
      <c r="F374" s="421"/>
      <c r="G374" s="419"/>
      <c r="H374" s="422"/>
      <c r="I374" s="419"/>
      <c r="J374" s="419"/>
      <c r="K374" s="419"/>
      <c r="L374" s="422"/>
      <c r="M374" s="419"/>
      <c r="N374" s="421"/>
      <c r="O374" s="421"/>
      <c r="P374" s="421"/>
    </row>
    <row r="375">
      <c r="B375" s="418"/>
      <c r="C375" s="419"/>
      <c r="D375" s="420"/>
      <c r="E375" s="419"/>
      <c r="F375" s="421"/>
      <c r="G375" s="419"/>
      <c r="H375" s="422"/>
      <c r="I375" s="419"/>
      <c r="J375" s="419"/>
      <c r="K375" s="419"/>
      <c r="L375" s="422"/>
      <c r="M375" s="419"/>
      <c r="N375" s="421"/>
      <c r="O375" s="421"/>
      <c r="P375" s="421"/>
    </row>
    <row r="376">
      <c r="B376" s="418"/>
      <c r="C376" s="419"/>
      <c r="D376" s="420"/>
      <c r="E376" s="419"/>
      <c r="F376" s="421"/>
      <c r="G376" s="419"/>
      <c r="H376" s="422"/>
      <c r="I376" s="419"/>
      <c r="J376" s="419"/>
      <c r="K376" s="419"/>
      <c r="L376" s="422"/>
      <c r="M376" s="419"/>
      <c r="N376" s="421"/>
      <c r="O376" s="421"/>
      <c r="P376" s="421"/>
    </row>
    <row r="377">
      <c r="B377" s="418"/>
      <c r="C377" s="419"/>
      <c r="D377" s="420"/>
      <c r="E377" s="419"/>
      <c r="F377" s="421"/>
      <c r="G377" s="419"/>
      <c r="H377" s="422"/>
      <c r="I377" s="419"/>
      <c r="J377" s="419"/>
      <c r="K377" s="419"/>
      <c r="L377" s="422"/>
      <c r="M377" s="419"/>
      <c r="N377" s="421"/>
      <c r="O377" s="421"/>
      <c r="P377" s="421"/>
    </row>
    <row r="378">
      <c r="B378" s="418"/>
      <c r="C378" s="419"/>
      <c r="D378" s="420"/>
      <c r="E378" s="419"/>
      <c r="F378" s="421"/>
      <c r="G378" s="419"/>
      <c r="H378" s="422"/>
      <c r="I378" s="419"/>
      <c r="J378" s="419"/>
      <c r="K378" s="419"/>
      <c r="L378" s="422"/>
      <c r="M378" s="419"/>
      <c r="N378" s="421"/>
      <c r="O378" s="421"/>
      <c r="P378" s="421"/>
    </row>
    <row r="379">
      <c r="B379" s="418"/>
      <c r="C379" s="419"/>
      <c r="D379" s="420"/>
      <c r="E379" s="419"/>
      <c r="F379" s="421"/>
      <c r="G379" s="419"/>
      <c r="H379" s="422"/>
      <c r="I379" s="419"/>
      <c r="J379" s="419"/>
      <c r="K379" s="419"/>
      <c r="L379" s="422"/>
      <c r="M379" s="419"/>
      <c r="N379" s="421"/>
      <c r="O379" s="421"/>
      <c r="P379" s="421"/>
    </row>
    <row r="380">
      <c r="B380" s="418"/>
      <c r="C380" s="419"/>
      <c r="D380" s="420"/>
      <c r="E380" s="419"/>
      <c r="F380" s="421"/>
      <c r="G380" s="419"/>
      <c r="H380" s="422"/>
      <c r="I380" s="419"/>
      <c r="J380" s="419"/>
      <c r="K380" s="419"/>
      <c r="L380" s="422"/>
      <c r="M380" s="419"/>
      <c r="N380" s="421"/>
      <c r="O380" s="421"/>
      <c r="P380" s="421"/>
    </row>
    <row r="381">
      <c r="B381" s="418"/>
      <c r="C381" s="419"/>
      <c r="D381" s="420"/>
      <c r="E381" s="419"/>
      <c r="F381" s="421"/>
      <c r="G381" s="419"/>
      <c r="H381" s="422"/>
      <c r="I381" s="419"/>
      <c r="J381" s="419"/>
      <c r="K381" s="419"/>
      <c r="L381" s="422"/>
      <c r="M381" s="419"/>
      <c r="N381" s="421"/>
      <c r="O381" s="421"/>
      <c r="P381" s="421"/>
    </row>
    <row r="382">
      <c r="B382" s="418"/>
      <c r="C382" s="419"/>
      <c r="D382" s="420"/>
      <c r="E382" s="419"/>
      <c r="F382" s="421"/>
      <c r="G382" s="419"/>
      <c r="H382" s="422"/>
      <c r="I382" s="419"/>
      <c r="J382" s="419"/>
      <c r="K382" s="419"/>
      <c r="L382" s="422"/>
      <c r="M382" s="419"/>
      <c r="N382" s="421"/>
      <c r="O382" s="421"/>
      <c r="P382" s="421"/>
    </row>
    <row r="383">
      <c r="B383" s="418"/>
      <c r="C383" s="419"/>
      <c r="D383" s="420"/>
      <c r="E383" s="419"/>
      <c r="F383" s="421"/>
      <c r="G383" s="419"/>
      <c r="H383" s="422"/>
      <c r="I383" s="419"/>
      <c r="J383" s="419"/>
      <c r="K383" s="419"/>
      <c r="L383" s="422"/>
      <c r="M383" s="419"/>
      <c r="N383" s="421"/>
      <c r="O383" s="421"/>
      <c r="P383" s="421"/>
    </row>
    <row r="384">
      <c r="B384" s="418"/>
      <c r="C384" s="419"/>
      <c r="D384" s="420"/>
      <c r="E384" s="419"/>
      <c r="F384" s="421"/>
      <c r="G384" s="419"/>
      <c r="H384" s="422"/>
      <c r="I384" s="419"/>
      <c r="J384" s="419"/>
      <c r="K384" s="419"/>
      <c r="L384" s="422"/>
      <c r="M384" s="419"/>
      <c r="N384" s="421"/>
      <c r="O384" s="421"/>
      <c r="P384" s="421"/>
    </row>
    <row r="385">
      <c r="B385" s="418"/>
      <c r="C385" s="419"/>
      <c r="D385" s="420"/>
      <c r="E385" s="419"/>
      <c r="F385" s="421"/>
      <c r="G385" s="419"/>
      <c r="H385" s="422"/>
      <c r="I385" s="419"/>
      <c r="J385" s="419"/>
      <c r="K385" s="419"/>
      <c r="L385" s="422"/>
      <c r="M385" s="419"/>
      <c r="N385" s="421"/>
      <c r="O385" s="421"/>
      <c r="P385" s="421"/>
    </row>
    <row r="386">
      <c r="B386" s="418"/>
      <c r="C386" s="419"/>
      <c r="D386" s="420"/>
      <c r="E386" s="419"/>
      <c r="F386" s="421"/>
      <c r="G386" s="419"/>
      <c r="H386" s="422"/>
      <c r="I386" s="419"/>
      <c r="J386" s="419"/>
      <c r="K386" s="419"/>
      <c r="L386" s="422"/>
      <c r="M386" s="419"/>
      <c r="N386" s="421"/>
      <c r="O386" s="421"/>
      <c r="P386" s="421"/>
    </row>
    <row r="387">
      <c r="B387" s="418"/>
      <c r="C387" s="419"/>
      <c r="D387" s="420"/>
      <c r="E387" s="419"/>
      <c r="F387" s="421"/>
      <c r="G387" s="419"/>
      <c r="H387" s="422"/>
      <c r="I387" s="419"/>
      <c r="J387" s="419"/>
      <c r="K387" s="419"/>
      <c r="L387" s="422"/>
      <c r="M387" s="419"/>
      <c r="N387" s="421"/>
      <c r="O387" s="421"/>
      <c r="P387" s="421"/>
    </row>
    <row r="388">
      <c r="B388" s="418"/>
      <c r="C388" s="419"/>
      <c r="D388" s="420"/>
      <c r="E388" s="419"/>
      <c r="F388" s="421"/>
      <c r="G388" s="419"/>
      <c r="H388" s="422"/>
      <c r="I388" s="419"/>
      <c r="J388" s="419"/>
      <c r="K388" s="419"/>
      <c r="L388" s="422"/>
      <c r="M388" s="419"/>
      <c r="N388" s="421"/>
      <c r="O388" s="421"/>
      <c r="P388" s="421"/>
    </row>
    <row r="389">
      <c r="B389" s="418"/>
      <c r="C389" s="419"/>
      <c r="D389" s="420"/>
      <c r="E389" s="419"/>
      <c r="F389" s="421"/>
      <c r="G389" s="419"/>
      <c r="H389" s="422"/>
      <c r="I389" s="419"/>
      <c r="J389" s="419"/>
      <c r="K389" s="419"/>
      <c r="L389" s="422"/>
      <c r="M389" s="419"/>
      <c r="N389" s="421"/>
      <c r="O389" s="421"/>
      <c r="P389" s="421"/>
    </row>
    <row r="390">
      <c r="B390" s="418"/>
      <c r="C390" s="419"/>
      <c r="D390" s="420"/>
      <c r="E390" s="419"/>
      <c r="F390" s="421"/>
      <c r="G390" s="419"/>
      <c r="H390" s="422"/>
      <c r="I390" s="419"/>
      <c r="J390" s="419"/>
      <c r="K390" s="419"/>
      <c r="L390" s="422"/>
      <c r="M390" s="419"/>
      <c r="N390" s="421"/>
      <c r="O390" s="421"/>
      <c r="P390" s="421"/>
    </row>
    <row r="391">
      <c r="B391" s="418"/>
      <c r="C391" s="419"/>
      <c r="D391" s="420"/>
      <c r="E391" s="419"/>
      <c r="F391" s="421"/>
      <c r="G391" s="419"/>
      <c r="H391" s="422"/>
      <c r="I391" s="419"/>
      <c r="J391" s="419"/>
      <c r="K391" s="419"/>
      <c r="L391" s="422"/>
      <c r="M391" s="419"/>
      <c r="N391" s="421"/>
      <c r="O391" s="421"/>
      <c r="P391" s="421"/>
    </row>
    <row r="392">
      <c r="B392" s="418"/>
      <c r="C392" s="419"/>
      <c r="D392" s="420"/>
      <c r="E392" s="419"/>
      <c r="F392" s="421"/>
      <c r="G392" s="419"/>
      <c r="H392" s="422"/>
      <c r="I392" s="419"/>
      <c r="J392" s="419"/>
      <c r="K392" s="419"/>
      <c r="L392" s="422"/>
      <c r="M392" s="419"/>
      <c r="N392" s="421"/>
      <c r="O392" s="421"/>
      <c r="P392" s="421"/>
    </row>
    <row r="393">
      <c r="B393" s="418"/>
      <c r="C393" s="419"/>
      <c r="D393" s="420"/>
      <c r="E393" s="419"/>
      <c r="F393" s="421"/>
      <c r="G393" s="419"/>
      <c r="H393" s="422"/>
      <c r="I393" s="419"/>
      <c r="J393" s="419"/>
      <c r="K393" s="419"/>
      <c r="L393" s="422"/>
      <c r="M393" s="419"/>
      <c r="N393" s="421"/>
      <c r="O393" s="421"/>
      <c r="P393" s="421"/>
    </row>
    <row r="394">
      <c r="B394" s="418"/>
      <c r="C394" s="419"/>
      <c r="D394" s="420"/>
      <c r="E394" s="419"/>
      <c r="F394" s="421"/>
      <c r="G394" s="419"/>
      <c r="H394" s="422"/>
      <c r="I394" s="419"/>
      <c r="J394" s="419"/>
      <c r="K394" s="419"/>
      <c r="L394" s="422"/>
      <c r="M394" s="419"/>
      <c r="N394" s="421"/>
      <c r="O394" s="421"/>
      <c r="P394" s="421"/>
    </row>
    <row r="395">
      <c r="B395" s="418"/>
      <c r="C395" s="419"/>
      <c r="D395" s="420"/>
      <c r="E395" s="419"/>
      <c r="F395" s="421"/>
      <c r="G395" s="419"/>
      <c r="H395" s="422"/>
      <c r="I395" s="419"/>
      <c r="J395" s="419"/>
      <c r="K395" s="419"/>
      <c r="L395" s="422"/>
      <c r="M395" s="419"/>
      <c r="N395" s="421"/>
      <c r="O395" s="421"/>
      <c r="P395" s="421"/>
    </row>
    <row r="396">
      <c r="B396" s="418"/>
      <c r="C396" s="419"/>
      <c r="D396" s="420"/>
      <c r="E396" s="419"/>
      <c r="F396" s="421"/>
      <c r="G396" s="419"/>
      <c r="H396" s="422"/>
      <c r="I396" s="419"/>
      <c r="J396" s="419"/>
      <c r="K396" s="419"/>
      <c r="L396" s="422"/>
      <c r="M396" s="419"/>
      <c r="N396" s="421"/>
      <c r="O396" s="421"/>
      <c r="P396" s="421"/>
    </row>
    <row r="397">
      <c r="B397" s="418"/>
      <c r="C397" s="419"/>
      <c r="D397" s="420"/>
      <c r="E397" s="419"/>
      <c r="F397" s="421"/>
      <c r="G397" s="419"/>
      <c r="H397" s="422"/>
      <c r="I397" s="419"/>
      <c r="J397" s="419"/>
      <c r="K397" s="419"/>
      <c r="L397" s="422"/>
      <c r="M397" s="419"/>
      <c r="N397" s="421"/>
      <c r="O397" s="421"/>
      <c r="P397" s="421"/>
    </row>
    <row r="398">
      <c r="B398" s="418"/>
      <c r="C398" s="419"/>
      <c r="D398" s="420"/>
      <c r="E398" s="419"/>
      <c r="F398" s="421"/>
      <c r="G398" s="419"/>
      <c r="H398" s="422"/>
      <c r="I398" s="419"/>
      <c r="J398" s="419"/>
      <c r="K398" s="419"/>
      <c r="L398" s="422"/>
      <c r="M398" s="419"/>
      <c r="N398" s="421"/>
      <c r="O398" s="421"/>
      <c r="P398" s="421"/>
    </row>
    <row r="399">
      <c r="B399" s="418"/>
      <c r="C399" s="419"/>
      <c r="D399" s="420"/>
      <c r="E399" s="419"/>
      <c r="F399" s="421"/>
      <c r="G399" s="419"/>
      <c r="H399" s="422"/>
      <c r="I399" s="419"/>
      <c r="J399" s="419"/>
      <c r="K399" s="419"/>
      <c r="L399" s="422"/>
      <c r="M399" s="419"/>
      <c r="N399" s="421"/>
      <c r="O399" s="421"/>
      <c r="P399" s="421"/>
    </row>
    <row r="400">
      <c r="B400" s="418"/>
      <c r="C400" s="419"/>
      <c r="D400" s="420"/>
      <c r="E400" s="419"/>
      <c r="F400" s="421"/>
      <c r="G400" s="419"/>
      <c r="H400" s="422"/>
      <c r="I400" s="419"/>
      <c r="J400" s="419"/>
      <c r="K400" s="419"/>
      <c r="L400" s="422"/>
      <c r="M400" s="419"/>
      <c r="N400" s="421"/>
      <c r="O400" s="421"/>
      <c r="P400" s="421"/>
    </row>
    <row r="401">
      <c r="B401" s="418"/>
      <c r="C401" s="419"/>
      <c r="D401" s="420"/>
      <c r="E401" s="419"/>
      <c r="F401" s="421"/>
      <c r="G401" s="419"/>
      <c r="H401" s="422"/>
      <c r="I401" s="419"/>
      <c r="J401" s="419"/>
      <c r="K401" s="419"/>
      <c r="L401" s="422"/>
      <c r="M401" s="419"/>
      <c r="N401" s="421"/>
      <c r="O401" s="421"/>
      <c r="P401" s="421"/>
    </row>
    <row r="402">
      <c r="B402" s="418"/>
      <c r="C402" s="419"/>
      <c r="D402" s="420"/>
      <c r="E402" s="419"/>
      <c r="F402" s="421"/>
      <c r="G402" s="419"/>
      <c r="H402" s="422"/>
      <c r="I402" s="419"/>
      <c r="J402" s="419"/>
      <c r="K402" s="419"/>
      <c r="L402" s="422"/>
      <c r="M402" s="419"/>
      <c r="N402" s="421"/>
      <c r="O402" s="421"/>
      <c r="P402" s="421"/>
    </row>
    <row r="403">
      <c r="B403" s="418"/>
      <c r="C403" s="419"/>
      <c r="D403" s="420"/>
      <c r="E403" s="419"/>
      <c r="F403" s="421"/>
      <c r="G403" s="419"/>
      <c r="H403" s="422"/>
      <c r="I403" s="419"/>
      <c r="J403" s="419"/>
      <c r="K403" s="419"/>
      <c r="L403" s="422"/>
      <c r="M403" s="419"/>
      <c r="N403" s="421"/>
      <c r="O403" s="421"/>
      <c r="P403" s="421"/>
    </row>
    <row r="404">
      <c r="B404" s="418"/>
      <c r="C404" s="419"/>
      <c r="D404" s="420"/>
      <c r="E404" s="419"/>
      <c r="F404" s="421"/>
      <c r="G404" s="419"/>
      <c r="H404" s="422"/>
      <c r="I404" s="419"/>
      <c r="J404" s="419"/>
      <c r="K404" s="419"/>
      <c r="L404" s="422"/>
      <c r="M404" s="419"/>
      <c r="N404" s="421"/>
      <c r="O404" s="421"/>
      <c r="P404" s="421"/>
    </row>
    <row r="405">
      <c r="B405" s="418"/>
      <c r="C405" s="419"/>
      <c r="D405" s="420"/>
      <c r="E405" s="419"/>
      <c r="F405" s="421"/>
      <c r="G405" s="419"/>
      <c r="H405" s="422"/>
      <c r="I405" s="419"/>
      <c r="J405" s="419"/>
      <c r="K405" s="419"/>
      <c r="L405" s="422"/>
      <c r="M405" s="419"/>
      <c r="N405" s="421"/>
      <c r="O405" s="421"/>
      <c r="P405" s="421"/>
    </row>
    <row r="406">
      <c r="B406" s="418"/>
      <c r="C406" s="419"/>
      <c r="D406" s="420"/>
      <c r="E406" s="419"/>
      <c r="F406" s="421"/>
      <c r="G406" s="419"/>
      <c r="H406" s="422"/>
      <c r="I406" s="419"/>
      <c r="J406" s="419"/>
      <c r="K406" s="419"/>
      <c r="L406" s="422"/>
      <c r="M406" s="419"/>
      <c r="N406" s="421"/>
      <c r="O406" s="421"/>
      <c r="P406" s="421"/>
    </row>
    <row r="407">
      <c r="B407" s="418"/>
      <c r="C407" s="419"/>
      <c r="D407" s="420"/>
      <c r="E407" s="419"/>
      <c r="F407" s="421"/>
      <c r="G407" s="419"/>
      <c r="H407" s="422"/>
      <c r="I407" s="419"/>
      <c r="J407" s="419"/>
      <c r="K407" s="419"/>
      <c r="L407" s="422"/>
      <c r="M407" s="419"/>
      <c r="N407" s="421"/>
      <c r="O407" s="421"/>
      <c r="P407" s="421"/>
    </row>
    <row r="408">
      <c r="B408" s="418"/>
      <c r="C408" s="419"/>
      <c r="D408" s="420"/>
      <c r="E408" s="419"/>
      <c r="F408" s="421"/>
      <c r="G408" s="419"/>
      <c r="H408" s="422"/>
      <c r="I408" s="419"/>
      <c r="J408" s="419"/>
      <c r="K408" s="419"/>
      <c r="L408" s="422"/>
      <c r="M408" s="419"/>
      <c r="N408" s="421"/>
      <c r="O408" s="421"/>
      <c r="P408" s="421"/>
    </row>
    <row r="409">
      <c r="B409" s="418"/>
      <c r="C409" s="419"/>
      <c r="D409" s="420"/>
      <c r="E409" s="419"/>
      <c r="F409" s="421"/>
      <c r="G409" s="419"/>
      <c r="H409" s="422"/>
      <c r="I409" s="419"/>
      <c r="J409" s="419"/>
      <c r="K409" s="419"/>
      <c r="L409" s="422"/>
      <c r="M409" s="419"/>
      <c r="N409" s="421"/>
      <c r="O409" s="421"/>
      <c r="P409" s="421"/>
    </row>
    <row r="410">
      <c r="B410" s="418"/>
      <c r="C410" s="419"/>
      <c r="D410" s="420"/>
      <c r="E410" s="419"/>
      <c r="F410" s="421"/>
      <c r="G410" s="419"/>
      <c r="H410" s="422"/>
      <c r="I410" s="419"/>
      <c r="J410" s="419"/>
      <c r="K410" s="419"/>
      <c r="L410" s="422"/>
      <c r="M410" s="419"/>
      <c r="N410" s="421"/>
      <c r="O410" s="421"/>
      <c r="P410" s="421"/>
    </row>
    <row r="411">
      <c r="B411" s="418"/>
      <c r="C411" s="419"/>
      <c r="D411" s="420"/>
      <c r="E411" s="419"/>
      <c r="F411" s="421"/>
      <c r="G411" s="419"/>
      <c r="H411" s="422"/>
      <c r="I411" s="419"/>
      <c r="J411" s="419"/>
      <c r="K411" s="419"/>
      <c r="L411" s="422"/>
      <c r="M411" s="419"/>
      <c r="N411" s="421"/>
      <c r="O411" s="421"/>
      <c r="P411" s="421"/>
    </row>
    <row r="412">
      <c r="B412" s="418"/>
      <c r="C412" s="419"/>
      <c r="D412" s="420"/>
      <c r="E412" s="419"/>
      <c r="F412" s="421"/>
      <c r="G412" s="419"/>
      <c r="H412" s="422"/>
      <c r="I412" s="419"/>
      <c r="J412" s="419"/>
      <c r="K412" s="419"/>
      <c r="L412" s="422"/>
      <c r="M412" s="419"/>
      <c r="N412" s="421"/>
      <c r="O412" s="421"/>
      <c r="P412" s="421"/>
    </row>
    <row r="413">
      <c r="B413" s="418"/>
      <c r="C413" s="419"/>
      <c r="D413" s="420"/>
      <c r="E413" s="419"/>
      <c r="F413" s="421"/>
      <c r="G413" s="419"/>
      <c r="H413" s="422"/>
      <c r="I413" s="419"/>
      <c r="J413" s="419"/>
      <c r="K413" s="419"/>
      <c r="L413" s="422"/>
      <c r="M413" s="419"/>
      <c r="N413" s="421"/>
      <c r="O413" s="421"/>
      <c r="P413" s="421"/>
    </row>
    <row r="414">
      <c r="B414" s="418"/>
      <c r="C414" s="419"/>
      <c r="D414" s="420"/>
      <c r="E414" s="419"/>
      <c r="F414" s="421"/>
      <c r="G414" s="419"/>
      <c r="H414" s="422"/>
      <c r="I414" s="419"/>
      <c r="J414" s="419"/>
      <c r="K414" s="419"/>
      <c r="L414" s="422"/>
      <c r="M414" s="419"/>
      <c r="N414" s="421"/>
      <c r="O414" s="421"/>
      <c r="P414" s="421"/>
    </row>
    <row r="415">
      <c r="B415" s="418"/>
      <c r="C415" s="419"/>
      <c r="D415" s="420"/>
      <c r="E415" s="419"/>
      <c r="F415" s="421"/>
      <c r="G415" s="419"/>
      <c r="H415" s="422"/>
      <c r="I415" s="419"/>
      <c r="J415" s="419"/>
      <c r="K415" s="419"/>
      <c r="L415" s="422"/>
      <c r="M415" s="419"/>
      <c r="N415" s="421"/>
      <c r="O415" s="421"/>
      <c r="P415" s="421"/>
    </row>
    <row r="416">
      <c r="B416" s="418"/>
      <c r="C416" s="419"/>
      <c r="D416" s="420"/>
      <c r="E416" s="419"/>
      <c r="F416" s="421"/>
      <c r="G416" s="419"/>
      <c r="H416" s="422"/>
      <c r="I416" s="419"/>
      <c r="J416" s="419"/>
      <c r="K416" s="419"/>
      <c r="L416" s="422"/>
      <c r="M416" s="419"/>
      <c r="N416" s="421"/>
      <c r="O416" s="421"/>
      <c r="P416" s="421"/>
    </row>
    <row r="417">
      <c r="B417" s="418"/>
      <c r="C417" s="419"/>
      <c r="D417" s="420"/>
      <c r="E417" s="419"/>
      <c r="F417" s="421"/>
      <c r="G417" s="419"/>
      <c r="H417" s="422"/>
      <c r="I417" s="419"/>
      <c r="J417" s="419"/>
      <c r="K417" s="419"/>
      <c r="L417" s="422"/>
      <c r="M417" s="419"/>
      <c r="N417" s="421"/>
      <c r="O417" s="421"/>
      <c r="P417" s="421"/>
    </row>
    <row r="418">
      <c r="B418" s="418"/>
      <c r="C418" s="419"/>
      <c r="D418" s="420"/>
      <c r="E418" s="419"/>
      <c r="F418" s="421"/>
      <c r="G418" s="419"/>
      <c r="H418" s="422"/>
      <c r="I418" s="419"/>
      <c r="J418" s="419"/>
      <c r="K418" s="419"/>
      <c r="L418" s="422"/>
      <c r="M418" s="419"/>
      <c r="N418" s="421"/>
      <c r="O418" s="421"/>
      <c r="P418" s="421"/>
    </row>
    <row r="419">
      <c r="B419" s="418"/>
      <c r="C419" s="419"/>
      <c r="D419" s="420"/>
      <c r="E419" s="419"/>
      <c r="F419" s="421"/>
      <c r="G419" s="419"/>
      <c r="H419" s="422"/>
      <c r="I419" s="419"/>
      <c r="J419" s="419"/>
      <c r="K419" s="419"/>
      <c r="L419" s="422"/>
      <c r="M419" s="419"/>
      <c r="N419" s="421"/>
      <c r="O419" s="421"/>
      <c r="P419" s="421"/>
    </row>
    <row r="420">
      <c r="B420" s="418"/>
      <c r="C420" s="419"/>
      <c r="D420" s="420"/>
      <c r="E420" s="419"/>
      <c r="F420" s="421"/>
      <c r="G420" s="419"/>
      <c r="H420" s="422"/>
      <c r="I420" s="419"/>
      <c r="J420" s="419"/>
      <c r="K420" s="419"/>
      <c r="L420" s="422"/>
      <c r="M420" s="419"/>
      <c r="N420" s="421"/>
      <c r="O420" s="421"/>
      <c r="P420" s="421"/>
    </row>
    <row r="421">
      <c r="B421" s="418"/>
      <c r="C421" s="419"/>
      <c r="D421" s="420"/>
      <c r="E421" s="419"/>
      <c r="F421" s="421"/>
      <c r="G421" s="419"/>
      <c r="H421" s="422"/>
      <c r="I421" s="419"/>
      <c r="J421" s="419"/>
      <c r="K421" s="419"/>
      <c r="L421" s="422"/>
      <c r="M421" s="419"/>
      <c r="N421" s="421"/>
      <c r="O421" s="421"/>
      <c r="P421" s="421"/>
    </row>
    <row r="422">
      <c r="B422" s="418"/>
      <c r="C422" s="419"/>
      <c r="D422" s="420"/>
      <c r="E422" s="419"/>
      <c r="F422" s="421"/>
      <c r="G422" s="419"/>
      <c r="H422" s="422"/>
      <c r="I422" s="419"/>
      <c r="J422" s="419"/>
      <c r="K422" s="419"/>
      <c r="L422" s="422"/>
      <c r="M422" s="419"/>
      <c r="N422" s="421"/>
      <c r="O422" s="421"/>
      <c r="P422" s="421"/>
    </row>
    <row r="423">
      <c r="B423" s="418"/>
      <c r="C423" s="419"/>
      <c r="D423" s="420"/>
      <c r="E423" s="419"/>
      <c r="F423" s="421"/>
      <c r="G423" s="419"/>
      <c r="H423" s="422"/>
      <c r="I423" s="419"/>
      <c r="J423" s="419"/>
      <c r="K423" s="419"/>
      <c r="L423" s="422"/>
      <c r="M423" s="419"/>
      <c r="N423" s="421"/>
      <c r="O423" s="421"/>
      <c r="P423" s="421"/>
    </row>
    <row r="424">
      <c r="B424" s="418"/>
      <c r="C424" s="419"/>
      <c r="D424" s="420"/>
      <c r="E424" s="419"/>
      <c r="F424" s="421"/>
      <c r="G424" s="419"/>
      <c r="H424" s="422"/>
      <c r="I424" s="419"/>
      <c r="J424" s="419"/>
      <c r="K424" s="419"/>
      <c r="L424" s="422"/>
      <c r="M424" s="419"/>
      <c r="N424" s="421"/>
      <c r="O424" s="421"/>
      <c r="P424" s="421"/>
    </row>
    <row r="425">
      <c r="B425" s="418"/>
      <c r="C425" s="419"/>
      <c r="D425" s="420"/>
      <c r="E425" s="419"/>
      <c r="F425" s="421"/>
      <c r="G425" s="419"/>
      <c r="H425" s="422"/>
      <c r="I425" s="419"/>
      <c r="J425" s="419"/>
      <c r="K425" s="419"/>
      <c r="L425" s="422"/>
      <c r="M425" s="419"/>
      <c r="N425" s="421"/>
      <c r="O425" s="421"/>
      <c r="P425" s="421"/>
    </row>
    <row r="426">
      <c r="B426" s="418"/>
      <c r="C426" s="419"/>
      <c r="D426" s="420"/>
      <c r="E426" s="419"/>
      <c r="F426" s="421"/>
      <c r="G426" s="419"/>
      <c r="H426" s="422"/>
      <c r="I426" s="419"/>
      <c r="J426" s="419"/>
      <c r="K426" s="419"/>
      <c r="L426" s="422"/>
      <c r="M426" s="419"/>
      <c r="N426" s="421"/>
      <c r="O426" s="421"/>
      <c r="P426" s="421"/>
    </row>
    <row r="427">
      <c r="B427" s="418"/>
      <c r="C427" s="419"/>
      <c r="D427" s="420"/>
      <c r="E427" s="419"/>
      <c r="F427" s="421"/>
      <c r="G427" s="419"/>
      <c r="H427" s="422"/>
      <c r="I427" s="419"/>
      <c r="J427" s="419"/>
      <c r="K427" s="419"/>
      <c r="L427" s="422"/>
      <c r="M427" s="419"/>
      <c r="N427" s="421"/>
      <c r="O427" s="421"/>
      <c r="P427" s="421"/>
    </row>
    <row r="428">
      <c r="B428" s="418"/>
      <c r="C428" s="419"/>
      <c r="D428" s="420"/>
      <c r="E428" s="419"/>
      <c r="F428" s="421"/>
      <c r="G428" s="419"/>
      <c r="H428" s="422"/>
      <c r="I428" s="419"/>
      <c r="J428" s="419"/>
      <c r="K428" s="419"/>
      <c r="L428" s="422"/>
      <c r="M428" s="419"/>
      <c r="N428" s="421"/>
      <c r="O428" s="421"/>
      <c r="P428" s="421"/>
    </row>
    <row r="429">
      <c r="B429" s="418"/>
      <c r="C429" s="419"/>
      <c r="D429" s="420"/>
      <c r="E429" s="419"/>
      <c r="F429" s="421"/>
      <c r="G429" s="419"/>
      <c r="H429" s="422"/>
      <c r="I429" s="419"/>
      <c r="J429" s="419"/>
      <c r="K429" s="419"/>
      <c r="L429" s="422"/>
      <c r="M429" s="419"/>
      <c r="N429" s="421"/>
      <c r="O429" s="421"/>
      <c r="P429" s="421"/>
    </row>
    <row r="430">
      <c r="B430" s="418"/>
      <c r="C430" s="419"/>
      <c r="D430" s="420"/>
      <c r="E430" s="419"/>
      <c r="F430" s="421"/>
      <c r="G430" s="419"/>
      <c r="H430" s="422"/>
      <c r="I430" s="419"/>
      <c r="J430" s="419"/>
      <c r="K430" s="419"/>
      <c r="L430" s="422"/>
      <c r="M430" s="419"/>
      <c r="N430" s="421"/>
      <c r="O430" s="421"/>
      <c r="P430" s="421"/>
    </row>
    <row r="431">
      <c r="B431" s="418"/>
      <c r="C431" s="419"/>
      <c r="D431" s="420"/>
      <c r="E431" s="419"/>
      <c r="F431" s="421"/>
      <c r="G431" s="419"/>
      <c r="H431" s="422"/>
      <c r="I431" s="419"/>
      <c r="J431" s="419"/>
      <c r="K431" s="419"/>
      <c r="L431" s="422"/>
      <c r="M431" s="419"/>
      <c r="N431" s="421"/>
      <c r="O431" s="421"/>
      <c r="P431" s="421"/>
    </row>
    <row r="432">
      <c r="B432" s="418"/>
      <c r="C432" s="419"/>
      <c r="D432" s="420"/>
      <c r="E432" s="419"/>
      <c r="F432" s="421"/>
      <c r="G432" s="419"/>
      <c r="H432" s="422"/>
      <c r="I432" s="419"/>
      <c r="J432" s="419"/>
      <c r="K432" s="419"/>
      <c r="L432" s="422"/>
      <c r="M432" s="419"/>
      <c r="N432" s="421"/>
      <c r="O432" s="421"/>
      <c r="P432" s="421"/>
    </row>
    <row r="433">
      <c r="B433" s="418"/>
      <c r="C433" s="419"/>
      <c r="D433" s="420"/>
      <c r="E433" s="419"/>
      <c r="F433" s="421"/>
      <c r="G433" s="419"/>
      <c r="H433" s="422"/>
      <c r="I433" s="419"/>
      <c r="J433" s="419"/>
      <c r="K433" s="419"/>
      <c r="L433" s="422"/>
      <c r="M433" s="419"/>
      <c r="N433" s="421"/>
      <c r="O433" s="421"/>
      <c r="P433" s="421"/>
    </row>
    <row r="434">
      <c r="B434" s="418"/>
      <c r="C434" s="419"/>
      <c r="D434" s="420"/>
      <c r="E434" s="419"/>
      <c r="F434" s="421"/>
      <c r="G434" s="419"/>
      <c r="H434" s="422"/>
      <c r="I434" s="419"/>
      <c r="J434" s="419"/>
      <c r="K434" s="419"/>
      <c r="L434" s="422"/>
      <c r="M434" s="419"/>
      <c r="N434" s="421"/>
      <c r="O434" s="421"/>
      <c r="P434" s="421"/>
    </row>
    <row r="435">
      <c r="B435" s="418"/>
      <c r="C435" s="419"/>
      <c r="D435" s="420"/>
      <c r="E435" s="419"/>
      <c r="F435" s="421"/>
      <c r="G435" s="419"/>
      <c r="H435" s="422"/>
      <c r="I435" s="419"/>
      <c r="J435" s="419"/>
      <c r="K435" s="419"/>
      <c r="L435" s="422"/>
      <c r="M435" s="419"/>
      <c r="N435" s="421"/>
      <c r="O435" s="421"/>
      <c r="P435" s="421"/>
    </row>
    <row r="436">
      <c r="B436" s="418"/>
      <c r="C436" s="419"/>
      <c r="D436" s="420"/>
      <c r="E436" s="419"/>
      <c r="F436" s="421"/>
      <c r="G436" s="419"/>
      <c r="H436" s="422"/>
      <c r="I436" s="419"/>
      <c r="J436" s="419"/>
      <c r="K436" s="419"/>
      <c r="L436" s="422"/>
      <c r="M436" s="419"/>
      <c r="N436" s="421"/>
      <c r="O436" s="421"/>
      <c r="P436" s="421"/>
    </row>
    <row r="437">
      <c r="B437" s="418"/>
      <c r="C437" s="419"/>
      <c r="D437" s="420"/>
      <c r="E437" s="419"/>
      <c r="F437" s="421"/>
      <c r="G437" s="419"/>
      <c r="H437" s="422"/>
      <c r="I437" s="419"/>
      <c r="J437" s="419"/>
      <c r="K437" s="419"/>
      <c r="L437" s="422"/>
      <c r="M437" s="419"/>
      <c r="N437" s="421"/>
      <c r="O437" s="421"/>
      <c r="P437" s="421"/>
    </row>
    <row r="438">
      <c r="B438" s="418"/>
      <c r="C438" s="419"/>
      <c r="D438" s="420"/>
      <c r="E438" s="419"/>
      <c r="F438" s="421"/>
      <c r="G438" s="419"/>
      <c r="H438" s="422"/>
      <c r="I438" s="419"/>
      <c r="J438" s="419"/>
      <c r="K438" s="419"/>
      <c r="L438" s="422"/>
      <c r="M438" s="419"/>
      <c r="N438" s="421"/>
      <c r="O438" s="421"/>
      <c r="P438" s="421"/>
    </row>
    <row r="439">
      <c r="B439" s="418"/>
      <c r="C439" s="419"/>
      <c r="D439" s="420"/>
      <c r="E439" s="419"/>
      <c r="F439" s="421"/>
      <c r="G439" s="419"/>
      <c r="H439" s="422"/>
      <c r="I439" s="419"/>
      <c r="J439" s="419"/>
      <c r="K439" s="419"/>
      <c r="L439" s="422"/>
      <c r="M439" s="419"/>
      <c r="N439" s="421"/>
      <c r="O439" s="421"/>
      <c r="P439" s="421"/>
    </row>
    <row r="440">
      <c r="B440" s="418"/>
      <c r="C440" s="419"/>
      <c r="D440" s="420"/>
      <c r="E440" s="419"/>
      <c r="F440" s="421"/>
      <c r="G440" s="419"/>
      <c r="H440" s="422"/>
      <c r="I440" s="419"/>
      <c r="J440" s="419"/>
      <c r="K440" s="419"/>
      <c r="L440" s="422"/>
      <c r="M440" s="419"/>
      <c r="N440" s="421"/>
      <c r="O440" s="421"/>
      <c r="P440" s="421"/>
    </row>
    <row r="441">
      <c r="B441" s="418"/>
      <c r="C441" s="419"/>
      <c r="D441" s="420"/>
      <c r="E441" s="419"/>
      <c r="F441" s="421"/>
      <c r="G441" s="419"/>
      <c r="H441" s="422"/>
      <c r="I441" s="419"/>
      <c r="J441" s="419"/>
      <c r="K441" s="419"/>
      <c r="L441" s="422"/>
      <c r="M441" s="419"/>
      <c r="N441" s="421"/>
      <c r="O441" s="421"/>
      <c r="P441" s="421"/>
    </row>
    <row r="442">
      <c r="B442" s="418"/>
      <c r="C442" s="419"/>
      <c r="D442" s="420"/>
      <c r="E442" s="419"/>
      <c r="F442" s="421"/>
      <c r="G442" s="419"/>
      <c r="H442" s="422"/>
      <c r="I442" s="419"/>
      <c r="J442" s="419"/>
      <c r="K442" s="419"/>
      <c r="L442" s="422"/>
      <c r="M442" s="419"/>
      <c r="N442" s="421"/>
      <c r="O442" s="421"/>
      <c r="P442" s="421"/>
    </row>
    <row r="443">
      <c r="B443" s="418"/>
      <c r="C443" s="419"/>
      <c r="D443" s="420"/>
      <c r="E443" s="419"/>
      <c r="F443" s="421"/>
      <c r="G443" s="419"/>
      <c r="H443" s="422"/>
      <c r="I443" s="419"/>
      <c r="J443" s="419"/>
      <c r="K443" s="419"/>
      <c r="L443" s="422"/>
      <c r="M443" s="419"/>
      <c r="N443" s="421"/>
      <c r="O443" s="421"/>
      <c r="P443" s="421"/>
    </row>
    <row r="444">
      <c r="B444" s="418"/>
      <c r="C444" s="419"/>
      <c r="D444" s="420"/>
      <c r="E444" s="419"/>
      <c r="F444" s="421"/>
      <c r="G444" s="419"/>
      <c r="H444" s="422"/>
      <c r="I444" s="419"/>
      <c r="J444" s="419"/>
      <c r="K444" s="419"/>
      <c r="L444" s="422"/>
      <c r="M444" s="419"/>
      <c r="N444" s="421"/>
      <c r="O444" s="421"/>
      <c r="P444" s="421"/>
    </row>
    <row r="445">
      <c r="B445" s="418"/>
      <c r="C445" s="419"/>
      <c r="D445" s="420"/>
      <c r="E445" s="419"/>
      <c r="F445" s="421"/>
      <c r="G445" s="419"/>
      <c r="H445" s="422"/>
      <c r="I445" s="419"/>
      <c r="J445" s="419"/>
      <c r="K445" s="419"/>
      <c r="L445" s="422"/>
      <c r="M445" s="419"/>
      <c r="N445" s="421"/>
      <c r="O445" s="421"/>
      <c r="P445" s="421"/>
    </row>
    <row r="446">
      <c r="B446" s="418"/>
      <c r="C446" s="419"/>
      <c r="D446" s="420"/>
      <c r="E446" s="419"/>
      <c r="F446" s="421"/>
      <c r="G446" s="419"/>
      <c r="H446" s="422"/>
      <c r="I446" s="419"/>
      <c r="J446" s="419"/>
      <c r="K446" s="419"/>
      <c r="L446" s="422"/>
      <c r="M446" s="419"/>
      <c r="N446" s="421"/>
      <c r="O446" s="421"/>
      <c r="P446" s="421"/>
    </row>
    <row r="447">
      <c r="B447" s="418"/>
      <c r="C447" s="419"/>
      <c r="D447" s="420"/>
      <c r="E447" s="419"/>
      <c r="F447" s="421"/>
      <c r="G447" s="419"/>
      <c r="H447" s="422"/>
      <c r="I447" s="419"/>
      <c r="J447" s="419"/>
      <c r="K447" s="419"/>
      <c r="L447" s="422"/>
      <c r="M447" s="419"/>
      <c r="N447" s="421"/>
      <c r="O447" s="421"/>
      <c r="P447" s="421"/>
    </row>
    <row r="448">
      <c r="B448" s="418"/>
      <c r="C448" s="419"/>
      <c r="D448" s="420"/>
      <c r="E448" s="419"/>
      <c r="F448" s="421"/>
      <c r="G448" s="419"/>
      <c r="H448" s="422"/>
      <c r="I448" s="419"/>
      <c r="J448" s="419"/>
      <c r="K448" s="419"/>
      <c r="L448" s="422"/>
      <c r="M448" s="419"/>
      <c r="N448" s="421"/>
      <c r="O448" s="421"/>
      <c r="P448" s="421"/>
    </row>
    <row r="449">
      <c r="B449" s="418"/>
      <c r="C449" s="419"/>
      <c r="D449" s="420"/>
      <c r="E449" s="419"/>
      <c r="F449" s="421"/>
      <c r="G449" s="419"/>
      <c r="H449" s="422"/>
      <c r="I449" s="419"/>
      <c r="J449" s="419"/>
      <c r="K449" s="419"/>
      <c r="L449" s="422"/>
      <c r="M449" s="419"/>
      <c r="N449" s="421"/>
      <c r="O449" s="421"/>
      <c r="P449" s="421"/>
    </row>
    <row r="450">
      <c r="B450" s="418"/>
      <c r="C450" s="419"/>
      <c r="D450" s="420"/>
      <c r="E450" s="419"/>
      <c r="F450" s="421"/>
      <c r="G450" s="419"/>
      <c r="H450" s="422"/>
      <c r="I450" s="419"/>
      <c r="J450" s="419"/>
      <c r="K450" s="419"/>
      <c r="L450" s="422"/>
      <c r="M450" s="419"/>
      <c r="N450" s="421"/>
      <c r="O450" s="421"/>
      <c r="P450" s="421"/>
    </row>
    <row r="451">
      <c r="B451" s="418"/>
      <c r="C451" s="419"/>
      <c r="D451" s="420"/>
      <c r="E451" s="419"/>
      <c r="F451" s="421"/>
      <c r="G451" s="419"/>
      <c r="H451" s="422"/>
      <c r="I451" s="419"/>
      <c r="J451" s="419"/>
      <c r="K451" s="419"/>
      <c r="L451" s="422"/>
      <c r="M451" s="419"/>
      <c r="N451" s="421"/>
      <c r="O451" s="421"/>
      <c r="P451" s="421"/>
    </row>
    <row r="452">
      <c r="B452" s="418"/>
      <c r="C452" s="419"/>
      <c r="D452" s="420"/>
      <c r="E452" s="419"/>
      <c r="F452" s="421"/>
      <c r="G452" s="419"/>
      <c r="H452" s="422"/>
      <c r="I452" s="419"/>
      <c r="J452" s="419"/>
      <c r="K452" s="419"/>
      <c r="L452" s="422"/>
      <c r="M452" s="419"/>
      <c r="N452" s="421"/>
      <c r="O452" s="421"/>
      <c r="P452" s="421"/>
    </row>
    <row r="453">
      <c r="B453" s="418"/>
      <c r="C453" s="419"/>
      <c r="D453" s="420"/>
      <c r="E453" s="419"/>
      <c r="F453" s="421"/>
      <c r="G453" s="419"/>
      <c r="H453" s="422"/>
      <c r="I453" s="419"/>
      <c r="J453" s="419"/>
      <c r="K453" s="419"/>
      <c r="L453" s="422"/>
      <c r="M453" s="419"/>
      <c r="N453" s="421"/>
      <c r="O453" s="421"/>
      <c r="P453" s="421"/>
    </row>
    <row r="454">
      <c r="B454" s="418"/>
      <c r="C454" s="419"/>
      <c r="D454" s="420"/>
      <c r="E454" s="419"/>
      <c r="F454" s="421"/>
      <c r="G454" s="419"/>
      <c r="H454" s="422"/>
      <c r="I454" s="419"/>
      <c r="J454" s="419"/>
      <c r="K454" s="419"/>
      <c r="L454" s="422"/>
      <c r="M454" s="419"/>
      <c r="N454" s="421"/>
      <c r="O454" s="421"/>
      <c r="P454" s="421"/>
    </row>
    <row r="455">
      <c r="B455" s="418"/>
      <c r="C455" s="419"/>
      <c r="D455" s="420"/>
      <c r="E455" s="419"/>
      <c r="F455" s="421"/>
      <c r="G455" s="419"/>
      <c r="H455" s="422"/>
      <c r="I455" s="419"/>
      <c r="J455" s="419"/>
      <c r="K455" s="419"/>
      <c r="L455" s="422"/>
      <c r="M455" s="419"/>
      <c r="N455" s="421"/>
      <c r="O455" s="421"/>
      <c r="P455" s="421"/>
    </row>
    <row r="456">
      <c r="B456" s="418"/>
      <c r="C456" s="419"/>
      <c r="D456" s="420"/>
      <c r="E456" s="419"/>
      <c r="F456" s="421"/>
      <c r="G456" s="419"/>
      <c r="H456" s="422"/>
      <c r="I456" s="419"/>
      <c r="J456" s="419"/>
      <c r="K456" s="419"/>
      <c r="L456" s="422"/>
      <c r="M456" s="419"/>
      <c r="N456" s="421"/>
      <c r="O456" s="421"/>
      <c r="P456" s="421"/>
    </row>
    <row r="457">
      <c r="B457" s="418"/>
      <c r="C457" s="419"/>
      <c r="D457" s="420"/>
      <c r="E457" s="419"/>
      <c r="F457" s="421"/>
      <c r="G457" s="419"/>
      <c r="H457" s="422"/>
      <c r="I457" s="419"/>
      <c r="J457" s="419"/>
      <c r="K457" s="419"/>
      <c r="L457" s="422"/>
      <c r="M457" s="419"/>
      <c r="N457" s="421"/>
      <c r="O457" s="421"/>
      <c r="P457" s="421"/>
    </row>
    <row r="458">
      <c r="B458" s="418"/>
      <c r="C458" s="419"/>
      <c r="D458" s="420"/>
      <c r="E458" s="419"/>
      <c r="F458" s="421"/>
      <c r="G458" s="419"/>
      <c r="H458" s="422"/>
      <c r="I458" s="419"/>
      <c r="J458" s="419"/>
      <c r="K458" s="419"/>
      <c r="L458" s="422"/>
      <c r="M458" s="419"/>
      <c r="N458" s="421"/>
      <c r="O458" s="421"/>
      <c r="P458" s="421"/>
    </row>
    <row r="459">
      <c r="B459" s="418"/>
      <c r="C459" s="419"/>
      <c r="D459" s="420"/>
      <c r="E459" s="419"/>
      <c r="F459" s="421"/>
      <c r="G459" s="419"/>
      <c r="H459" s="422"/>
      <c r="I459" s="419"/>
      <c r="J459" s="419"/>
      <c r="K459" s="419"/>
      <c r="L459" s="422"/>
      <c r="M459" s="419"/>
      <c r="N459" s="421"/>
      <c r="O459" s="421"/>
      <c r="P459" s="421"/>
    </row>
    <row r="460">
      <c r="B460" s="418"/>
      <c r="C460" s="419"/>
      <c r="D460" s="420"/>
      <c r="E460" s="419"/>
      <c r="F460" s="421"/>
      <c r="G460" s="419"/>
      <c r="H460" s="422"/>
      <c r="I460" s="419"/>
      <c r="J460" s="419"/>
      <c r="K460" s="419"/>
      <c r="L460" s="422"/>
      <c r="M460" s="419"/>
      <c r="N460" s="421"/>
      <c r="O460" s="421"/>
      <c r="P460" s="421"/>
    </row>
    <row r="461">
      <c r="B461" s="418"/>
      <c r="C461" s="419"/>
      <c r="D461" s="420"/>
      <c r="E461" s="419"/>
      <c r="F461" s="421"/>
      <c r="G461" s="419"/>
      <c r="H461" s="422"/>
      <c r="I461" s="419"/>
      <c r="J461" s="419"/>
      <c r="K461" s="419"/>
      <c r="L461" s="422"/>
      <c r="M461" s="419"/>
      <c r="N461" s="421"/>
      <c r="O461" s="421"/>
      <c r="P461" s="421"/>
    </row>
    <row r="462">
      <c r="B462" s="418"/>
      <c r="C462" s="419"/>
      <c r="D462" s="420"/>
      <c r="E462" s="419"/>
      <c r="F462" s="421"/>
      <c r="G462" s="419"/>
      <c r="H462" s="422"/>
      <c r="I462" s="419"/>
      <c r="J462" s="419"/>
      <c r="K462" s="419"/>
      <c r="L462" s="422"/>
      <c r="M462" s="419"/>
      <c r="N462" s="421"/>
      <c r="O462" s="421"/>
      <c r="P462" s="421"/>
    </row>
    <row r="463">
      <c r="B463" s="418"/>
      <c r="C463" s="419"/>
      <c r="D463" s="420"/>
      <c r="E463" s="419"/>
      <c r="F463" s="421"/>
      <c r="G463" s="419"/>
      <c r="H463" s="422"/>
      <c r="I463" s="419"/>
      <c r="J463" s="419"/>
      <c r="K463" s="419"/>
      <c r="L463" s="422"/>
      <c r="M463" s="419"/>
      <c r="N463" s="421"/>
      <c r="O463" s="421"/>
      <c r="P463" s="421"/>
    </row>
    <row r="464">
      <c r="B464" s="418"/>
      <c r="C464" s="419"/>
      <c r="D464" s="420"/>
      <c r="E464" s="419"/>
      <c r="F464" s="421"/>
      <c r="G464" s="419"/>
      <c r="H464" s="422"/>
      <c r="I464" s="419"/>
      <c r="J464" s="419"/>
      <c r="K464" s="419"/>
      <c r="L464" s="422"/>
      <c r="M464" s="419"/>
      <c r="N464" s="421"/>
      <c r="O464" s="421"/>
      <c r="P464" s="421"/>
    </row>
    <row r="465">
      <c r="B465" s="418"/>
      <c r="C465" s="419"/>
      <c r="D465" s="420"/>
      <c r="E465" s="419"/>
      <c r="F465" s="421"/>
      <c r="G465" s="419"/>
      <c r="H465" s="422"/>
      <c r="I465" s="419"/>
      <c r="J465" s="419"/>
      <c r="K465" s="419"/>
      <c r="L465" s="422"/>
      <c r="M465" s="419"/>
      <c r="N465" s="421"/>
      <c r="O465" s="421"/>
      <c r="P465" s="421"/>
    </row>
    <row r="466">
      <c r="B466" s="418"/>
      <c r="C466" s="419"/>
      <c r="D466" s="420"/>
      <c r="E466" s="419"/>
      <c r="F466" s="421"/>
      <c r="G466" s="419"/>
      <c r="H466" s="422"/>
      <c r="I466" s="419"/>
      <c r="J466" s="419"/>
      <c r="K466" s="419"/>
      <c r="L466" s="422"/>
      <c r="M466" s="419"/>
      <c r="N466" s="421"/>
      <c r="O466" s="421"/>
      <c r="P466" s="421"/>
    </row>
    <row r="467">
      <c r="B467" s="418"/>
      <c r="C467" s="419"/>
      <c r="D467" s="420"/>
      <c r="E467" s="419"/>
      <c r="F467" s="421"/>
      <c r="G467" s="419"/>
      <c r="H467" s="422"/>
      <c r="I467" s="419"/>
      <c r="J467" s="419"/>
      <c r="K467" s="419"/>
      <c r="L467" s="422"/>
      <c r="M467" s="419"/>
      <c r="N467" s="421"/>
      <c r="O467" s="421"/>
      <c r="P467" s="421"/>
    </row>
    <row r="468">
      <c r="B468" s="418"/>
      <c r="C468" s="419"/>
      <c r="D468" s="420"/>
      <c r="E468" s="419"/>
      <c r="F468" s="421"/>
      <c r="G468" s="419"/>
      <c r="H468" s="422"/>
      <c r="I468" s="419"/>
      <c r="J468" s="419"/>
      <c r="K468" s="419"/>
      <c r="L468" s="422"/>
      <c r="M468" s="419"/>
      <c r="N468" s="421"/>
      <c r="O468" s="421"/>
      <c r="P468" s="421"/>
    </row>
    <row r="469">
      <c r="B469" s="418"/>
      <c r="C469" s="419"/>
      <c r="D469" s="420"/>
      <c r="E469" s="419"/>
      <c r="F469" s="421"/>
      <c r="G469" s="419"/>
      <c r="H469" s="422"/>
      <c r="I469" s="419"/>
      <c r="J469" s="419"/>
      <c r="K469" s="419"/>
      <c r="L469" s="422"/>
      <c r="M469" s="419"/>
      <c r="N469" s="421"/>
      <c r="O469" s="421"/>
      <c r="P469" s="421"/>
    </row>
    <row r="470">
      <c r="B470" s="418"/>
      <c r="C470" s="419"/>
      <c r="D470" s="420"/>
      <c r="E470" s="419"/>
      <c r="F470" s="421"/>
      <c r="G470" s="419"/>
      <c r="H470" s="422"/>
      <c r="I470" s="419"/>
      <c r="J470" s="419"/>
      <c r="K470" s="419"/>
      <c r="L470" s="422"/>
      <c r="M470" s="419"/>
      <c r="N470" s="421"/>
      <c r="O470" s="421"/>
      <c r="P470" s="421"/>
    </row>
    <row r="471">
      <c r="B471" s="418"/>
      <c r="C471" s="419"/>
      <c r="D471" s="420"/>
      <c r="E471" s="419"/>
      <c r="F471" s="421"/>
      <c r="G471" s="419"/>
      <c r="H471" s="422"/>
      <c r="I471" s="419"/>
      <c r="J471" s="419"/>
      <c r="K471" s="419"/>
      <c r="L471" s="422"/>
      <c r="M471" s="419"/>
      <c r="N471" s="421"/>
      <c r="O471" s="421"/>
      <c r="P471" s="421"/>
    </row>
    <row r="472">
      <c r="B472" s="418"/>
      <c r="C472" s="419"/>
      <c r="D472" s="420"/>
      <c r="E472" s="419"/>
      <c r="F472" s="421"/>
      <c r="G472" s="419"/>
      <c r="H472" s="422"/>
      <c r="I472" s="419"/>
      <c r="J472" s="419"/>
      <c r="K472" s="419"/>
      <c r="L472" s="422"/>
      <c r="M472" s="419"/>
      <c r="N472" s="421"/>
      <c r="O472" s="421"/>
      <c r="P472" s="421"/>
    </row>
    <row r="473">
      <c r="B473" s="418"/>
      <c r="C473" s="419"/>
      <c r="D473" s="420"/>
      <c r="E473" s="419"/>
      <c r="F473" s="421"/>
      <c r="G473" s="419"/>
      <c r="H473" s="422"/>
      <c r="I473" s="419"/>
      <c r="J473" s="419"/>
      <c r="K473" s="419"/>
      <c r="L473" s="422"/>
      <c r="M473" s="419"/>
      <c r="N473" s="421"/>
      <c r="O473" s="421"/>
      <c r="P473" s="421"/>
    </row>
    <row r="474">
      <c r="B474" s="418"/>
      <c r="C474" s="419"/>
      <c r="D474" s="420"/>
      <c r="E474" s="419"/>
      <c r="F474" s="421"/>
      <c r="G474" s="419"/>
      <c r="H474" s="422"/>
      <c r="I474" s="419"/>
      <c r="J474" s="419"/>
      <c r="K474" s="419"/>
      <c r="L474" s="422"/>
      <c r="M474" s="419"/>
      <c r="N474" s="421"/>
      <c r="O474" s="421"/>
      <c r="P474" s="421"/>
    </row>
    <row r="475">
      <c r="B475" s="418"/>
      <c r="C475" s="419"/>
      <c r="D475" s="420"/>
      <c r="E475" s="419"/>
      <c r="F475" s="421"/>
      <c r="G475" s="419"/>
      <c r="H475" s="422"/>
      <c r="I475" s="419"/>
      <c r="J475" s="419"/>
      <c r="K475" s="419"/>
      <c r="L475" s="422"/>
      <c r="M475" s="419"/>
      <c r="N475" s="421"/>
      <c r="O475" s="421"/>
      <c r="P475" s="421"/>
    </row>
    <row r="476">
      <c r="B476" s="418"/>
      <c r="C476" s="419"/>
      <c r="D476" s="420"/>
      <c r="E476" s="419"/>
      <c r="F476" s="421"/>
      <c r="G476" s="419"/>
      <c r="H476" s="422"/>
      <c r="I476" s="419"/>
      <c r="J476" s="419"/>
      <c r="K476" s="419"/>
      <c r="L476" s="422"/>
      <c r="M476" s="419"/>
      <c r="N476" s="421"/>
      <c r="O476" s="421"/>
      <c r="P476" s="421"/>
    </row>
    <row r="477">
      <c r="B477" s="418"/>
      <c r="C477" s="419"/>
      <c r="D477" s="420"/>
      <c r="E477" s="419"/>
      <c r="F477" s="421"/>
      <c r="G477" s="419"/>
      <c r="H477" s="422"/>
      <c r="I477" s="419"/>
      <c r="J477" s="419"/>
      <c r="K477" s="419"/>
      <c r="L477" s="422"/>
      <c r="M477" s="419"/>
      <c r="N477" s="421"/>
      <c r="O477" s="421"/>
      <c r="P477" s="421"/>
    </row>
    <row r="478">
      <c r="B478" s="418"/>
      <c r="C478" s="419"/>
      <c r="D478" s="420"/>
      <c r="E478" s="419"/>
      <c r="F478" s="421"/>
      <c r="G478" s="419"/>
      <c r="H478" s="422"/>
      <c r="I478" s="419"/>
      <c r="J478" s="419"/>
      <c r="K478" s="419"/>
      <c r="L478" s="422"/>
      <c r="M478" s="419"/>
      <c r="N478" s="421"/>
      <c r="O478" s="421"/>
      <c r="P478" s="421"/>
    </row>
    <row r="479">
      <c r="B479" s="418"/>
      <c r="C479" s="419"/>
      <c r="D479" s="420"/>
      <c r="E479" s="419"/>
      <c r="F479" s="421"/>
      <c r="G479" s="419"/>
      <c r="H479" s="422"/>
      <c r="I479" s="419"/>
      <c r="J479" s="419"/>
      <c r="K479" s="419"/>
      <c r="L479" s="422"/>
      <c r="M479" s="419"/>
      <c r="N479" s="421"/>
      <c r="O479" s="421"/>
      <c r="P479" s="421"/>
    </row>
    <row r="480">
      <c r="B480" s="418"/>
      <c r="C480" s="419"/>
      <c r="D480" s="420"/>
      <c r="E480" s="419"/>
      <c r="F480" s="421"/>
      <c r="G480" s="419"/>
      <c r="H480" s="422"/>
      <c r="I480" s="419"/>
      <c r="J480" s="419"/>
      <c r="K480" s="419"/>
      <c r="L480" s="422"/>
      <c r="M480" s="419"/>
      <c r="N480" s="421"/>
      <c r="O480" s="421"/>
      <c r="P480" s="421"/>
    </row>
    <row r="481">
      <c r="B481" s="418"/>
      <c r="C481" s="419"/>
      <c r="D481" s="420"/>
      <c r="E481" s="419"/>
      <c r="F481" s="421"/>
      <c r="G481" s="419"/>
      <c r="H481" s="422"/>
      <c r="I481" s="419"/>
      <c r="J481" s="419"/>
      <c r="K481" s="419"/>
      <c r="L481" s="422"/>
      <c r="M481" s="419"/>
      <c r="N481" s="421"/>
      <c r="O481" s="421"/>
      <c r="P481" s="421"/>
    </row>
    <row r="482">
      <c r="B482" s="418"/>
      <c r="C482" s="419"/>
      <c r="D482" s="420"/>
      <c r="E482" s="419"/>
      <c r="F482" s="421"/>
      <c r="G482" s="419"/>
      <c r="H482" s="422"/>
      <c r="I482" s="419"/>
      <c r="J482" s="419"/>
      <c r="K482" s="419"/>
      <c r="L482" s="422"/>
      <c r="M482" s="419"/>
      <c r="N482" s="421"/>
      <c r="O482" s="421"/>
      <c r="P482" s="421"/>
    </row>
    <row r="483">
      <c r="B483" s="418"/>
      <c r="C483" s="419"/>
      <c r="D483" s="420"/>
      <c r="E483" s="419"/>
      <c r="F483" s="421"/>
      <c r="G483" s="419"/>
      <c r="H483" s="422"/>
      <c r="I483" s="419"/>
      <c r="J483" s="419"/>
      <c r="K483" s="419"/>
      <c r="L483" s="422"/>
      <c r="M483" s="419"/>
      <c r="N483" s="421"/>
      <c r="O483" s="421"/>
      <c r="P483" s="421"/>
    </row>
    <row r="484">
      <c r="B484" s="418"/>
      <c r="C484" s="419"/>
      <c r="D484" s="420"/>
      <c r="E484" s="419"/>
      <c r="F484" s="421"/>
      <c r="G484" s="419"/>
      <c r="H484" s="422"/>
      <c r="I484" s="419"/>
      <c r="J484" s="419"/>
      <c r="K484" s="419"/>
      <c r="L484" s="422"/>
      <c r="M484" s="419"/>
      <c r="N484" s="421"/>
      <c r="O484" s="421"/>
      <c r="P484" s="421"/>
    </row>
    <row r="485">
      <c r="B485" s="418"/>
      <c r="C485" s="419"/>
      <c r="D485" s="420"/>
      <c r="E485" s="419"/>
      <c r="F485" s="421"/>
      <c r="G485" s="419"/>
      <c r="H485" s="422"/>
      <c r="I485" s="419"/>
      <c r="J485" s="419"/>
      <c r="K485" s="419"/>
      <c r="L485" s="422"/>
      <c r="M485" s="419"/>
      <c r="N485" s="421"/>
      <c r="O485" s="421"/>
      <c r="P485" s="421"/>
    </row>
    <row r="486">
      <c r="B486" s="418"/>
      <c r="C486" s="419"/>
      <c r="D486" s="420"/>
      <c r="E486" s="419"/>
      <c r="F486" s="421"/>
      <c r="G486" s="419"/>
      <c r="H486" s="422"/>
      <c r="I486" s="419"/>
      <c r="J486" s="419"/>
      <c r="K486" s="419"/>
      <c r="L486" s="422"/>
      <c r="M486" s="419"/>
      <c r="N486" s="421"/>
      <c r="O486" s="421"/>
      <c r="P486" s="421"/>
    </row>
    <row r="487">
      <c r="B487" s="418"/>
      <c r="C487" s="419"/>
      <c r="D487" s="420"/>
      <c r="E487" s="419"/>
      <c r="F487" s="421"/>
      <c r="G487" s="419"/>
      <c r="H487" s="422"/>
      <c r="I487" s="419"/>
      <c r="J487" s="419"/>
      <c r="K487" s="419"/>
      <c r="L487" s="422"/>
      <c r="M487" s="419"/>
      <c r="N487" s="421"/>
      <c r="O487" s="421"/>
      <c r="P487" s="421"/>
    </row>
    <row r="488">
      <c r="B488" s="418"/>
      <c r="C488" s="419"/>
      <c r="D488" s="420"/>
      <c r="E488" s="419"/>
      <c r="F488" s="421"/>
      <c r="G488" s="419"/>
      <c r="H488" s="422"/>
      <c r="I488" s="419"/>
      <c r="J488" s="419"/>
      <c r="K488" s="419"/>
      <c r="L488" s="422"/>
      <c r="M488" s="419"/>
      <c r="N488" s="421"/>
      <c r="O488" s="421"/>
      <c r="P488" s="421"/>
    </row>
    <row r="489">
      <c r="B489" s="418"/>
      <c r="C489" s="419"/>
      <c r="D489" s="420"/>
      <c r="E489" s="419"/>
      <c r="F489" s="421"/>
      <c r="G489" s="419"/>
      <c r="H489" s="422"/>
      <c r="I489" s="419"/>
      <c r="J489" s="419"/>
      <c r="K489" s="419"/>
      <c r="L489" s="422"/>
      <c r="M489" s="419"/>
      <c r="N489" s="421"/>
      <c r="O489" s="421"/>
      <c r="P489" s="421"/>
    </row>
    <row r="490">
      <c r="B490" s="418"/>
      <c r="C490" s="419"/>
      <c r="D490" s="420"/>
      <c r="E490" s="419"/>
      <c r="F490" s="421"/>
      <c r="G490" s="419"/>
      <c r="H490" s="422"/>
      <c r="I490" s="419"/>
      <c r="J490" s="419"/>
      <c r="K490" s="419"/>
      <c r="L490" s="422"/>
      <c r="M490" s="419"/>
      <c r="N490" s="421"/>
      <c r="O490" s="421"/>
      <c r="P490" s="421"/>
    </row>
    <row r="491">
      <c r="B491" s="418"/>
      <c r="C491" s="419"/>
      <c r="D491" s="420"/>
      <c r="E491" s="419"/>
      <c r="F491" s="421"/>
      <c r="G491" s="419"/>
      <c r="H491" s="422"/>
      <c r="I491" s="419"/>
      <c r="J491" s="419"/>
      <c r="K491" s="419"/>
      <c r="L491" s="422"/>
      <c r="M491" s="419"/>
      <c r="N491" s="421"/>
      <c r="O491" s="421"/>
      <c r="P491" s="421"/>
    </row>
    <row r="492">
      <c r="B492" s="418"/>
      <c r="C492" s="419"/>
      <c r="D492" s="420"/>
      <c r="E492" s="419"/>
      <c r="F492" s="421"/>
      <c r="G492" s="419"/>
      <c r="H492" s="422"/>
      <c r="I492" s="419"/>
      <c r="J492" s="419"/>
      <c r="K492" s="419"/>
      <c r="L492" s="422"/>
      <c r="M492" s="419"/>
      <c r="N492" s="421"/>
      <c r="O492" s="421"/>
      <c r="P492" s="421"/>
    </row>
    <row r="493">
      <c r="B493" s="418"/>
      <c r="C493" s="419"/>
      <c r="D493" s="420"/>
      <c r="E493" s="419"/>
      <c r="F493" s="421"/>
      <c r="G493" s="419"/>
      <c r="H493" s="422"/>
      <c r="I493" s="419"/>
      <c r="J493" s="419"/>
      <c r="K493" s="419"/>
      <c r="L493" s="422"/>
      <c r="M493" s="419"/>
      <c r="N493" s="421"/>
      <c r="O493" s="421"/>
      <c r="P493" s="421"/>
    </row>
    <row r="494">
      <c r="B494" s="418"/>
      <c r="C494" s="419"/>
      <c r="D494" s="420"/>
      <c r="E494" s="419"/>
      <c r="F494" s="421"/>
      <c r="G494" s="419"/>
      <c r="H494" s="422"/>
      <c r="I494" s="419"/>
      <c r="J494" s="419"/>
      <c r="K494" s="419"/>
      <c r="L494" s="422"/>
      <c r="M494" s="419"/>
      <c r="N494" s="421"/>
      <c r="O494" s="421"/>
      <c r="P494" s="421"/>
    </row>
    <row r="495">
      <c r="B495" s="418"/>
      <c r="C495" s="419"/>
      <c r="D495" s="420"/>
      <c r="E495" s="419"/>
      <c r="F495" s="421"/>
      <c r="G495" s="419"/>
      <c r="H495" s="422"/>
      <c r="I495" s="419"/>
      <c r="J495" s="419"/>
      <c r="K495" s="419"/>
      <c r="L495" s="422"/>
      <c r="M495" s="419"/>
      <c r="N495" s="421"/>
      <c r="O495" s="421"/>
      <c r="P495" s="421"/>
    </row>
    <row r="496">
      <c r="B496" s="418"/>
      <c r="C496" s="419"/>
      <c r="D496" s="420"/>
      <c r="E496" s="419"/>
      <c r="F496" s="421"/>
      <c r="G496" s="419"/>
      <c r="H496" s="422"/>
      <c r="I496" s="419"/>
      <c r="J496" s="419"/>
      <c r="K496" s="419"/>
      <c r="L496" s="422"/>
      <c r="M496" s="419"/>
      <c r="N496" s="421"/>
      <c r="O496" s="421"/>
      <c r="P496" s="421"/>
    </row>
    <row r="497">
      <c r="B497" s="418"/>
      <c r="C497" s="419"/>
      <c r="D497" s="420"/>
      <c r="E497" s="419"/>
      <c r="F497" s="421"/>
      <c r="G497" s="419"/>
      <c r="H497" s="422"/>
      <c r="I497" s="419"/>
      <c r="J497" s="419"/>
      <c r="K497" s="419"/>
      <c r="L497" s="422"/>
      <c r="M497" s="419"/>
      <c r="N497" s="421"/>
      <c r="O497" s="421"/>
      <c r="P497" s="421"/>
    </row>
    <row r="498">
      <c r="B498" s="418"/>
      <c r="C498" s="419"/>
      <c r="D498" s="420"/>
      <c r="E498" s="419"/>
      <c r="F498" s="421"/>
      <c r="G498" s="419"/>
      <c r="H498" s="422"/>
      <c r="I498" s="419"/>
      <c r="J498" s="419"/>
      <c r="K498" s="419"/>
      <c r="L498" s="422"/>
      <c r="M498" s="419"/>
      <c r="N498" s="421"/>
      <c r="O498" s="421"/>
      <c r="P498" s="421"/>
    </row>
    <row r="499">
      <c r="B499" s="418"/>
      <c r="C499" s="419"/>
      <c r="D499" s="420"/>
      <c r="E499" s="419"/>
      <c r="F499" s="421"/>
      <c r="G499" s="419"/>
      <c r="H499" s="422"/>
      <c r="I499" s="419"/>
      <c r="J499" s="419"/>
      <c r="K499" s="419"/>
      <c r="L499" s="422"/>
      <c r="M499" s="419"/>
      <c r="N499" s="421"/>
      <c r="O499" s="421"/>
      <c r="P499" s="421"/>
    </row>
    <row r="500">
      <c r="B500" s="418"/>
      <c r="C500" s="419"/>
      <c r="D500" s="420"/>
      <c r="E500" s="419"/>
      <c r="F500" s="421"/>
      <c r="G500" s="419"/>
      <c r="H500" s="422"/>
      <c r="I500" s="419"/>
      <c r="J500" s="419"/>
      <c r="K500" s="419"/>
      <c r="L500" s="422"/>
      <c r="M500" s="419"/>
      <c r="N500" s="421"/>
      <c r="O500" s="421"/>
      <c r="P500" s="421"/>
    </row>
    <row r="501">
      <c r="B501" s="418"/>
      <c r="C501" s="419"/>
      <c r="D501" s="420"/>
      <c r="E501" s="419"/>
      <c r="F501" s="421"/>
      <c r="G501" s="419"/>
      <c r="H501" s="422"/>
      <c r="I501" s="419"/>
      <c r="J501" s="419"/>
      <c r="K501" s="419"/>
      <c r="L501" s="422"/>
      <c r="M501" s="419"/>
      <c r="N501" s="421"/>
      <c r="O501" s="421"/>
      <c r="P501" s="421"/>
    </row>
    <row r="502">
      <c r="B502" s="418"/>
      <c r="C502" s="419"/>
      <c r="D502" s="420"/>
      <c r="E502" s="419"/>
      <c r="F502" s="421"/>
      <c r="G502" s="419"/>
      <c r="H502" s="422"/>
      <c r="I502" s="419"/>
      <c r="J502" s="419"/>
      <c r="K502" s="419"/>
      <c r="L502" s="422"/>
      <c r="M502" s="419"/>
      <c r="N502" s="421"/>
      <c r="O502" s="421"/>
      <c r="P502" s="421"/>
    </row>
    <row r="503">
      <c r="B503" s="418"/>
      <c r="C503" s="419"/>
      <c r="D503" s="420"/>
      <c r="E503" s="419"/>
      <c r="F503" s="421"/>
      <c r="G503" s="419"/>
      <c r="H503" s="422"/>
      <c r="I503" s="419"/>
      <c r="J503" s="419"/>
      <c r="K503" s="419"/>
      <c r="L503" s="422"/>
      <c r="M503" s="419"/>
      <c r="N503" s="421"/>
      <c r="O503" s="421"/>
      <c r="P503" s="421"/>
    </row>
    <row r="504">
      <c r="B504" s="418"/>
      <c r="C504" s="419"/>
      <c r="D504" s="420"/>
      <c r="E504" s="419"/>
      <c r="F504" s="421"/>
      <c r="G504" s="419"/>
      <c r="H504" s="422"/>
      <c r="I504" s="419"/>
      <c r="J504" s="419"/>
      <c r="K504" s="419"/>
      <c r="L504" s="422"/>
      <c r="M504" s="419"/>
      <c r="N504" s="421"/>
      <c r="O504" s="421"/>
      <c r="P504" s="421"/>
    </row>
    <row r="505">
      <c r="B505" s="418"/>
      <c r="C505" s="419"/>
      <c r="D505" s="420"/>
      <c r="E505" s="419"/>
      <c r="F505" s="421"/>
      <c r="G505" s="419"/>
      <c r="H505" s="422"/>
      <c r="I505" s="419"/>
      <c r="J505" s="419"/>
      <c r="K505" s="419"/>
      <c r="L505" s="422"/>
      <c r="M505" s="419"/>
      <c r="N505" s="421"/>
      <c r="O505" s="421"/>
      <c r="P505" s="421"/>
    </row>
    <row r="506">
      <c r="B506" s="418"/>
      <c r="C506" s="419"/>
      <c r="D506" s="420"/>
      <c r="E506" s="419"/>
      <c r="F506" s="421"/>
      <c r="G506" s="419"/>
      <c r="H506" s="422"/>
      <c r="I506" s="419"/>
      <c r="J506" s="419"/>
      <c r="K506" s="419"/>
      <c r="L506" s="422"/>
      <c r="M506" s="419"/>
      <c r="N506" s="421"/>
      <c r="O506" s="421"/>
      <c r="P506" s="421"/>
    </row>
    <row r="507">
      <c r="B507" s="418"/>
      <c r="C507" s="419"/>
      <c r="D507" s="420"/>
      <c r="E507" s="419"/>
      <c r="F507" s="421"/>
      <c r="G507" s="419"/>
      <c r="H507" s="422"/>
      <c r="I507" s="419"/>
      <c r="J507" s="419"/>
      <c r="K507" s="419"/>
      <c r="L507" s="422"/>
      <c r="M507" s="419"/>
      <c r="N507" s="421"/>
      <c r="O507" s="421"/>
      <c r="P507" s="421"/>
    </row>
    <row r="508">
      <c r="B508" s="418"/>
      <c r="C508" s="419"/>
      <c r="D508" s="420"/>
      <c r="E508" s="419"/>
      <c r="F508" s="421"/>
      <c r="G508" s="419"/>
      <c r="H508" s="422"/>
      <c r="I508" s="419"/>
      <c r="J508" s="419"/>
      <c r="K508" s="419"/>
      <c r="L508" s="422"/>
      <c r="M508" s="419"/>
      <c r="N508" s="421"/>
      <c r="O508" s="421"/>
      <c r="P508" s="421"/>
    </row>
    <row r="509">
      <c r="B509" s="418"/>
      <c r="C509" s="419"/>
      <c r="D509" s="420"/>
      <c r="E509" s="419"/>
      <c r="F509" s="421"/>
      <c r="G509" s="419"/>
      <c r="H509" s="422"/>
      <c r="I509" s="419"/>
      <c r="J509" s="419"/>
      <c r="K509" s="419"/>
      <c r="L509" s="422"/>
      <c r="M509" s="419"/>
      <c r="N509" s="421"/>
      <c r="O509" s="421"/>
      <c r="P509" s="421"/>
    </row>
    <row r="510">
      <c r="B510" s="418"/>
      <c r="C510" s="419"/>
      <c r="D510" s="420"/>
      <c r="E510" s="419"/>
      <c r="F510" s="421"/>
      <c r="G510" s="419"/>
      <c r="H510" s="422"/>
      <c r="I510" s="419"/>
      <c r="J510" s="419"/>
      <c r="K510" s="419"/>
      <c r="L510" s="422"/>
      <c r="M510" s="419"/>
      <c r="N510" s="421"/>
      <c r="O510" s="421"/>
      <c r="P510" s="421"/>
    </row>
    <row r="511">
      <c r="B511" s="418"/>
      <c r="C511" s="419"/>
      <c r="D511" s="420"/>
      <c r="E511" s="419"/>
      <c r="F511" s="421"/>
      <c r="G511" s="419"/>
      <c r="H511" s="422"/>
      <c r="I511" s="419"/>
      <c r="J511" s="419"/>
      <c r="K511" s="419"/>
      <c r="L511" s="422"/>
      <c r="M511" s="419"/>
      <c r="N511" s="421"/>
      <c r="O511" s="421"/>
      <c r="P511" s="421"/>
    </row>
    <row r="512">
      <c r="B512" s="418"/>
      <c r="C512" s="419"/>
      <c r="D512" s="420"/>
      <c r="E512" s="419"/>
      <c r="F512" s="421"/>
      <c r="G512" s="419"/>
      <c r="H512" s="422"/>
      <c r="I512" s="419"/>
      <c r="J512" s="419"/>
      <c r="K512" s="419"/>
      <c r="L512" s="422"/>
      <c r="M512" s="419"/>
      <c r="N512" s="421"/>
      <c r="O512" s="421"/>
      <c r="P512" s="421"/>
    </row>
    <row r="513">
      <c r="B513" s="418"/>
      <c r="C513" s="419"/>
      <c r="D513" s="420"/>
      <c r="E513" s="419"/>
      <c r="F513" s="421"/>
      <c r="G513" s="419"/>
      <c r="H513" s="422"/>
      <c r="I513" s="419"/>
      <c r="J513" s="419"/>
      <c r="K513" s="419"/>
      <c r="L513" s="422"/>
      <c r="M513" s="419"/>
      <c r="N513" s="421"/>
      <c r="O513" s="421"/>
      <c r="P513" s="421"/>
    </row>
    <row r="514">
      <c r="B514" s="418"/>
      <c r="C514" s="419"/>
      <c r="D514" s="420"/>
      <c r="E514" s="419"/>
      <c r="F514" s="421"/>
      <c r="G514" s="419"/>
      <c r="H514" s="422"/>
      <c r="I514" s="419"/>
      <c r="J514" s="419"/>
      <c r="K514" s="419"/>
      <c r="L514" s="422"/>
      <c r="M514" s="419"/>
      <c r="N514" s="421"/>
      <c r="O514" s="421"/>
      <c r="P514" s="421"/>
    </row>
    <row r="515">
      <c r="B515" s="418"/>
      <c r="C515" s="419"/>
      <c r="D515" s="420"/>
      <c r="E515" s="419"/>
      <c r="F515" s="421"/>
      <c r="G515" s="419"/>
      <c r="H515" s="422"/>
      <c r="I515" s="419"/>
      <c r="J515" s="419"/>
      <c r="K515" s="419"/>
      <c r="L515" s="422"/>
      <c r="M515" s="419"/>
      <c r="N515" s="421"/>
      <c r="O515" s="421"/>
      <c r="P515" s="421"/>
    </row>
    <row r="516">
      <c r="B516" s="418"/>
      <c r="C516" s="419"/>
      <c r="D516" s="420"/>
      <c r="E516" s="419"/>
      <c r="F516" s="421"/>
      <c r="G516" s="419"/>
      <c r="H516" s="422"/>
      <c r="I516" s="419"/>
      <c r="J516" s="419"/>
      <c r="K516" s="419"/>
      <c r="L516" s="422"/>
      <c r="M516" s="419"/>
      <c r="N516" s="421"/>
      <c r="O516" s="421"/>
      <c r="P516" s="421"/>
    </row>
    <row r="517">
      <c r="B517" s="418"/>
      <c r="C517" s="419"/>
      <c r="D517" s="420"/>
      <c r="E517" s="419"/>
      <c r="F517" s="421"/>
      <c r="G517" s="419"/>
      <c r="H517" s="422"/>
      <c r="I517" s="419"/>
      <c r="J517" s="419"/>
      <c r="K517" s="419"/>
      <c r="L517" s="422"/>
      <c r="M517" s="419"/>
      <c r="N517" s="421"/>
      <c r="O517" s="421"/>
      <c r="P517" s="421"/>
    </row>
    <row r="518">
      <c r="B518" s="418"/>
      <c r="C518" s="419"/>
      <c r="D518" s="420"/>
      <c r="E518" s="419"/>
      <c r="F518" s="421"/>
      <c r="G518" s="419"/>
      <c r="H518" s="422"/>
      <c r="I518" s="419"/>
      <c r="J518" s="419"/>
      <c r="K518" s="419"/>
      <c r="L518" s="422"/>
      <c r="M518" s="419"/>
      <c r="N518" s="421"/>
      <c r="O518" s="421"/>
      <c r="P518" s="421"/>
    </row>
    <row r="519">
      <c r="B519" s="418"/>
      <c r="C519" s="419"/>
      <c r="D519" s="420"/>
      <c r="E519" s="419"/>
      <c r="F519" s="421"/>
      <c r="G519" s="419"/>
      <c r="H519" s="422"/>
      <c r="I519" s="419"/>
      <c r="J519" s="419"/>
      <c r="K519" s="419"/>
      <c r="L519" s="422"/>
      <c r="M519" s="419"/>
      <c r="N519" s="421"/>
      <c r="O519" s="421"/>
      <c r="P519" s="421"/>
    </row>
    <row r="520">
      <c r="B520" s="418"/>
      <c r="C520" s="419"/>
      <c r="D520" s="420"/>
      <c r="E520" s="419"/>
      <c r="F520" s="421"/>
      <c r="G520" s="419"/>
      <c r="H520" s="422"/>
      <c r="I520" s="419"/>
      <c r="J520" s="419"/>
      <c r="K520" s="419"/>
      <c r="L520" s="422"/>
      <c r="M520" s="419"/>
      <c r="N520" s="421"/>
      <c r="O520" s="421"/>
      <c r="P520" s="421"/>
    </row>
    <row r="521">
      <c r="B521" s="418"/>
      <c r="C521" s="419"/>
      <c r="D521" s="420"/>
      <c r="E521" s="419"/>
      <c r="F521" s="421"/>
      <c r="G521" s="419"/>
      <c r="H521" s="422"/>
      <c r="I521" s="419"/>
      <c r="J521" s="419"/>
      <c r="K521" s="419"/>
      <c r="L521" s="422"/>
      <c r="M521" s="419"/>
      <c r="N521" s="421"/>
      <c r="O521" s="421"/>
      <c r="P521" s="421"/>
    </row>
    <row r="522">
      <c r="B522" s="418"/>
      <c r="C522" s="419"/>
      <c r="D522" s="420"/>
      <c r="E522" s="419"/>
      <c r="F522" s="421"/>
      <c r="G522" s="419"/>
      <c r="H522" s="422"/>
      <c r="I522" s="419"/>
      <c r="J522" s="419"/>
      <c r="K522" s="419"/>
      <c r="L522" s="422"/>
      <c r="M522" s="419"/>
      <c r="N522" s="421"/>
      <c r="O522" s="421"/>
      <c r="P522" s="421"/>
    </row>
    <row r="523">
      <c r="B523" s="418"/>
      <c r="C523" s="419"/>
      <c r="D523" s="420"/>
      <c r="E523" s="419"/>
      <c r="F523" s="421"/>
      <c r="G523" s="419"/>
      <c r="H523" s="422"/>
      <c r="I523" s="419"/>
      <c r="J523" s="419"/>
      <c r="K523" s="419"/>
      <c r="L523" s="422"/>
      <c r="M523" s="419"/>
      <c r="N523" s="421"/>
      <c r="O523" s="421"/>
      <c r="P523" s="421"/>
    </row>
    <row r="524">
      <c r="B524" s="418"/>
      <c r="C524" s="419"/>
      <c r="D524" s="420"/>
      <c r="E524" s="419"/>
      <c r="F524" s="421"/>
      <c r="G524" s="419"/>
      <c r="H524" s="422"/>
      <c r="I524" s="419"/>
      <c r="J524" s="419"/>
      <c r="K524" s="419"/>
      <c r="L524" s="422"/>
      <c r="M524" s="419"/>
      <c r="N524" s="421"/>
      <c r="O524" s="421"/>
      <c r="P524" s="421"/>
    </row>
    <row r="525">
      <c r="B525" s="418"/>
      <c r="C525" s="419"/>
      <c r="D525" s="420"/>
      <c r="E525" s="419"/>
      <c r="F525" s="421"/>
      <c r="G525" s="419"/>
      <c r="H525" s="422"/>
      <c r="I525" s="419"/>
      <c r="J525" s="419"/>
      <c r="K525" s="419"/>
      <c r="L525" s="422"/>
      <c r="M525" s="419"/>
      <c r="N525" s="421"/>
      <c r="O525" s="421"/>
      <c r="P525" s="421"/>
    </row>
    <row r="526">
      <c r="B526" s="418"/>
      <c r="C526" s="419"/>
      <c r="D526" s="420"/>
      <c r="E526" s="419"/>
      <c r="F526" s="421"/>
      <c r="G526" s="419"/>
      <c r="H526" s="422"/>
      <c r="I526" s="419"/>
      <c r="J526" s="419"/>
      <c r="K526" s="419"/>
      <c r="L526" s="422"/>
      <c r="M526" s="419"/>
      <c r="N526" s="421"/>
      <c r="O526" s="421"/>
      <c r="P526" s="421"/>
    </row>
    <row r="527">
      <c r="B527" s="418"/>
      <c r="C527" s="419"/>
      <c r="D527" s="420"/>
      <c r="E527" s="419"/>
      <c r="F527" s="421"/>
      <c r="G527" s="419"/>
      <c r="H527" s="422"/>
      <c r="I527" s="419"/>
      <c r="J527" s="419"/>
      <c r="K527" s="419"/>
      <c r="L527" s="422"/>
      <c r="M527" s="419"/>
      <c r="N527" s="421"/>
      <c r="O527" s="421"/>
      <c r="P527" s="421"/>
    </row>
    <row r="528">
      <c r="B528" s="418"/>
      <c r="C528" s="419"/>
      <c r="D528" s="420"/>
      <c r="E528" s="419"/>
      <c r="F528" s="421"/>
      <c r="G528" s="419"/>
      <c r="H528" s="422"/>
      <c r="I528" s="419"/>
      <c r="J528" s="419"/>
      <c r="K528" s="419"/>
      <c r="L528" s="422"/>
      <c r="M528" s="419"/>
      <c r="N528" s="421"/>
      <c r="O528" s="421"/>
      <c r="P528" s="421"/>
    </row>
    <row r="529">
      <c r="B529" s="418"/>
      <c r="C529" s="419"/>
      <c r="D529" s="420"/>
      <c r="E529" s="419"/>
      <c r="F529" s="421"/>
      <c r="G529" s="419"/>
      <c r="H529" s="422"/>
      <c r="I529" s="419"/>
      <c r="J529" s="419"/>
      <c r="K529" s="419"/>
      <c r="L529" s="422"/>
      <c r="M529" s="419"/>
      <c r="N529" s="421"/>
      <c r="O529" s="421"/>
      <c r="P529" s="421"/>
    </row>
    <row r="530">
      <c r="B530" s="418"/>
      <c r="C530" s="419"/>
      <c r="D530" s="420"/>
      <c r="E530" s="419"/>
      <c r="F530" s="421"/>
      <c r="G530" s="419"/>
      <c r="H530" s="422"/>
      <c r="I530" s="419"/>
      <c r="J530" s="419"/>
      <c r="K530" s="419"/>
      <c r="L530" s="422"/>
      <c r="M530" s="419"/>
      <c r="N530" s="421"/>
      <c r="O530" s="421"/>
      <c r="P530" s="421"/>
    </row>
    <row r="531">
      <c r="B531" s="418"/>
      <c r="C531" s="419"/>
      <c r="D531" s="420"/>
      <c r="E531" s="419"/>
      <c r="F531" s="421"/>
      <c r="G531" s="419"/>
      <c r="H531" s="422"/>
      <c r="I531" s="419"/>
      <c r="J531" s="419"/>
      <c r="K531" s="419"/>
      <c r="L531" s="422"/>
      <c r="M531" s="419"/>
      <c r="N531" s="421"/>
      <c r="O531" s="421"/>
      <c r="P531" s="421"/>
    </row>
    <row r="532">
      <c r="B532" s="418"/>
      <c r="C532" s="419"/>
      <c r="D532" s="420"/>
      <c r="E532" s="419"/>
      <c r="F532" s="421"/>
      <c r="G532" s="419"/>
      <c r="H532" s="422"/>
      <c r="I532" s="419"/>
      <c r="J532" s="419"/>
      <c r="K532" s="419"/>
      <c r="L532" s="422"/>
      <c r="M532" s="419"/>
      <c r="N532" s="421"/>
      <c r="O532" s="421"/>
      <c r="P532" s="421"/>
    </row>
    <row r="533">
      <c r="B533" s="418"/>
      <c r="C533" s="419"/>
      <c r="D533" s="420"/>
      <c r="E533" s="419"/>
      <c r="F533" s="421"/>
      <c r="G533" s="419"/>
      <c r="H533" s="422"/>
      <c r="I533" s="419"/>
      <c r="J533" s="419"/>
      <c r="K533" s="419"/>
      <c r="L533" s="422"/>
      <c r="M533" s="419"/>
      <c r="N533" s="421"/>
      <c r="O533" s="421"/>
      <c r="P533" s="421"/>
    </row>
    <row r="534">
      <c r="B534" s="418"/>
      <c r="C534" s="419"/>
      <c r="D534" s="420"/>
      <c r="E534" s="419"/>
      <c r="F534" s="421"/>
      <c r="G534" s="419"/>
      <c r="H534" s="422"/>
      <c r="I534" s="419"/>
      <c r="J534" s="419"/>
      <c r="K534" s="419"/>
      <c r="L534" s="422"/>
      <c r="M534" s="419"/>
      <c r="N534" s="421"/>
      <c r="O534" s="421"/>
      <c r="P534" s="421"/>
    </row>
    <row r="535">
      <c r="B535" s="418"/>
      <c r="C535" s="419"/>
      <c r="D535" s="420"/>
      <c r="E535" s="419"/>
      <c r="F535" s="421"/>
      <c r="G535" s="419"/>
      <c r="H535" s="422"/>
      <c r="I535" s="419"/>
      <c r="J535" s="419"/>
      <c r="K535" s="419"/>
      <c r="L535" s="422"/>
      <c r="M535" s="419"/>
      <c r="N535" s="421"/>
      <c r="O535" s="421"/>
      <c r="P535" s="421"/>
    </row>
    <row r="536">
      <c r="B536" s="418"/>
      <c r="C536" s="419"/>
      <c r="D536" s="420"/>
      <c r="E536" s="419"/>
      <c r="F536" s="421"/>
      <c r="G536" s="419"/>
      <c r="H536" s="422"/>
      <c r="I536" s="419"/>
      <c r="J536" s="419"/>
      <c r="K536" s="419"/>
      <c r="L536" s="422"/>
      <c r="M536" s="419"/>
      <c r="N536" s="421"/>
      <c r="O536" s="421"/>
      <c r="P536" s="421"/>
    </row>
    <row r="537">
      <c r="B537" s="418"/>
      <c r="C537" s="419"/>
      <c r="D537" s="420"/>
      <c r="E537" s="419"/>
      <c r="F537" s="421"/>
      <c r="G537" s="419"/>
      <c r="H537" s="422"/>
      <c r="I537" s="419"/>
      <c r="J537" s="419"/>
      <c r="K537" s="419"/>
      <c r="L537" s="422"/>
      <c r="M537" s="419"/>
      <c r="N537" s="421"/>
      <c r="O537" s="421"/>
      <c r="P537" s="421"/>
    </row>
    <row r="538">
      <c r="B538" s="418"/>
      <c r="C538" s="419"/>
      <c r="D538" s="420"/>
      <c r="E538" s="419"/>
      <c r="F538" s="421"/>
      <c r="G538" s="419"/>
      <c r="H538" s="422"/>
      <c r="I538" s="419"/>
      <c r="J538" s="419"/>
      <c r="K538" s="419"/>
      <c r="L538" s="422"/>
      <c r="M538" s="419"/>
      <c r="N538" s="421"/>
      <c r="O538" s="421"/>
      <c r="P538" s="421"/>
    </row>
    <row r="539">
      <c r="B539" s="418"/>
      <c r="C539" s="419"/>
      <c r="D539" s="420"/>
      <c r="E539" s="419"/>
      <c r="F539" s="421"/>
      <c r="G539" s="419"/>
      <c r="H539" s="422"/>
      <c r="I539" s="419"/>
      <c r="J539" s="419"/>
      <c r="K539" s="419"/>
      <c r="L539" s="422"/>
      <c r="M539" s="419"/>
      <c r="N539" s="421"/>
      <c r="O539" s="421"/>
      <c r="P539" s="421"/>
    </row>
    <row r="540">
      <c r="B540" s="418"/>
      <c r="C540" s="419"/>
      <c r="D540" s="420"/>
      <c r="E540" s="419"/>
      <c r="F540" s="421"/>
      <c r="G540" s="419"/>
      <c r="H540" s="422"/>
      <c r="I540" s="419"/>
      <c r="J540" s="419"/>
      <c r="K540" s="419"/>
      <c r="L540" s="422"/>
      <c r="M540" s="419"/>
      <c r="N540" s="421"/>
      <c r="O540" s="421"/>
      <c r="P540" s="421"/>
    </row>
    <row r="541">
      <c r="B541" s="418"/>
      <c r="C541" s="419"/>
      <c r="D541" s="420"/>
      <c r="E541" s="419"/>
      <c r="F541" s="421"/>
      <c r="G541" s="419"/>
      <c r="H541" s="422"/>
      <c r="I541" s="419"/>
      <c r="J541" s="419"/>
      <c r="K541" s="419"/>
      <c r="L541" s="422"/>
      <c r="M541" s="419"/>
      <c r="N541" s="421"/>
      <c r="O541" s="421"/>
      <c r="P541" s="421"/>
    </row>
    <row r="542">
      <c r="B542" s="418"/>
      <c r="C542" s="419"/>
      <c r="D542" s="420"/>
      <c r="E542" s="419"/>
      <c r="F542" s="421"/>
      <c r="G542" s="419"/>
      <c r="H542" s="422"/>
      <c r="I542" s="419"/>
      <c r="J542" s="419"/>
      <c r="K542" s="419"/>
      <c r="L542" s="422"/>
      <c r="M542" s="419"/>
      <c r="N542" s="421"/>
      <c r="O542" s="421"/>
      <c r="P542" s="421"/>
    </row>
    <row r="543">
      <c r="B543" s="418"/>
      <c r="C543" s="419"/>
      <c r="D543" s="420"/>
      <c r="E543" s="419"/>
      <c r="F543" s="421"/>
      <c r="G543" s="419"/>
      <c r="H543" s="422"/>
      <c r="I543" s="419"/>
      <c r="J543" s="419"/>
      <c r="K543" s="419"/>
      <c r="L543" s="422"/>
      <c r="M543" s="419"/>
      <c r="N543" s="421"/>
      <c r="O543" s="421"/>
      <c r="P543" s="421"/>
    </row>
    <row r="544">
      <c r="B544" s="418"/>
      <c r="C544" s="419"/>
      <c r="D544" s="420"/>
      <c r="E544" s="419"/>
      <c r="F544" s="421"/>
      <c r="G544" s="419"/>
      <c r="H544" s="422"/>
      <c r="I544" s="419"/>
      <c r="J544" s="419"/>
      <c r="K544" s="419"/>
      <c r="L544" s="422"/>
      <c r="M544" s="419"/>
      <c r="N544" s="421"/>
      <c r="O544" s="421"/>
      <c r="P544" s="421"/>
    </row>
    <row r="545">
      <c r="B545" s="418"/>
      <c r="C545" s="419"/>
      <c r="D545" s="420"/>
      <c r="E545" s="419"/>
      <c r="F545" s="421"/>
      <c r="G545" s="419"/>
      <c r="H545" s="422"/>
      <c r="I545" s="419"/>
      <c r="J545" s="419"/>
      <c r="K545" s="419"/>
      <c r="L545" s="422"/>
      <c r="M545" s="419"/>
      <c r="N545" s="421"/>
      <c r="O545" s="421"/>
      <c r="P545" s="421"/>
    </row>
    <row r="546">
      <c r="B546" s="418"/>
      <c r="C546" s="419"/>
      <c r="D546" s="420"/>
      <c r="E546" s="419"/>
      <c r="F546" s="421"/>
      <c r="G546" s="419"/>
      <c r="H546" s="422"/>
      <c r="I546" s="419"/>
      <c r="J546" s="419"/>
      <c r="K546" s="419"/>
      <c r="L546" s="422"/>
      <c r="M546" s="419"/>
      <c r="N546" s="421"/>
      <c r="O546" s="421"/>
      <c r="P546" s="421"/>
    </row>
    <row r="547">
      <c r="B547" s="418"/>
      <c r="C547" s="419"/>
      <c r="D547" s="420"/>
      <c r="E547" s="419"/>
      <c r="F547" s="421"/>
      <c r="G547" s="419"/>
      <c r="H547" s="422"/>
      <c r="I547" s="419"/>
      <c r="J547" s="419"/>
      <c r="K547" s="419"/>
      <c r="L547" s="422"/>
      <c r="M547" s="419"/>
      <c r="N547" s="421"/>
      <c r="O547" s="421"/>
      <c r="P547" s="421"/>
    </row>
    <row r="548">
      <c r="B548" s="418"/>
      <c r="C548" s="419"/>
      <c r="D548" s="420"/>
      <c r="E548" s="419"/>
      <c r="F548" s="421"/>
      <c r="G548" s="419"/>
      <c r="H548" s="422"/>
      <c r="I548" s="419"/>
      <c r="J548" s="419"/>
      <c r="K548" s="419"/>
      <c r="L548" s="422"/>
      <c r="M548" s="419"/>
      <c r="N548" s="421"/>
      <c r="O548" s="421"/>
      <c r="P548" s="421"/>
    </row>
    <row r="549">
      <c r="B549" s="418"/>
      <c r="C549" s="419"/>
      <c r="D549" s="420"/>
      <c r="E549" s="419"/>
      <c r="F549" s="421"/>
      <c r="G549" s="419"/>
      <c r="H549" s="422"/>
      <c r="I549" s="419"/>
      <c r="J549" s="419"/>
      <c r="K549" s="419"/>
      <c r="L549" s="422"/>
      <c r="M549" s="419"/>
      <c r="N549" s="421"/>
      <c r="O549" s="421"/>
      <c r="P549" s="421"/>
    </row>
    <row r="550">
      <c r="B550" s="418"/>
      <c r="C550" s="419"/>
      <c r="D550" s="420"/>
      <c r="E550" s="419"/>
      <c r="F550" s="421"/>
      <c r="G550" s="419"/>
      <c r="H550" s="422"/>
      <c r="I550" s="419"/>
      <c r="J550" s="419"/>
      <c r="K550" s="419"/>
      <c r="L550" s="422"/>
      <c r="M550" s="419"/>
      <c r="N550" s="421"/>
      <c r="O550" s="421"/>
      <c r="P550" s="421"/>
    </row>
    <row r="551">
      <c r="B551" s="418"/>
      <c r="C551" s="419"/>
      <c r="D551" s="420"/>
      <c r="E551" s="419"/>
      <c r="F551" s="421"/>
      <c r="G551" s="419"/>
      <c r="H551" s="422"/>
      <c r="I551" s="419"/>
      <c r="J551" s="419"/>
      <c r="K551" s="419"/>
      <c r="L551" s="422"/>
      <c r="M551" s="419"/>
      <c r="N551" s="421"/>
      <c r="O551" s="421"/>
      <c r="P551" s="421"/>
    </row>
    <row r="552">
      <c r="B552" s="418"/>
      <c r="C552" s="419"/>
      <c r="D552" s="420"/>
      <c r="E552" s="419"/>
      <c r="F552" s="421"/>
      <c r="G552" s="419"/>
      <c r="H552" s="422"/>
      <c r="I552" s="419"/>
      <c r="J552" s="419"/>
      <c r="K552" s="419"/>
      <c r="L552" s="422"/>
      <c r="M552" s="419"/>
      <c r="N552" s="421"/>
      <c r="O552" s="421"/>
      <c r="P552" s="421"/>
    </row>
    <row r="553">
      <c r="B553" s="418"/>
      <c r="C553" s="419"/>
      <c r="D553" s="420"/>
      <c r="E553" s="419"/>
      <c r="F553" s="421"/>
      <c r="G553" s="419"/>
      <c r="H553" s="422"/>
      <c r="I553" s="419"/>
      <c r="J553" s="419"/>
      <c r="K553" s="419"/>
      <c r="L553" s="422"/>
      <c r="M553" s="419"/>
      <c r="N553" s="421"/>
      <c r="O553" s="421"/>
      <c r="P553" s="421"/>
    </row>
    <row r="554">
      <c r="B554" s="418"/>
      <c r="C554" s="419"/>
      <c r="D554" s="420"/>
      <c r="E554" s="419"/>
      <c r="F554" s="421"/>
      <c r="G554" s="419"/>
      <c r="H554" s="422"/>
      <c r="I554" s="419"/>
      <c r="J554" s="419"/>
      <c r="K554" s="419"/>
      <c r="L554" s="422"/>
      <c r="M554" s="419"/>
      <c r="N554" s="421"/>
      <c r="O554" s="421"/>
      <c r="P554" s="421"/>
    </row>
    <row r="555">
      <c r="B555" s="418"/>
      <c r="C555" s="419"/>
      <c r="D555" s="420"/>
      <c r="E555" s="419"/>
      <c r="F555" s="421"/>
      <c r="G555" s="419"/>
      <c r="H555" s="422"/>
      <c r="I555" s="419"/>
      <c r="J555" s="419"/>
      <c r="K555" s="419"/>
      <c r="L555" s="422"/>
      <c r="M555" s="419"/>
      <c r="N555" s="421"/>
      <c r="O555" s="421"/>
      <c r="P555" s="421"/>
    </row>
    <row r="556">
      <c r="B556" s="418"/>
      <c r="C556" s="419"/>
      <c r="D556" s="420"/>
      <c r="E556" s="419"/>
      <c r="F556" s="421"/>
      <c r="G556" s="419"/>
      <c r="H556" s="422"/>
      <c r="I556" s="419"/>
      <c r="J556" s="419"/>
      <c r="K556" s="419"/>
      <c r="L556" s="422"/>
      <c r="M556" s="419"/>
      <c r="N556" s="421"/>
      <c r="O556" s="421"/>
      <c r="P556" s="421"/>
    </row>
    <row r="557">
      <c r="B557" s="418"/>
      <c r="C557" s="419"/>
      <c r="D557" s="420"/>
      <c r="E557" s="419"/>
      <c r="F557" s="421"/>
      <c r="G557" s="419"/>
      <c r="H557" s="422"/>
      <c r="I557" s="419"/>
      <c r="J557" s="419"/>
      <c r="K557" s="419"/>
      <c r="L557" s="422"/>
      <c r="M557" s="419"/>
      <c r="N557" s="421"/>
      <c r="O557" s="421"/>
      <c r="P557" s="421"/>
    </row>
    <row r="558">
      <c r="B558" s="418"/>
      <c r="C558" s="419"/>
      <c r="D558" s="420"/>
      <c r="E558" s="419"/>
      <c r="F558" s="421"/>
      <c r="G558" s="419"/>
      <c r="H558" s="422"/>
      <c r="I558" s="419"/>
      <c r="J558" s="419"/>
      <c r="K558" s="419"/>
      <c r="L558" s="422"/>
      <c r="M558" s="419"/>
      <c r="N558" s="421"/>
      <c r="O558" s="421"/>
      <c r="P558" s="421"/>
    </row>
    <row r="559">
      <c r="B559" s="418"/>
      <c r="C559" s="419"/>
      <c r="D559" s="420"/>
      <c r="E559" s="419"/>
      <c r="F559" s="421"/>
      <c r="G559" s="419"/>
      <c r="H559" s="422"/>
      <c r="I559" s="419"/>
      <c r="J559" s="419"/>
      <c r="K559" s="419"/>
      <c r="L559" s="422"/>
      <c r="M559" s="419"/>
      <c r="N559" s="421"/>
      <c r="O559" s="421"/>
      <c r="P559" s="421"/>
    </row>
    <row r="560">
      <c r="B560" s="418"/>
      <c r="C560" s="419"/>
      <c r="D560" s="420"/>
      <c r="E560" s="419"/>
      <c r="F560" s="421"/>
      <c r="G560" s="419"/>
      <c r="H560" s="422"/>
      <c r="I560" s="419"/>
      <c r="J560" s="419"/>
      <c r="K560" s="419"/>
      <c r="L560" s="422"/>
      <c r="M560" s="419"/>
      <c r="N560" s="421"/>
      <c r="O560" s="421"/>
      <c r="P560" s="421"/>
    </row>
    <row r="561">
      <c r="B561" s="418"/>
      <c r="C561" s="419"/>
      <c r="D561" s="420"/>
      <c r="E561" s="419"/>
      <c r="F561" s="421"/>
      <c r="G561" s="419"/>
      <c r="H561" s="422"/>
      <c r="I561" s="419"/>
      <c r="J561" s="419"/>
      <c r="K561" s="419"/>
      <c r="L561" s="422"/>
      <c r="M561" s="419"/>
      <c r="N561" s="421"/>
      <c r="O561" s="421"/>
      <c r="P561" s="421"/>
    </row>
    <row r="562">
      <c r="B562" s="418"/>
      <c r="C562" s="419"/>
      <c r="D562" s="420"/>
      <c r="E562" s="419"/>
      <c r="F562" s="421"/>
      <c r="G562" s="419"/>
      <c r="H562" s="422"/>
      <c r="I562" s="419"/>
      <c r="J562" s="419"/>
      <c r="K562" s="419"/>
      <c r="L562" s="422"/>
      <c r="M562" s="419"/>
      <c r="N562" s="421"/>
      <c r="O562" s="421"/>
      <c r="P562" s="421"/>
    </row>
    <row r="563">
      <c r="B563" s="418"/>
      <c r="C563" s="419"/>
      <c r="D563" s="420"/>
      <c r="E563" s="419"/>
      <c r="F563" s="421"/>
      <c r="G563" s="419"/>
      <c r="H563" s="422"/>
      <c r="I563" s="419"/>
      <c r="J563" s="419"/>
      <c r="K563" s="419"/>
      <c r="L563" s="422"/>
      <c r="M563" s="419"/>
      <c r="N563" s="421"/>
      <c r="O563" s="421"/>
      <c r="P563" s="421"/>
    </row>
    <row r="564">
      <c r="B564" s="418"/>
      <c r="C564" s="419"/>
      <c r="D564" s="420"/>
      <c r="E564" s="419"/>
      <c r="F564" s="421"/>
      <c r="G564" s="419"/>
      <c r="H564" s="422"/>
      <c r="I564" s="419"/>
      <c r="J564" s="419"/>
      <c r="K564" s="419"/>
      <c r="L564" s="422"/>
      <c r="M564" s="419"/>
      <c r="N564" s="421"/>
      <c r="O564" s="421"/>
      <c r="P564" s="421"/>
    </row>
    <row r="565">
      <c r="B565" s="418"/>
      <c r="C565" s="419"/>
      <c r="D565" s="420"/>
      <c r="E565" s="419"/>
      <c r="F565" s="421"/>
      <c r="G565" s="419"/>
      <c r="H565" s="422"/>
      <c r="I565" s="419"/>
      <c r="J565" s="419"/>
      <c r="K565" s="419"/>
      <c r="L565" s="422"/>
      <c r="M565" s="419"/>
      <c r="N565" s="421"/>
      <c r="O565" s="421"/>
      <c r="P565" s="421"/>
    </row>
    <row r="566">
      <c r="B566" s="418"/>
      <c r="C566" s="419"/>
      <c r="D566" s="420"/>
      <c r="E566" s="419"/>
      <c r="F566" s="421"/>
      <c r="G566" s="419"/>
      <c r="H566" s="422"/>
      <c r="I566" s="419"/>
      <c r="J566" s="419"/>
      <c r="K566" s="419"/>
      <c r="L566" s="422"/>
      <c r="M566" s="419"/>
      <c r="N566" s="421"/>
      <c r="O566" s="421"/>
      <c r="P566" s="421"/>
    </row>
    <row r="567">
      <c r="B567" s="418"/>
      <c r="C567" s="419"/>
      <c r="D567" s="420"/>
      <c r="E567" s="419"/>
      <c r="F567" s="421"/>
      <c r="G567" s="419"/>
      <c r="H567" s="422"/>
      <c r="I567" s="419"/>
      <c r="J567" s="419"/>
      <c r="K567" s="419"/>
      <c r="L567" s="422"/>
      <c r="M567" s="419"/>
      <c r="N567" s="421"/>
      <c r="O567" s="421"/>
      <c r="P567" s="421"/>
    </row>
    <row r="568">
      <c r="B568" s="418"/>
      <c r="C568" s="419"/>
      <c r="D568" s="420"/>
      <c r="E568" s="419"/>
      <c r="F568" s="421"/>
      <c r="G568" s="419"/>
      <c r="H568" s="422"/>
      <c r="I568" s="419"/>
      <c r="J568" s="419"/>
      <c r="K568" s="419"/>
      <c r="L568" s="422"/>
      <c r="M568" s="419"/>
      <c r="N568" s="421"/>
      <c r="O568" s="421"/>
      <c r="P568" s="421"/>
    </row>
    <row r="569">
      <c r="B569" s="418"/>
      <c r="C569" s="419"/>
      <c r="D569" s="420"/>
      <c r="E569" s="419"/>
      <c r="F569" s="421"/>
      <c r="G569" s="419"/>
      <c r="H569" s="422"/>
      <c r="I569" s="419"/>
      <c r="J569" s="419"/>
      <c r="K569" s="419"/>
      <c r="L569" s="422"/>
      <c r="M569" s="419"/>
      <c r="N569" s="421"/>
      <c r="O569" s="421"/>
      <c r="P569" s="421"/>
    </row>
    <row r="570">
      <c r="B570" s="418"/>
      <c r="C570" s="419"/>
      <c r="D570" s="420"/>
      <c r="E570" s="419"/>
      <c r="F570" s="421"/>
      <c r="G570" s="419"/>
      <c r="H570" s="422"/>
      <c r="I570" s="419"/>
      <c r="J570" s="419"/>
      <c r="K570" s="419"/>
      <c r="L570" s="422"/>
      <c r="M570" s="419"/>
      <c r="N570" s="421"/>
      <c r="O570" s="421"/>
      <c r="P570" s="421"/>
    </row>
    <row r="571">
      <c r="B571" s="418"/>
      <c r="C571" s="419"/>
      <c r="D571" s="420"/>
      <c r="E571" s="419"/>
      <c r="F571" s="421"/>
      <c r="G571" s="419"/>
      <c r="H571" s="422"/>
      <c r="I571" s="419"/>
      <c r="J571" s="419"/>
      <c r="K571" s="419"/>
      <c r="L571" s="422"/>
      <c r="M571" s="419"/>
      <c r="N571" s="421"/>
      <c r="O571" s="421"/>
      <c r="P571" s="421"/>
    </row>
    <row r="572">
      <c r="B572" s="418"/>
      <c r="C572" s="419"/>
      <c r="D572" s="420"/>
      <c r="E572" s="419"/>
      <c r="F572" s="421"/>
      <c r="G572" s="419"/>
      <c r="H572" s="422"/>
      <c r="I572" s="419"/>
      <c r="J572" s="419"/>
      <c r="K572" s="419"/>
      <c r="L572" s="422"/>
      <c r="M572" s="419"/>
      <c r="N572" s="421"/>
      <c r="O572" s="421"/>
      <c r="P572" s="421"/>
    </row>
    <row r="573">
      <c r="B573" s="418"/>
      <c r="C573" s="419"/>
      <c r="D573" s="420"/>
      <c r="E573" s="419"/>
      <c r="F573" s="421"/>
      <c r="G573" s="419"/>
      <c r="H573" s="422"/>
      <c r="I573" s="419"/>
      <c r="J573" s="419"/>
      <c r="K573" s="419"/>
      <c r="L573" s="422"/>
      <c r="M573" s="419"/>
      <c r="N573" s="421"/>
      <c r="O573" s="421"/>
      <c r="P573" s="421"/>
    </row>
    <row r="574">
      <c r="B574" s="418"/>
      <c r="C574" s="419"/>
      <c r="D574" s="420"/>
      <c r="E574" s="419"/>
      <c r="F574" s="421"/>
      <c r="G574" s="419"/>
      <c r="H574" s="422"/>
      <c r="I574" s="419"/>
      <c r="J574" s="419"/>
      <c r="K574" s="419"/>
      <c r="L574" s="422"/>
      <c r="M574" s="419"/>
      <c r="N574" s="421"/>
      <c r="O574" s="421"/>
      <c r="P574" s="421"/>
    </row>
    <row r="575">
      <c r="B575" s="418"/>
      <c r="C575" s="419"/>
      <c r="D575" s="420"/>
      <c r="E575" s="419"/>
      <c r="F575" s="421"/>
      <c r="G575" s="419"/>
      <c r="H575" s="422"/>
      <c r="I575" s="419"/>
      <c r="J575" s="419"/>
      <c r="K575" s="419"/>
      <c r="L575" s="422"/>
      <c r="M575" s="419"/>
      <c r="N575" s="421"/>
      <c r="O575" s="421"/>
      <c r="P575" s="421"/>
    </row>
    <row r="576">
      <c r="B576" s="418"/>
      <c r="C576" s="419"/>
      <c r="D576" s="420"/>
      <c r="E576" s="419"/>
      <c r="F576" s="421"/>
      <c r="G576" s="419"/>
      <c r="H576" s="422"/>
      <c r="I576" s="419"/>
      <c r="J576" s="419"/>
      <c r="K576" s="419"/>
      <c r="L576" s="422"/>
      <c r="M576" s="419"/>
      <c r="N576" s="421"/>
      <c r="O576" s="421"/>
      <c r="P576" s="421"/>
    </row>
    <row r="577">
      <c r="B577" s="418"/>
      <c r="C577" s="419"/>
      <c r="D577" s="420"/>
      <c r="E577" s="419"/>
      <c r="F577" s="421"/>
      <c r="G577" s="419"/>
      <c r="H577" s="422"/>
      <c r="I577" s="419"/>
      <c r="J577" s="419"/>
      <c r="K577" s="419"/>
      <c r="L577" s="422"/>
      <c r="M577" s="419"/>
      <c r="N577" s="421"/>
      <c r="O577" s="421"/>
      <c r="P577" s="421"/>
    </row>
    <row r="578">
      <c r="B578" s="418"/>
      <c r="C578" s="419"/>
      <c r="D578" s="420"/>
      <c r="E578" s="419"/>
      <c r="F578" s="421"/>
      <c r="G578" s="419"/>
      <c r="H578" s="422"/>
      <c r="I578" s="419"/>
      <c r="J578" s="419"/>
      <c r="K578" s="419"/>
      <c r="L578" s="422"/>
      <c r="M578" s="419"/>
      <c r="N578" s="421"/>
      <c r="O578" s="421"/>
      <c r="P578" s="421"/>
    </row>
    <row r="579">
      <c r="B579" s="418"/>
      <c r="C579" s="419"/>
      <c r="D579" s="420"/>
      <c r="E579" s="419"/>
      <c r="F579" s="421"/>
      <c r="G579" s="419"/>
      <c r="H579" s="422"/>
      <c r="I579" s="419"/>
      <c r="J579" s="419"/>
      <c r="K579" s="419"/>
      <c r="L579" s="422"/>
      <c r="M579" s="419"/>
      <c r="N579" s="421"/>
      <c r="O579" s="421"/>
      <c r="P579" s="421"/>
    </row>
    <row r="580">
      <c r="B580" s="418"/>
      <c r="C580" s="419"/>
      <c r="D580" s="420"/>
      <c r="E580" s="419"/>
      <c r="F580" s="421"/>
      <c r="G580" s="419"/>
      <c r="H580" s="422"/>
      <c r="I580" s="419"/>
      <c r="J580" s="419"/>
      <c r="K580" s="419"/>
      <c r="L580" s="422"/>
      <c r="M580" s="419"/>
      <c r="N580" s="421"/>
      <c r="O580" s="421"/>
      <c r="P580" s="421"/>
    </row>
    <row r="581">
      <c r="B581" s="418"/>
      <c r="C581" s="419"/>
      <c r="D581" s="420"/>
      <c r="E581" s="419"/>
      <c r="F581" s="421"/>
      <c r="G581" s="419"/>
      <c r="H581" s="422"/>
      <c r="I581" s="419"/>
      <c r="J581" s="419"/>
      <c r="K581" s="419"/>
      <c r="L581" s="422"/>
      <c r="M581" s="419"/>
      <c r="N581" s="421"/>
      <c r="O581" s="421"/>
      <c r="P581" s="421"/>
    </row>
    <row r="582">
      <c r="B582" s="418"/>
      <c r="C582" s="419"/>
      <c r="D582" s="420"/>
      <c r="E582" s="419"/>
      <c r="F582" s="421"/>
      <c r="G582" s="419"/>
      <c r="H582" s="422"/>
      <c r="I582" s="419"/>
      <c r="J582" s="419"/>
      <c r="K582" s="419"/>
      <c r="L582" s="422"/>
      <c r="M582" s="419"/>
      <c r="N582" s="421"/>
      <c r="O582" s="421"/>
      <c r="P582" s="421"/>
    </row>
    <row r="583">
      <c r="B583" s="418"/>
      <c r="C583" s="419"/>
      <c r="D583" s="420"/>
      <c r="E583" s="419"/>
      <c r="F583" s="421"/>
      <c r="G583" s="419"/>
      <c r="H583" s="422"/>
      <c r="I583" s="419"/>
      <c r="J583" s="419"/>
      <c r="K583" s="419"/>
      <c r="L583" s="422"/>
      <c r="M583" s="419"/>
      <c r="N583" s="421"/>
      <c r="O583" s="421"/>
      <c r="P583" s="421"/>
    </row>
    <row r="584">
      <c r="B584" s="418"/>
      <c r="C584" s="419"/>
      <c r="D584" s="420"/>
      <c r="E584" s="419"/>
      <c r="F584" s="421"/>
      <c r="G584" s="419"/>
      <c r="H584" s="422"/>
      <c r="I584" s="419"/>
      <c r="J584" s="419"/>
      <c r="K584" s="419"/>
      <c r="L584" s="422"/>
      <c r="M584" s="419"/>
      <c r="N584" s="421"/>
      <c r="O584" s="421"/>
      <c r="P584" s="421"/>
    </row>
    <row r="585">
      <c r="B585" s="418"/>
      <c r="C585" s="419"/>
      <c r="D585" s="420"/>
      <c r="E585" s="419"/>
      <c r="F585" s="421"/>
      <c r="G585" s="419"/>
      <c r="H585" s="422"/>
      <c r="I585" s="419"/>
      <c r="J585" s="419"/>
      <c r="K585" s="419"/>
      <c r="L585" s="422"/>
      <c r="M585" s="419"/>
      <c r="N585" s="421"/>
      <c r="O585" s="421"/>
      <c r="P585" s="421"/>
    </row>
    <row r="586">
      <c r="B586" s="418"/>
      <c r="C586" s="419"/>
      <c r="D586" s="420"/>
      <c r="E586" s="419"/>
      <c r="F586" s="421"/>
      <c r="G586" s="419"/>
      <c r="H586" s="422"/>
      <c r="I586" s="419"/>
      <c r="J586" s="419"/>
      <c r="K586" s="419"/>
      <c r="L586" s="422"/>
      <c r="M586" s="419"/>
      <c r="N586" s="421"/>
      <c r="O586" s="421"/>
      <c r="P586" s="421"/>
    </row>
    <row r="587">
      <c r="B587" s="418"/>
      <c r="C587" s="419"/>
      <c r="D587" s="420"/>
      <c r="E587" s="419"/>
      <c r="F587" s="421"/>
      <c r="G587" s="419"/>
      <c r="H587" s="422"/>
      <c r="I587" s="419"/>
      <c r="J587" s="419"/>
      <c r="K587" s="419"/>
      <c r="L587" s="422"/>
      <c r="M587" s="419"/>
      <c r="N587" s="421"/>
      <c r="O587" s="421"/>
      <c r="P587" s="421"/>
    </row>
    <row r="588">
      <c r="B588" s="418"/>
      <c r="C588" s="419"/>
      <c r="D588" s="420"/>
      <c r="E588" s="419"/>
      <c r="F588" s="421"/>
      <c r="G588" s="419"/>
      <c r="H588" s="422"/>
      <c r="I588" s="419"/>
      <c r="J588" s="419"/>
      <c r="K588" s="419"/>
      <c r="L588" s="422"/>
      <c r="M588" s="419"/>
      <c r="N588" s="421"/>
      <c r="O588" s="421"/>
      <c r="P588" s="421"/>
    </row>
    <row r="589">
      <c r="B589" s="418"/>
      <c r="C589" s="419"/>
      <c r="D589" s="420"/>
      <c r="E589" s="419"/>
      <c r="F589" s="421"/>
      <c r="G589" s="419"/>
      <c r="H589" s="422"/>
      <c r="I589" s="419"/>
      <c r="J589" s="419"/>
      <c r="K589" s="419"/>
      <c r="L589" s="422"/>
      <c r="M589" s="419"/>
      <c r="N589" s="421"/>
      <c r="O589" s="421"/>
      <c r="P589" s="421"/>
    </row>
    <row r="590">
      <c r="B590" s="418"/>
      <c r="C590" s="419"/>
      <c r="D590" s="420"/>
      <c r="E590" s="419"/>
      <c r="F590" s="421"/>
      <c r="G590" s="419"/>
      <c r="H590" s="422"/>
      <c r="I590" s="419"/>
      <c r="J590" s="419"/>
      <c r="K590" s="419"/>
      <c r="L590" s="422"/>
      <c r="M590" s="419"/>
      <c r="N590" s="421"/>
      <c r="O590" s="421"/>
      <c r="P590" s="421"/>
    </row>
    <row r="591">
      <c r="B591" s="418"/>
      <c r="C591" s="419"/>
      <c r="D591" s="420"/>
      <c r="E591" s="419"/>
      <c r="F591" s="421"/>
      <c r="G591" s="419"/>
      <c r="H591" s="422"/>
      <c r="I591" s="419"/>
      <c r="J591" s="419"/>
      <c r="K591" s="419"/>
      <c r="L591" s="422"/>
      <c r="M591" s="419"/>
      <c r="N591" s="421"/>
      <c r="O591" s="421"/>
      <c r="P591" s="421"/>
    </row>
    <row r="592">
      <c r="B592" s="418"/>
      <c r="C592" s="419"/>
      <c r="D592" s="420"/>
      <c r="E592" s="419"/>
      <c r="F592" s="421"/>
      <c r="G592" s="419"/>
      <c r="H592" s="422"/>
      <c r="I592" s="419"/>
      <c r="J592" s="419"/>
      <c r="K592" s="419"/>
      <c r="L592" s="422"/>
      <c r="M592" s="419"/>
      <c r="N592" s="421"/>
      <c r="O592" s="421"/>
      <c r="P592" s="421"/>
    </row>
    <row r="593">
      <c r="B593" s="418"/>
      <c r="C593" s="419"/>
      <c r="D593" s="420"/>
      <c r="E593" s="419"/>
      <c r="F593" s="421"/>
      <c r="G593" s="419"/>
      <c r="H593" s="422"/>
      <c r="I593" s="419"/>
      <c r="J593" s="419"/>
      <c r="K593" s="419"/>
      <c r="L593" s="422"/>
      <c r="M593" s="419"/>
      <c r="N593" s="421"/>
      <c r="O593" s="421"/>
      <c r="P593" s="421"/>
    </row>
    <row r="594">
      <c r="B594" s="418"/>
      <c r="C594" s="419"/>
      <c r="D594" s="420"/>
      <c r="E594" s="419"/>
      <c r="F594" s="421"/>
      <c r="G594" s="419"/>
      <c r="H594" s="422"/>
      <c r="I594" s="419"/>
      <c r="J594" s="419"/>
      <c r="K594" s="419"/>
      <c r="L594" s="422"/>
      <c r="M594" s="419"/>
      <c r="N594" s="421"/>
      <c r="O594" s="421"/>
      <c r="P594" s="421"/>
    </row>
    <row r="595">
      <c r="B595" s="418"/>
      <c r="C595" s="419"/>
      <c r="D595" s="420"/>
      <c r="E595" s="419"/>
      <c r="F595" s="421"/>
      <c r="G595" s="419"/>
      <c r="H595" s="422"/>
      <c r="I595" s="419"/>
      <c r="J595" s="419"/>
      <c r="K595" s="419"/>
      <c r="L595" s="422"/>
      <c r="M595" s="419"/>
      <c r="N595" s="421"/>
      <c r="O595" s="421"/>
      <c r="P595" s="421"/>
    </row>
    <row r="596">
      <c r="B596" s="418"/>
      <c r="C596" s="419"/>
      <c r="D596" s="420"/>
      <c r="E596" s="419"/>
      <c r="F596" s="421"/>
      <c r="G596" s="419"/>
      <c r="H596" s="422"/>
      <c r="I596" s="419"/>
      <c r="J596" s="419"/>
      <c r="K596" s="419"/>
      <c r="L596" s="422"/>
      <c r="M596" s="419"/>
      <c r="N596" s="421"/>
      <c r="O596" s="421"/>
      <c r="P596" s="421"/>
    </row>
    <row r="597">
      <c r="B597" s="418"/>
      <c r="C597" s="419"/>
      <c r="D597" s="420"/>
      <c r="E597" s="419"/>
      <c r="F597" s="421"/>
      <c r="G597" s="419"/>
      <c r="H597" s="422"/>
      <c r="I597" s="419"/>
      <c r="J597" s="419"/>
      <c r="K597" s="419"/>
      <c r="L597" s="422"/>
      <c r="M597" s="419"/>
      <c r="N597" s="421"/>
      <c r="O597" s="421"/>
      <c r="P597" s="421"/>
    </row>
    <row r="598">
      <c r="B598" s="418"/>
      <c r="C598" s="419"/>
      <c r="D598" s="420"/>
      <c r="E598" s="419"/>
      <c r="F598" s="421"/>
      <c r="G598" s="419"/>
      <c r="H598" s="422"/>
      <c r="I598" s="419"/>
      <c r="J598" s="419"/>
      <c r="K598" s="419"/>
      <c r="L598" s="422"/>
      <c r="M598" s="419"/>
      <c r="N598" s="421"/>
      <c r="O598" s="421"/>
      <c r="P598" s="421"/>
    </row>
    <row r="599">
      <c r="B599" s="418"/>
      <c r="C599" s="419"/>
      <c r="D599" s="420"/>
      <c r="E599" s="419"/>
      <c r="F599" s="421"/>
      <c r="G599" s="419"/>
      <c r="H599" s="422"/>
      <c r="I599" s="419"/>
      <c r="J599" s="419"/>
      <c r="K599" s="419"/>
      <c r="L599" s="422"/>
      <c r="M599" s="419"/>
      <c r="N599" s="421"/>
      <c r="O599" s="421"/>
      <c r="P599" s="421"/>
    </row>
    <row r="600">
      <c r="B600" s="418"/>
      <c r="C600" s="419"/>
      <c r="D600" s="420"/>
      <c r="E600" s="419"/>
      <c r="F600" s="421"/>
      <c r="G600" s="419"/>
      <c r="H600" s="422"/>
      <c r="I600" s="419"/>
      <c r="J600" s="419"/>
      <c r="K600" s="419"/>
      <c r="L600" s="422"/>
      <c r="M600" s="419"/>
      <c r="N600" s="421"/>
      <c r="O600" s="421"/>
      <c r="P600" s="421"/>
    </row>
    <row r="601">
      <c r="B601" s="418"/>
      <c r="C601" s="419"/>
      <c r="D601" s="420"/>
      <c r="E601" s="419"/>
      <c r="F601" s="421"/>
      <c r="G601" s="419"/>
      <c r="H601" s="422"/>
      <c r="I601" s="419"/>
      <c r="J601" s="419"/>
      <c r="K601" s="419"/>
      <c r="L601" s="422"/>
      <c r="M601" s="419"/>
      <c r="N601" s="421"/>
      <c r="O601" s="421"/>
      <c r="P601" s="421"/>
    </row>
    <row r="602">
      <c r="B602" s="418"/>
      <c r="C602" s="419"/>
      <c r="D602" s="420"/>
      <c r="E602" s="419"/>
      <c r="F602" s="421"/>
      <c r="G602" s="419"/>
      <c r="H602" s="422"/>
      <c r="I602" s="419"/>
      <c r="J602" s="419"/>
      <c r="K602" s="419"/>
      <c r="L602" s="422"/>
      <c r="M602" s="419"/>
      <c r="N602" s="421"/>
      <c r="O602" s="421"/>
      <c r="P602" s="421"/>
    </row>
    <row r="603">
      <c r="B603" s="418"/>
      <c r="C603" s="419"/>
      <c r="D603" s="420"/>
      <c r="E603" s="419"/>
      <c r="F603" s="421"/>
      <c r="G603" s="419"/>
      <c r="H603" s="422"/>
      <c r="I603" s="419"/>
      <c r="J603" s="419"/>
      <c r="K603" s="419"/>
      <c r="L603" s="422"/>
      <c r="M603" s="419"/>
      <c r="N603" s="421"/>
      <c r="O603" s="421"/>
      <c r="P603" s="421"/>
    </row>
    <row r="604">
      <c r="B604" s="418"/>
      <c r="C604" s="419"/>
      <c r="D604" s="420"/>
      <c r="E604" s="419"/>
      <c r="F604" s="421"/>
      <c r="G604" s="419"/>
      <c r="H604" s="422"/>
      <c r="I604" s="419"/>
      <c r="J604" s="419"/>
      <c r="K604" s="419"/>
      <c r="L604" s="422"/>
      <c r="M604" s="419"/>
      <c r="N604" s="421"/>
      <c r="O604" s="421"/>
      <c r="P604" s="421"/>
    </row>
    <row r="605">
      <c r="B605" s="418"/>
      <c r="C605" s="419"/>
      <c r="D605" s="420"/>
      <c r="E605" s="419"/>
      <c r="F605" s="421"/>
      <c r="G605" s="419"/>
      <c r="H605" s="422"/>
      <c r="I605" s="419"/>
      <c r="J605" s="419"/>
      <c r="K605" s="419"/>
      <c r="L605" s="422"/>
      <c r="M605" s="419"/>
      <c r="N605" s="421"/>
      <c r="O605" s="421"/>
      <c r="P605" s="421"/>
    </row>
    <row r="606">
      <c r="B606" s="418"/>
      <c r="C606" s="419"/>
      <c r="D606" s="420"/>
      <c r="E606" s="419"/>
      <c r="F606" s="421"/>
      <c r="G606" s="419"/>
      <c r="H606" s="422"/>
      <c r="I606" s="419"/>
      <c r="J606" s="419"/>
      <c r="K606" s="419"/>
      <c r="L606" s="422"/>
      <c r="M606" s="419"/>
      <c r="N606" s="421"/>
      <c r="O606" s="421"/>
      <c r="P606" s="421"/>
    </row>
    <row r="607">
      <c r="B607" s="418"/>
      <c r="C607" s="419"/>
      <c r="D607" s="420"/>
      <c r="E607" s="419"/>
      <c r="F607" s="421"/>
      <c r="G607" s="419"/>
      <c r="H607" s="422"/>
      <c r="I607" s="419"/>
      <c r="J607" s="419"/>
      <c r="K607" s="419"/>
      <c r="L607" s="422"/>
      <c r="M607" s="419"/>
      <c r="N607" s="421"/>
      <c r="O607" s="421"/>
      <c r="P607" s="421"/>
    </row>
    <row r="608">
      <c r="B608" s="418"/>
      <c r="C608" s="419"/>
      <c r="D608" s="420"/>
      <c r="E608" s="419"/>
      <c r="F608" s="421"/>
      <c r="G608" s="419"/>
      <c r="H608" s="422"/>
      <c r="I608" s="419"/>
      <c r="J608" s="419"/>
      <c r="K608" s="419"/>
      <c r="L608" s="422"/>
      <c r="M608" s="419"/>
      <c r="N608" s="421"/>
      <c r="O608" s="421"/>
      <c r="P608" s="421"/>
    </row>
    <row r="609">
      <c r="B609" s="418"/>
      <c r="C609" s="419"/>
      <c r="D609" s="420"/>
      <c r="E609" s="419"/>
      <c r="F609" s="421"/>
      <c r="G609" s="419"/>
      <c r="H609" s="422"/>
      <c r="I609" s="419"/>
      <c r="J609" s="419"/>
      <c r="K609" s="419"/>
      <c r="L609" s="422"/>
      <c r="M609" s="419"/>
      <c r="N609" s="421"/>
      <c r="O609" s="421"/>
      <c r="P609" s="421"/>
    </row>
    <row r="610">
      <c r="B610" s="418"/>
      <c r="C610" s="419"/>
      <c r="D610" s="420"/>
      <c r="E610" s="419"/>
      <c r="F610" s="421"/>
      <c r="G610" s="419"/>
      <c r="H610" s="422"/>
      <c r="I610" s="419"/>
      <c r="J610" s="419"/>
      <c r="K610" s="419"/>
      <c r="L610" s="422"/>
      <c r="M610" s="419"/>
      <c r="N610" s="421"/>
      <c r="O610" s="421"/>
      <c r="P610" s="421"/>
    </row>
    <row r="611">
      <c r="B611" s="418"/>
      <c r="C611" s="419"/>
      <c r="D611" s="420"/>
      <c r="E611" s="419"/>
      <c r="F611" s="421"/>
      <c r="G611" s="419"/>
      <c r="H611" s="422"/>
      <c r="I611" s="419"/>
      <c r="J611" s="419"/>
      <c r="K611" s="419"/>
      <c r="L611" s="422"/>
      <c r="M611" s="419"/>
      <c r="N611" s="421"/>
      <c r="O611" s="421"/>
      <c r="P611" s="421"/>
    </row>
    <row r="612">
      <c r="B612" s="418"/>
      <c r="C612" s="419"/>
      <c r="D612" s="420"/>
      <c r="E612" s="419"/>
      <c r="F612" s="421"/>
      <c r="G612" s="419"/>
      <c r="H612" s="422"/>
      <c r="I612" s="419"/>
      <c r="J612" s="419"/>
      <c r="K612" s="419"/>
      <c r="L612" s="422"/>
      <c r="M612" s="419"/>
      <c r="N612" s="421"/>
      <c r="O612" s="421"/>
      <c r="P612" s="421"/>
    </row>
    <row r="613">
      <c r="B613" s="418"/>
      <c r="C613" s="419"/>
      <c r="D613" s="420"/>
      <c r="E613" s="419"/>
      <c r="F613" s="421"/>
      <c r="G613" s="419"/>
      <c r="H613" s="422"/>
      <c r="I613" s="419"/>
      <c r="J613" s="419"/>
      <c r="K613" s="419"/>
      <c r="L613" s="422"/>
      <c r="M613" s="419"/>
      <c r="N613" s="421"/>
      <c r="O613" s="421"/>
      <c r="P613" s="421"/>
    </row>
    <row r="614">
      <c r="B614" s="418"/>
      <c r="C614" s="419"/>
      <c r="D614" s="420"/>
      <c r="E614" s="419"/>
      <c r="F614" s="421"/>
      <c r="G614" s="419"/>
      <c r="H614" s="422"/>
      <c r="I614" s="419"/>
      <c r="J614" s="419"/>
      <c r="K614" s="419"/>
      <c r="L614" s="422"/>
      <c r="M614" s="419"/>
      <c r="N614" s="421"/>
      <c r="O614" s="421"/>
      <c r="P614" s="421"/>
    </row>
    <row r="615">
      <c r="B615" s="418"/>
      <c r="C615" s="419"/>
      <c r="D615" s="420"/>
      <c r="E615" s="419"/>
      <c r="F615" s="421"/>
      <c r="G615" s="419"/>
      <c r="H615" s="422"/>
      <c r="I615" s="419"/>
      <c r="J615" s="419"/>
      <c r="K615" s="419"/>
      <c r="L615" s="422"/>
      <c r="M615" s="419"/>
      <c r="N615" s="421"/>
      <c r="O615" s="421"/>
      <c r="P615" s="421"/>
    </row>
    <row r="616">
      <c r="B616" s="418"/>
      <c r="C616" s="419"/>
      <c r="D616" s="420"/>
      <c r="E616" s="419"/>
      <c r="F616" s="421"/>
      <c r="G616" s="419"/>
      <c r="H616" s="422"/>
      <c r="I616" s="419"/>
      <c r="J616" s="419"/>
      <c r="K616" s="419"/>
      <c r="L616" s="422"/>
      <c r="M616" s="419"/>
      <c r="N616" s="421"/>
      <c r="O616" s="421"/>
      <c r="P616" s="421"/>
    </row>
    <row r="617">
      <c r="B617" s="418"/>
      <c r="C617" s="419"/>
      <c r="D617" s="420"/>
      <c r="E617" s="419"/>
      <c r="F617" s="421"/>
      <c r="G617" s="419"/>
      <c r="H617" s="422"/>
      <c r="I617" s="419"/>
      <c r="J617" s="419"/>
      <c r="K617" s="419"/>
      <c r="L617" s="422"/>
      <c r="M617" s="419"/>
      <c r="N617" s="421"/>
      <c r="O617" s="421"/>
      <c r="P617" s="421"/>
    </row>
    <row r="618">
      <c r="B618" s="418"/>
      <c r="C618" s="419"/>
      <c r="D618" s="420"/>
      <c r="E618" s="419"/>
      <c r="F618" s="421"/>
      <c r="G618" s="419"/>
      <c r="H618" s="422"/>
      <c r="I618" s="419"/>
      <c r="J618" s="419"/>
      <c r="K618" s="419"/>
      <c r="L618" s="422"/>
      <c r="M618" s="419"/>
      <c r="N618" s="421"/>
      <c r="O618" s="421"/>
      <c r="P618" s="421"/>
    </row>
    <row r="619">
      <c r="B619" s="418"/>
      <c r="C619" s="419"/>
      <c r="D619" s="420"/>
      <c r="E619" s="419"/>
      <c r="F619" s="421"/>
      <c r="G619" s="419"/>
      <c r="H619" s="422"/>
      <c r="I619" s="419"/>
      <c r="J619" s="419"/>
      <c r="K619" s="419"/>
      <c r="L619" s="422"/>
      <c r="M619" s="419"/>
      <c r="N619" s="421"/>
      <c r="O619" s="421"/>
      <c r="P619" s="421"/>
    </row>
    <row r="620">
      <c r="B620" s="418"/>
      <c r="C620" s="419"/>
      <c r="D620" s="420"/>
      <c r="E620" s="419"/>
      <c r="F620" s="421"/>
      <c r="G620" s="419"/>
      <c r="H620" s="422"/>
      <c r="I620" s="419"/>
      <c r="J620" s="419"/>
      <c r="K620" s="419"/>
      <c r="L620" s="422"/>
      <c r="M620" s="419"/>
      <c r="N620" s="421"/>
      <c r="O620" s="421"/>
      <c r="P620" s="421"/>
    </row>
    <row r="621">
      <c r="B621" s="418"/>
      <c r="C621" s="419"/>
      <c r="D621" s="420"/>
      <c r="E621" s="419"/>
      <c r="F621" s="421"/>
      <c r="G621" s="419"/>
      <c r="H621" s="422"/>
      <c r="I621" s="419"/>
      <c r="J621" s="419"/>
      <c r="K621" s="419"/>
      <c r="L621" s="422"/>
      <c r="M621" s="419"/>
      <c r="N621" s="421"/>
      <c r="O621" s="421"/>
      <c r="P621" s="421"/>
    </row>
    <row r="622">
      <c r="B622" s="418"/>
      <c r="C622" s="419"/>
      <c r="D622" s="420"/>
      <c r="E622" s="419"/>
      <c r="F622" s="421"/>
      <c r="G622" s="419"/>
      <c r="H622" s="422"/>
      <c r="I622" s="419"/>
      <c r="J622" s="419"/>
      <c r="K622" s="419"/>
      <c r="L622" s="422"/>
      <c r="M622" s="419"/>
      <c r="N622" s="421"/>
      <c r="O622" s="421"/>
      <c r="P622" s="421"/>
    </row>
    <row r="623">
      <c r="B623" s="418"/>
      <c r="C623" s="419"/>
      <c r="D623" s="420"/>
      <c r="E623" s="419"/>
      <c r="F623" s="421"/>
      <c r="G623" s="419"/>
      <c r="H623" s="422"/>
      <c r="I623" s="419"/>
      <c r="J623" s="419"/>
      <c r="K623" s="419"/>
      <c r="L623" s="422"/>
      <c r="M623" s="419"/>
      <c r="N623" s="421"/>
      <c r="O623" s="421"/>
      <c r="P623" s="421"/>
    </row>
    <row r="624">
      <c r="B624" s="418"/>
      <c r="C624" s="419"/>
      <c r="D624" s="420"/>
      <c r="E624" s="419"/>
      <c r="F624" s="421"/>
      <c r="G624" s="419"/>
      <c r="H624" s="422"/>
      <c r="I624" s="419"/>
      <c r="J624" s="419"/>
      <c r="K624" s="419"/>
      <c r="L624" s="422"/>
      <c r="M624" s="419"/>
      <c r="N624" s="421"/>
      <c r="O624" s="421"/>
      <c r="P624" s="421"/>
    </row>
    <row r="625">
      <c r="B625" s="418"/>
      <c r="C625" s="419"/>
      <c r="D625" s="420"/>
      <c r="E625" s="419"/>
      <c r="F625" s="421"/>
      <c r="G625" s="419"/>
      <c r="H625" s="422"/>
      <c r="I625" s="419"/>
      <c r="J625" s="419"/>
      <c r="K625" s="419"/>
      <c r="L625" s="422"/>
      <c r="M625" s="419"/>
      <c r="N625" s="421"/>
      <c r="O625" s="421"/>
      <c r="P625" s="421"/>
    </row>
    <row r="626">
      <c r="B626" s="418"/>
      <c r="C626" s="419"/>
      <c r="D626" s="420"/>
      <c r="E626" s="419"/>
      <c r="F626" s="421"/>
      <c r="G626" s="419"/>
      <c r="H626" s="422"/>
      <c r="I626" s="419"/>
      <c r="J626" s="419"/>
      <c r="K626" s="419"/>
      <c r="L626" s="422"/>
      <c r="M626" s="419"/>
      <c r="N626" s="421"/>
      <c r="O626" s="421"/>
      <c r="P626" s="421"/>
    </row>
    <row r="627">
      <c r="B627" s="418"/>
      <c r="C627" s="419"/>
      <c r="D627" s="420"/>
      <c r="E627" s="419"/>
      <c r="F627" s="421"/>
      <c r="G627" s="419"/>
      <c r="H627" s="422"/>
      <c r="I627" s="419"/>
      <c r="J627" s="419"/>
      <c r="K627" s="419"/>
      <c r="L627" s="422"/>
      <c r="M627" s="419"/>
      <c r="N627" s="421"/>
      <c r="O627" s="421"/>
      <c r="P627" s="421"/>
    </row>
    <row r="628">
      <c r="B628" s="418"/>
      <c r="C628" s="419"/>
      <c r="D628" s="420"/>
      <c r="E628" s="419"/>
      <c r="F628" s="421"/>
      <c r="G628" s="419"/>
      <c r="H628" s="422"/>
      <c r="I628" s="419"/>
      <c r="J628" s="419"/>
      <c r="K628" s="419"/>
      <c r="L628" s="422"/>
      <c r="M628" s="419"/>
      <c r="N628" s="421"/>
      <c r="O628" s="421"/>
      <c r="P628" s="421"/>
    </row>
    <row r="629">
      <c r="B629" s="418"/>
      <c r="C629" s="419"/>
      <c r="D629" s="420"/>
      <c r="E629" s="419"/>
      <c r="F629" s="421"/>
      <c r="G629" s="419"/>
      <c r="H629" s="422"/>
      <c r="I629" s="419"/>
      <c r="J629" s="419"/>
      <c r="K629" s="419"/>
      <c r="L629" s="422"/>
      <c r="M629" s="419"/>
      <c r="N629" s="421"/>
      <c r="O629" s="421"/>
      <c r="P629" s="421"/>
    </row>
    <row r="630">
      <c r="B630" s="418"/>
      <c r="C630" s="419"/>
      <c r="D630" s="420"/>
      <c r="E630" s="419"/>
      <c r="F630" s="421"/>
      <c r="G630" s="419"/>
      <c r="H630" s="422"/>
      <c r="I630" s="419"/>
      <c r="J630" s="419"/>
      <c r="K630" s="419"/>
      <c r="L630" s="422"/>
      <c r="M630" s="419"/>
      <c r="N630" s="421"/>
      <c r="O630" s="421"/>
      <c r="P630" s="421"/>
    </row>
    <row r="631">
      <c r="B631" s="418"/>
      <c r="C631" s="419"/>
      <c r="D631" s="420"/>
      <c r="E631" s="419"/>
      <c r="F631" s="421"/>
      <c r="G631" s="419"/>
      <c r="H631" s="422"/>
      <c r="I631" s="419"/>
      <c r="J631" s="419"/>
      <c r="K631" s="419"/>
      <c r="L631" s="422"/>
      <c r="M631" s="419"/>
      <c r="N631" s="421"/>
      <c r="O631" s="421"/>
      <c r="P631" s="421"/>
    </row>
    <row r="632">
      <c r="B632" s="418"/>
      <c r="C632" s="419"/>
      <c r="D632" s="420"/>
      <c r="E632" s="419"/>
      <c r="F632" s="421"/>
      <c r="G632" s="419"/>
      <c r="H632" s="422"/>
      <c r="I632" s="419"/>
      <c r="J632" s="419"/>
      <c r="K632" s="419"/>
      <c r="L632" s="422"/>
      <c r="M632" s="419"/>
      <c r="N632" s="421"/>
      <c r="O632" s="421"/>
      <c r="P632" s="421"/>
    </row>
    <row r="633">
      <c r="B633" s="418"/>
      <c r="C633" s="419"/>
      <c r="D633" s="420"/>
      <c r="E633" s="419"/>
      <c r="F633" s="421"/>
      <c r="G633" s="419"/>
      <c r="H633" s="422"/>
      <c r="I633" s="419"/>
      <c r="J633" s="419"/>
      <c r="K633" s="419"/>
      <c r="L633" s="422"/>
      <c r="M633" s="419"/>
      <c r="N633" s="421"/>
      <c r="O633" s="421"/>
      <c r="P633" s="421"/>
    </row>
    <row r="634">
      <c r="B634" s="418"/>
      <c r="C634" s="419"/>
      <c r="D634" s="420"/>
      <c r="E634" s="419"/>
      <c r="F634" s="421"/>
      <c r="G634" s="419"/>
      <c r="H634" s="422"/>
      <c r="I634" s="419"/>
      <c r="J634" s="419"/>
      <c r="K634" s="419"/>
      <c r="L634" s="422"/>
      <c r="M634" s="419"/>
      <c r="N634" s="421"/>
      <c r="O634" s="421"/>
      <c r="P634" s="421"/>
    </row>
    <row r="635">
      <c r="B635" s="418"/>
      <c r="C635" s="419"/>
      <c r="D635" s="420"/>
      <c r="E635" s="419"/>
      <c r="F635" s="421"/>
      <c r="G635" s="419"/>
      <c r="H635" s="422"/>
      <c r="I635" s="419"/>
      <c r="J635" s="419"/>
      <c r="K635" s="419"/>
      <c r="L635" s="422"/>
      <c r="M635" s="419"/>
      <c r="N635" s="421"/>
      <c r="O635" s="421"/>
      <c r="P635" s="421"/>
    </row>
    <row r="636">
      <c r="B636" s="418"/>
      <c r="C636" s="419"/>
      <c r="D636" s="420"/>
      <c r="E636" s="419"/>
      <c r="F636" s="421"/>
      <c r="G636" s="419"/>
      <c r="H636" s="422"/>
      <c r="I636" s="419"/>
      <c r="J636" s="419"/>
      <c r="K636" s="419"/>
      <c r="L636" s="422"/>
      <c r="M636" s="419"/>
      <c r="N636" s="421"/>
      <c r="O636" s="421"/>
      <c r="P636" s="421"/>
    </row>
    <row r="637">
      <c r="B637" s="418"/>
      <c r="C637" s="419"/>
      <c r="D637" s="420"/>
      <c r="E637" s="419"/>
      <c r="F637" s="421"/>
      <c r="G637" s="419"/>
      <c r="H637" s="422"/>
      <c r="I637" s="419"/>
      <c r="J637" s="419"/>
      <c r="K637" s="419"/>
      <c r="L637" s="422"/>
      <c r="M637" s="419"/>
      <c r="N637" s="421"/>
      <c r="O637" s="421"/>
      <c r="P637" s="421"/>
    </row>
    <row r="638">
      <c r="B638" s="418"/>
      <c r="C638" s="419"/>
      <c r="D638" s="420"/>
      <c r="E638" s="419"/>
      <c r="F638" s="421"/>
      <c r="G638" s="419"/>
      <c r="H638" s="422"/>
      <c r="I638" s="419"/>
      <c r="J638" s="419"/>
      <c r="K638" s="419"/>
      <c r="L638" s="422"/>
      <c r="M638" s="419"/>
      <c r="N638" s="421"/>
      <c r="O638" s="421"/>
      <c r="P638" s="421"/>
    </row>
    <row r="639">
      <c r="B639" s="418"/>
      <c r="C639" s="419"/>
      <c r="D639" s="420"/>
      <c r="E639" s="419"/>
      <c r="F639" s="421"/>
      <c r="G639" s="419"/>
      <c r="H639" s="422"/>
      <c r="I639" s="419"/>
      <c r="J639" s="419"/>
      <c r="K639" s="419"/>
      <c r="L639" s="422"/>
      <c r="M639" s="419"/>
      <c r="N639" s="421"/>
      <c r="O639" s="421"/>
      <c r="P639" s="421"/>
    </row>
    <row r="640">
      <c r="B640" s="418"/>
      <c r="C640" s="419"/>
      <c r="D640" s="420"/>
      <c r="E640" s="419"/>
      <c r="F640" s="421"/>
      <c r="G640" s="419"/>
      <c r="H640" s="422"/>
      <c r="I640" s="419"/>
      <c r="J640" s="419"/>
      <c r="K640" s="419"/>
      <c r="L640" s="422"/>
      <c r="M640" s="419"/>
      <c r="N640" s="421"/>
      <c r="O640" s="421"/>
      <c r="P640" s="421"/>
    </row>
    <row r="641">
      <c r="B641" s="418"/>
      <c r="C641" s="419"/>
      <c r="D641" s="420"/>
      <c r="E641" s="419"/>
      <c r="F641" s="421"/>
      <c r="G641" s="419"/>
      <c r="H641" s="422"/>
      <c r="I641" s="419"/>
      <c r="J641" s="419"/>
      <c r="K641" s="419"/>
      <c r="L641" s="422"/>
      <c r="M641" s="419"/>
      <c r="N641" s="421"/>
      <c r="O641" s="421"/>
      <c r="P641" s="421"/>
    </row>
    <row r="642">
      <c r="B642" s="418"/>
      <c r="C642" s="419"/>
      <c r="D642" s="420"/>
      <c r="E642" s="419"/>
      <c r="F642" s="421"/>
      <c r="G642" s="419"/>
      <c r="H642" s="422"/>
      <c r="I642" s="419"/>
      <c r="J642" s="419"/>
      <c r="K642" s="419"/>
      <c r="L642" s="422"/>
      <c r="M642" s="419"/>
      <c r="N642" s="421"/>
      <c r="O642" s="421"/>
      <c r="P642" s="421"/>
    </row>
    <row r="643">
      <c r="B643" s="418"/>
      <c r="C643" s="419"/>
      <c r="D643" s="420"/>
      <c r="E643" s="419"/>
      <c r="F643" s="421"/>
      <c r="G643" s="419"/>
      <c r="H643" s="422"/>
      <c r="I643" s="419"/>
      <c r="J643" s="419"/>
      <c r="K643" s="419"/>
      <c r="L643" s="422"/>
      <c r="M643" s="419"/>
      <c r="N643" s="421"/>
      <c r="O643" s="421"/>
      <c r="P643" s="421"/>
    </row>
    <row r="644">
      <c r="B644" s="418"/>
      <c r="C644" s="419"/>
      <c r="D644" s="420"/>
      <c r="E644" s="419"/>
      <c r="F644" s="421"/>
      <c r="G644" s="419"/>
      <c r="H644" s="422"/>
      <c r="I644" s="419"/>
      <c r="J644" s="419"/>
      <c r="K644" s="419"/>
      <c r="L644" s="422"/>
      <c r="M644" s="419"/>
      <c r="N644" s="421"/>
      <c r="O644" s="421"/>
      <c r="P644" s="421"/>
    </row>
    <row r="645">
      <c r="B645" s="418"/>
      <c r="C645" s="419"/>
      <c r="D645" s="420"/>
      <c r="E645" s="419"/>
      <c r="F645" s="421"/>
      <c r="G645" s="419"/>
      <c r="H645" s="422"/>
      <c r="I645" s="419"/>
      <c r="J645" s="419"/>
      <c r="K645" s="419"/>
      <c r="L645" s="422"/>
      <c r="M645" s="419"/>
      <c r="N645" s="421"/>
      <c r="O645" s="421"/>
      <c r="P645" s="421"/>
    </row>
    <row r="646">
      <c r="B646" s="418"/>
      <c r="C646" s="419"/>
      <c r="D646" s="420"/>
      <c r="E646" s="419"/>
      <c r="F646" s="421"/>
      <c r="G646" s="419"/>
      <c r="H646" s="422"/>
      <c r="I646" s="419"/>
      <c r="J646" s="419"/>
      <c r="K646" s="419"/>
      <c r="L646" s="422"/>
      <c r="M646" s="419"/>
      <c r="N646" s="421"/>
      <c r="O646" s="421"/>
      <c r="P646" s="421"/>
    </row>
    <row r="647">
      <c r="B647" s="418"/>
      <c r="C647" s="419"/>
      <c r="D647" s="420"/>
      <c r="E647" s="419"/>
      <c r="F647" s="421"/>
      <c r="G647" s="419"/>
      <c r="H647" s="422"/>
      <c r="I647" s="419"/>
      <c r="J647" s="419"/>
      <c r="K647" s="419"/>
      <c r="L647" s="422"/>
      <c r="M647" s="419"/>
      <c r="N647" s="421"/>
      <c r="O647" s="421"/>
      <c r="P647" s="421"/>
    </row>
    <row r="648">
      <c r="B648" s="418"/>
      <c r="C648" s="419"/>
      <c r="D648" s="420"/>
      <c r="E648" s="419"/>
      <c r="F648" s="421"/>
      <c r="G648" s="419"/>
      <c r="H648" s="422"/>
      <c r="I648" s="419"/>
      <c r="J648" s="419"/>
      <c r="K648" s="419"/>
      <c r="L648" s="422"/>
      <c r="M648" s="419"/>
      <c r="N648" s="421"/>
      <c r="O648" s="421"/>
      <c r="P648" s="421"/>
    </row>
    <row r="649">
      <c r="B649" s="418"/>
      <c r="C649" s="419"/>
      <c r="D649" s="420"/>
      <c r="E649" s="419"/>
      <c r="F649" s="421"/>
      <c r="G649" s="419"/>
      <c r="H649" s="422"/>
      <c r="I649" s="419"/>
      <c r="J649" s="419"/>
      <c r="K649" s="419"/>
      <c r="L649" s="422"/>
      <c r="M649" s="419"/>
      <c r="N649" s="421"/>
      <c r="O649" s="421"/>
      <c r="P649" s="421"/>
    </row>
    <row r="650">
      <c r="B650" s="418"/>
      <c r="C650" s="419"/>
      <c r="D650" s="420"/>
      <c r="E650" s="419"/>
      <c r="F650" s="421"/>
      <c r="G650" s="419"/>
      <c r="H650" s="422"/>
      <c r="I650" s="419"/>
      <c r="J650" s="419"/>
      <c r="K650" s="419"/>
      <c r="L650" s="422"/>
      <c r="M650" s="419"/>
      <c r="N650" s="421"/>
      <c r="O650" s="421"/>
      <c r="P650" s="421"/>
    </row>
    <row r="651">
      <c r="B651" s="418"/>
      <c r="C651" s="419"/>
      <c r="D651" s="420"/>
      <c r="E651" s="419"/>
      <c r="F651" s="421"/>
      <c r="G651" s="419"/>
      <c r="H651" s="422"/>
      <c r="I651" s="419"/>
      <c r="J651" s="419"/>
      <c r="K651" s="419"/>
      <c r="L651" s="422"/>
      <c r="M651" s="419"/>
      <c r="N651" s="421"/>
      <c r="O651" s="421"/>
      <c r="P651" s="421"/>
    </row>
    <row r="652">
      <c r="B652" s="418"/>
      <c r="C652" s="419"/>
      <c r="D652" s="420"/>
      <c r="E652" s="419"/>
      <c r="F652" s="421"/>
      <c r="G652" s="419"/>
      <c r="H652" s="422"/>
      <c r="I652" s="419"/>
      <c r="J652" s="419"/>
      <c r="K652" s="419"/>
      <c r="L652" s="422"/>
      <c r="M652" s="419"/>
      <c r="N652" s="421"/>
      <c r="O652" s="421"/>
      <c r="P652" s="421"/>
    </row>
    <row r="653">
      <c r="B653" s="418"/>
      <c r="C653" s="419"/>
      <c r="D653" s="420"/>
      <c r="E653" s="419"/>
      <c r="F653" s="421"/>
      <c r="G653" s="419"/>
      <c r="H653" s="422"/>
      <c r="I653" s="419"/>
      <c r="J653" s="419"/>
      <c r="K653" s="419"/>
      <c r="L653" s="422"/>
      <c r="M653" s="419"/>
      <c r="N653" s="421"/>
      <c r="O653" s="421"/>
      <c r="P653" s="421"/>
    </row>
    <row r="654">
      <c r="B654" s="418"/>
      <c r="C654" s="419"/>
      <c r="D654" s="420"/>
      <c r="E654" s="419"/>
      <c r="F654" s="421"/>
      <c r="G654" s="419"/>
      <c r="H654" s="422"/>
      <c r="I654" s="419"/>
      <c r="J654" s="419"/>
      <c r="K654" s="419"/>
      <c r="L654" s="422"/>
      <c r="M654" s="419"/>
      <c r="N654" s="421"/>
      <c r="O654" s="421"/>
      <c r="P654" s="421"/>
    </row>
    <row r="655">
      <c r="B655" s="418"/>
      <c r="C655" s="419"/>
      <c r="D655" s="420"/>
      <c r="E655" s="419"/>
      <c r="F655" s="421"/>
      <c r="G655" s="419"/>
      <c r="H655" s="422"/>
      <c r="I655" s="419"/>
      <c r="J655" s="419"/>
      <c r="K655" s="419"/>
      <c r="L655" s="422"/>
      <c r="M655" s="419"/>
      <c r="N655" s="421"/>
      <c r="O655" s="421"/>
      <c r="P655" s="421"/>
    </row>
    <row r="656">
      <c r="B656" s="418"/>
      <c r="C656" s="419"/>
      <c r="D656" s="420"/>
      <c r="E656" s="419"/>
      <c r="F656" s="421"/>
      <c r="G656" s="419"/>
      <c r="H656" s="422"/>
      <c r="I656" s="419"/>
      <c r="J656" s="419"/>
      <c r="K656" s="419"/>
      <c r="L656" s="422"/>
      <c r="M656" s="419"/>
      <c r="N656" s="421"/>
      <c r="O656" s="421"/>
      <c r="P656" s="421"/>
    </row>
    <row r="657">
      <c r="B657" s="418"/>
      <c r="C657" s="419"/>
      <c r="D657" s="420"/>
      <c r="E657" s="419"/>
      <c r="F657" s="421"/>
      <c r="G657" s="419"/>
      <c r="H657" s="422"/>
      <c r="I657" s="419"/>
      <c r="J657" s="419"/>
      <c r="K657" s="419"/>
      <c r="L657" s="422"/>
      <c r="M657" s="419"/>
      <c r="N657" s="421"/>
      <c r="O657" s="421"/>
      <c r="P657" s="421"/>
    </row>
    <row r="658">
      <c r="B658" s="418"/>
      <c r="C658" s="419"/>
      <c r="D658" s="420"/>
      <c r="E658" s="419"/>
      <c r="F658" s="421"/>
      <c r="G658" s="419"/>
      <c r="H658" s="422"/>
      <c r="I658" s="419"/>
      <c r="J658" s="419"/>
      <c r="K658" s="419"/>
      <c r="L658" s="422"/>
      <c r="M658" s="419"/>
      <c r="N658" s="421"/>
      <c r="O658" s="421"/>
      <c r="P658" s="421"/>
    </row>
    <row r="659">
      <c r="B659" s="418"/>
      <c r="C659" s="419"/>
      <c r="D659" s="420"/>
      <c r="E659" s="419"/>
      <c r="F659" s="421"/>
      <c r="G659" s="419"/>
      <c r="H659" s="422"/>
      <c r="I659" s="419"/>
      <c r="J659" s="419"/>
      <c r="K659" s="419"/>
      <c r="L659" s="422"/>
      <c r="M659" s="419"/>
      <c r="N659" s="421"/>
      <c r="O659" s="421"/>
      <c r="P659" s="421"/>
    </row>
    <row r="660">
      <c r="B660" s="418"/>
      <c r="C660" s="419"/>
      <c r="D660" s="420"/>
      <c r="E660" s="419"/>
      <c r="F660" s="421"/>
      <c r="G660" s="419"/>
      <c r="H660" s="422"/>
      <c r="I660" s="419"/>
      <c r="J660" s="419"/>
      <c r="K660" s="419"/>
      <c r="L660" s="422"/>
      <c r="M660" s="419"/>
      <c r="N660" s="421"/>
      <c r="O660" s="421"/>
      <c r="P660" s="421"/>
    </row>
    <row r="661">
      <c r="B661" s="418"/>
      <c r="C661" s="419"/>
      <c r="D661" s="420"/>
      <c r="E661" s="419"/>
      <c r="F661" s="421"/>
      <c r="G661" s="419"/>
      <c r="H661" s="422"/>
      <c r="I661" s="419"/>
      <c r="J661" s="419"/>
      <c r="K661" s="419"/>
      <c r="L661" s="422"/>
      <c r="M661" s="419"/>
      <c r="N661" s="421"/>
      <c r="O661" s="421"/>
      <c r="P661" s="421"/>
    </row>
    <row r="662">
      <c r="B662" s="418"/>
      <c r="C662" s="419"/>
      <c r="D662" s="420"/>
      <c r="E662" s="419"/>
      <c r="F662" s="421"/>
      <c r="G662" s="419"/>
      <c r="H662" s="422"/>
      <c r="I662" s="419"/>
      <c r="J662" s="419"/>
      <c r="K662" s="419"/>
      <c r="L662" s="422"/>
      <c r="M662" s="419"/>
      <c r="N662" s="421"/>
      <c r="O662" s="421"/>
      <c r="P662" s="421"/>
    </row>
    <row r="663">
      <c r="B663" s="418"/>
      <c r="C663" s="419"/>
      <c r="D663" s="420"/>
      <c r="E663" s="419"/>
      <c r="F663" s="421"/>
      <c r="G663" s="419"/>
      <c r="H663" s="422"/>
      <c r="I663" s="419"/>
      <c r="J663" s="419"/>
      <c r="K663" s="419"/>
      <c r="L663" s="422"/>
      <c r="M663" s="419"/>
      <c r="N663" s="421"/>
      <c r="O663" s="421"/>
      <c r="P663" s="421"/>
    </row>
    <row r="664">
      <c r="B664" s="418"/>
      <c r="C664" s="419"/>
      <c r="D664" s="420"/>
      <c r="E664" s="419"/>
      <c r="F664" s="421"/>
      <c r="G664" s="419"/>
      <c r="H664" s="422"/>
      <c r="I664" s="419"/>
      <c r="J664" s="419"/>
      <c r="K664" s="419"/>
      <c r="L664" s="422"/>
      <c r="M664" s="419"/>
      <c r="N664" s="421"/>
      <c r="O664" s="421"/>
      <c r="P664" s="421"/>
    </row>
    <row r="665">
      <c r="B665" s="418"/>
      <c r="C665" s="419"/>
      <c r="D665" s="420"/>
      <c r="E665" s="419"/>
      <c r="F665" s="421"/>
      <c r="G665" s="419"/>
      <c r="H665" s="422"/>
      <c r="I665" s="419"/>
      <c r="J665" s="419"/>
      <c r="K665" s="419"/>
      <c r="L665" s="422"/>
      <c r="M665" s="419"/>
      <c r="N665" s="421"/>
      <c r="O665" s="421"/>
      <c r="P665" s="421"/>
    </row>
    <row r="666">
      <c r="B666" s="418"/>
      <c r="C666" s="419"/>
      <c r="D666" s="420"/>
      <c r="E666" s="419"/>
      <c r="F666" s="421"/>
      <c r="G666" s="419"/>
      <c r="H666" s="422"/>
      <c r="I666" s="419"/>
      <c r="J666" s="419"/>
      <c r="K666" s="419"/>
      <c r="L666" s="422"/>
      <c r="M666" s="419"/>
      <c r="N666" s="421"/>
      <c r="O666" s="421"/>
      <c r="P666" s="421"/>
    </row>
    <row r="667">
      <c r="B667" s="418"/>
      <c r="C667" s="419"/>
      <c r="D667" s="420"/>
      <c r="E667" s="419"/>
      <c r="F667" s="421"/>
      <c r="G667" s="419"/>
      <c r="H667" s="422"/>
      <c r="I667" s="419"/>
      <c r="J667" s="419"/>
      <c r="K667" s="419"/>
      <c r="L667" s="422"/>
      <c r="M667" s="419"/>
      <c r="N667" s="421"/>
      <c r="O667" s="421"/>
      <c r="P667" s="421"/>
    </row>
    <row r="668">
      <c r="B668" s="418"/>
      <c r="C668" s="419"/>
      <c r="D668" s="420"/>
      <c r="E668" s="419"/>
      <c r="F668" s="421"/>
      <c r="G668" s="419"/>
      <c r="H668" s="422"/>
      <c r="I668" s="419"/>
      <c r="J668" s="419"/>
      <c r="K668" s="419"/>
      <c r="L668" s="422"/>
      <c r="M668" s="419"/>
      <c r="N668" s="421"/>
      <c r="O668" s="421"/>
      <c r="P668" s="421"/>
    </row>
    <row r="669">
      <c r="B669" s="418"/>
      <c r="C669" s="419"/>
      <c r="D669" s="420"/>
      <c r="E669" s="419"/>
      <c r="F669" s="421"/>
      <c r="G669" s="419"/>
      <c r="H669" s="422"/>
      <c r="I669" s="419"/>
      <c r="J669" s="419"/>
      <c r="K669" s="419"/>
      <c r="L669" s="422"/>
      <c r="M669" s="419"/>
      <c r="N669" s="421"/>
      <c r="O669" s="421"/>
      <c r="P669" s="421"/>
    </row>
    <row r="670">
      <c r="B670" s="418"/>
      <c r="C670" s="419"/>
      <c r="D670" s="420"/>
      <c r="E670" s="419"/>
      <c r="F670" s="421"/>
      <c r="G670" s="419"/>
      <c r="H670" s="422"/>
      <c r="I670" s="419"/>
      <c r="J670" s="419"/>
      <c r="K670" s="419"/>
      <c r="L670" s="422"/>
      <c r="M670" s="419"/>
      <c r="N670" s="421"/>
      <c r="O670" s="421"/>
      <c r="P670" s="421"/>
    </row>
    <row r="671">
      <c r="B671" s="418"/>
      <c r="C671" s="419"/>
      <c r="D671" s="420"/>
      <c r="E671" s="419"/>
      <c r="F671" s="421"/>
      <c r="G671" s="419"/>
      <c r="H671" s="422"/>
      <c r="I671" s="419"/>
      <c r="J671" s="419"/>
      <c r="K671" s="419"/>
      <c r="L671" s="422"/>
      <c r="M671" s="419"/>
      <c r="N671" s="421"/>
      <c r="O671" s="421"/>
      <c r="P671" s="421"/>
    </row>
    <row r="672">
      <c r="B672" s="418"/>
      <c r="C672" s="419"/>
      <c r="D672" s="420"/>
      <c r="E672" s="419"/>
      <c r="F672" s="421"/>
      <c r="G672" s="419"/>
      <c r="H672" s="422"/>
      <c r="I672" s="419"/>
      <c r="J672" s="419"/>
      <c r="K672" s="419"/>
      <c r="L672" s="422"/>
      <c r="M672" s="419"/>
      <c r="N672" s="421"/>
      <c r="O672" s="421"/>
      <c r="P672" s="421"/>
    </row>
    <row r="673">
      <c r="B673" s="418"/>
      <c r="C673" s="419"/>
      <c r="D673" s="420"/>
      <c r="E673" s="419"/>
      <c r="F673" s="421"/>
      <c r="G673" s="419"/>
      <c r="H673" s="422"/>
      <c r="I673" s="419"/>
      <c r="J673" s="419"/>
      <c r="K673" s="419"/>
      <c r="L673" s="422"/>
      <c r="M673" s="419"/>
      <c r="N673" s="421"/>
      <c r="O673" s="421"/>
      <c r="P673" s="421"/>
    </row>
    <row r="674">
      <c r="B674" s="418"/>
      <c r="C674" s="419"/>
      <c r="D674" s="420"/>
      <c r="E674" s="419"/>
      <c r="F674" s="421"/>
      <c r="G674" s="419"/>
      <c r="H674" s="422"/>
      <c r="I674" s="419"/>
      <c r="J674" s="419"/>
      <c r="K674" s="419"/>
      <c r="L674" s="422"/>
      <c r="M674" s="419"/>
      <c r="N674" s="421"/>
      <c r="O674" s="421"/>
      <c r="P674" s="421"/>
    </row>
    <row r="675">
      <c r="B675" s="418"/>
      <c r="C675" s="419"/>
      <c r="D675" s="420"/>
      <c r="E675" s="419"/>
      <c r="F675" s="421"/>
      <c r="G675" s="419"/>
      <c r="H675" s="422"/>
      <c r="I675" s="419"/>
      <c r="J675" s="419"/>
      <c r="K675" s="419"/>
      <c r="L675" s="422"/>
      <c r="M675" s="419"/>
      <c r="N675" s="421"/>
      <c r="O675" s="421"/>
      <c r="P675" s="421"/>
    </row>
    <row r="676">
      <c r="B676" s="418"/>
      <c r="C676" s="419"/>
      <c r="D676" s="420"/>
      <c r="E676" s="419"/>
      <c r="F676" s="421"/>
      <c r="G676" s="419"/>
      <c r="H676" s="422"/>
      <c r="I676" s="419"/>
      <c r="J676" s="419"/>
      <c r="K676" s="419"/>
      <c r="L676" s="422"/>
      <c r="M676" s="419"/>
      <c r="N676" s="421"/>
      <c r="O676" s="421"/>
      <c r="P676" s="421"/>
    </row>
    <row r="677">
      <c r="B677" s="418"/>
      <c r="C677" s="419"/>
      <c r="D677" s="420"/>
      <c r="E677" s="419"/>
      <c r="F677" s="421"/>
      <c r="G677" s="419"/>
      <c r="H677" s="422"/>
      <c r="I677" s="419"/>
      <c r="J677" s="419"/>
      <c r="K677" s="419"/>
      <c r="L677" s="422"/>
      <c r="M677" s="419"/>
      <c r="N677" s="421"/>
      <c r="O677" s="421"/>
      <c r="P677" s="421"/>
    </row>
    <row r="678">
      <c r="B678" s="418"/>
      <c r="C678" s="419"/>
      <c r="D678" s="420"/>
      <c r="E678" s="419"/>
      <c r="F678" s="421"/>
      <c r="G678" s="419"/>
      <c r="H678" s="422"/>
      <c r="I678" s="419"/>
      <c r="J678" s="419"/>
      <c r="K678" s="419"/>
      <c r="L678" s="422"/>
      <c r="M678" s="419"/>
      <c r="N678" s="421"/>
      <c r="O678" s="421"/>
      <c r="P678" s="421"/>
    </row>
    <row r="679">
      <c r="B679" s="418"/>
      <c r="C679" s="419"/>
      <c r="D679" s="420"/>
      <c r="E679" s="419"/>
      <c r="F679" s="421"/>
      <c r="G679" s="419"/>
      <c r="H679" s="422"/>
      <c r="I679" s="419"/>
      <c r="J679" s="419"/>
      <c r="K679" s="419"/>
      <c r="L679" s="422"/>
      <c r="M679" s="419"/>
      <c r="N679" s="421"/>
      <c r="O679" s="421"/>
      <c r="P679" s="421"/>
    </row>
    <row r="680">
      <c r="B680" s="418"/>
      <c r="C680" s="419"/>
      <c r="D680" s="420"/>
      <c r="E680" s="419"/>
      <c r="F680" s="421"/>
      <c r="G680" s="419"/>
      <c r="H680" s="422"/>
      <c r="I680" s="419"/>
      <c r="J680" s="419"/>
      <c r="K680" s="419"/>
      <c r="L680" s="422"/>
      <c r="M680" s="419"/>
      <c r="N680" s="421"/>
      <c r="O680" s="421"/>
      <c r="P680" s="421"/>
    </row>
    <row r="681">
      <c r="B681" s="418"/>
      <c r="C681" s="419"/>
      <c r="D681" s="420"/>
      <c r="E681" s="419"/>
      <c r="F681" s="421"/>
      <c r="G681" s="419"/>
      <c r="H681" s="422"/>
      <c r="I681" s="419"/>
      <c r="J681" s="419"/>
      <c r="K681" s="419"/>
      <c r="L681" s="422"/>
      <c r="M681" s="419"/>
      <c r="N681" s="421"/>
      <c r="O681" s="421"/>
      <c r="P681" s="421"/>
    </row>
    <row r="682">
      <c r="B682" s="418"/>
      <c r="C682" s="419"/>
      <c r="D682" s="420"/>
      <c r="E682" s="419"/>
      <c r="F682" s="421"/>
      <c r="G682" s="419"/>
      <c r="H682" s="422"/>
      <c r="I682" s="419"/>
      <c r="J682" s="419"/>
      <c r="K682" s="419"/>
      <c r="L682" s="422"/>
      <c r="M682" s="419"/>
      <c r="N682" s="421"/>
      <c r="O682" s="421"/>
      <c r="P682" s="421"/>
    </row>
    <row r="683">
      <c r="B683" s="418"/>
      <c r="C683" s="419"/>
      <c r="D683" s="420"/>
      <c r="E683" s="419"/>
      <c r="F683" s="421"/>
      <c r="G683" s="419"/>
      <c r="H683" s="422"/>
      <c r="I683" s="419"/>
      <c r="J683" s="419"/>
      <c r="K683" s="419"/>
      <c r="L683" s="422"/>
      <c r="M683" s="419"/>
      <c r="N683" s="421"/>
      <c r="O683" s="421"/>
      <c r="P683" s="421"/>
    </row>
    <row r="684">
      <c r="B684" s="418"/>
      <c r="C684" s="419"/>
      <c r="D684" s="420"/>
      <c r="E684" s="419"/>
      <c r="F684" s="421"/>
      <c r="G684" s="419"/>
      <c r="H684" s="422"/>
      <c r="I684" s="419"/>
      <c r="J684" s="419"/>
      <c r="K684" s="419"/>
      <c r="L684" s="422"/>
      <c r="M684" s="419"/>
      <c r="N684" s="421"/>
      <c r="O684" s="421"/>
      <c r="P684" s="421"/>
    </row>
    <row r="685">
      <c r="B685" s="418"/>
      <c r="C685" s="419"/>
      <c r="D685" s="420"/>
      <c r="E685" s="419"/>
      <c r="F685" s="421"/>
      <c r="G685" s="419"/>
      <c r="H685" s="422"/>
      <c r="I685" s="419"/>
      <c r="J685" s="419"/>
      <c r="K685" s="419"/>
      <c r="L685" s="422"/>
      <c r="M685" s="419"/>
      <c r="N685" s="421"/>
      <c r="O685" s="421"/>
      <c r="P685" s="421"/>
    </row>
    <row r="686">
      <c r="B686" s="418"/>
      <c r="C686" s="419"/>
      <c r="D686" s="420"/>
      <c r="E686" s="419"/>
      <c r="F686" s="421"/>
      <c r="G686" s="419"/>
      <c r="H686" s="422"/>
      <c r="I686" s="419"/>
      <c r="J686" s="419"/>
      <c r="K686" s="419"/>
      <c r="L686" s="422"/>
      <c r="M686" s="419"/>
      <c r="N686" s="421"/>
      <c r="O686" s="421"/>
      <c r="P686" s="421"/>
    </row>
    <row r="687">
      <c r="B687" s="418"/>
      <c r="C687" s="419"/>
      <c r="D687" s="420"/>
      <c r="E687" s="419"/>
      <c r="F687" s="421"/>
      <c r="G687" s="419"/>
      <c r="H687" s="422"/>
      <c r="I687" s="419"/>
      <c r="J687" s="419"/>
      <c r="K687" s="419"/>
      <c r="L687" s="422"/>
      <c r="M687" s="419"/>
      <c r="N687" s="421"/>
      <c r="O687" s="421"/>
      <c r="P687" s="421"/>
    </row>
    <row r="688">
      <c r="B688" s="418"/>
      <c r="C688" s="419"/>
      <c r="D688" s="420"/>
      <c r="E688" s="419"/>
      <c r="F688" s="421"/>
      <c r="G688" s="419"/>
      <c r="H688" s="422"/>
      <c r="I688" s="419"/>
      <c r="J688" s="419"/>
      <c r="K688" s="419"/>
      <c r="L688" s="422"/>
      <c r="M688" s="419"/>
      <c r="N688" s="421"/>
      <c r="O688" s="421"/>
      <c r="P688" s="421"/>
    </row>
    <row r="689">
      <c r="B689" s="418"/>
      <c r="C689" s="419"/>
      <c r="D689" s="420"/>
      <c r="E689" s="419"/>
      <c r="F689" s="421"/>
      <c r="G689" s="419"/>
      <c r="H689" s="422"/>
      <c r="I689" s="419"/>
      <c r="J689" s="419"/>
      <c r="K689" s="419"/>
      <c r="L689" s="422"/>
      <c r="M689" s="419"/>
      <c r="N689" s="421"/>
      <c r="O689" s="421"/>
      <c r="P689" s="421"/>
    </row>
    <row r="690">
      <c r="B690" s="418"/>
      <c r="C690" s="419"/>
      <c r="D690" s="420"/>
      <c r="E690" s="419"/>
      <c r="F690" s="421"/>
      <c r="G690" s="419"/>
      <c r="H690" s="422"/>
      <c r="I690" s="419"/>
      <c r="J690" s="419"/>
      <c r="K690" s="419"/>
      <c r="L690" s="422"/>
      <c r="M690" s="419"/>
      <c r="N690" s="421"/>
      <c r="O690" s="421"/>
      <c r="P690" s="421"/>
    </row>
    <row r="691">
      <c r="B691" s="418"/>
      <c r="C691" s="419"/>
      <c r="D691" s="420"/>
      <c r="E691" s="419"/>
      <c r="F691" s="421"/>
      <c r="G691" s="419"/>
      <c r="H691" s="422"/>
      <c r="I691" s="419"/>
      <c r="J691" s="419"/>
      <c r="K691" s="419"/>
      <c r="L691" s="422"/>
      <c r="M691" s="419"/>
      <c r="N691" s="421"/>
      <c r="O691" s="421"/>
      <c r="P691" s="421"/>
    </row>
    <row r="692">
      <c r="B692" s="418"/>
      <c r="C692" s="419"/>
      <c r="D692" s="420"/>
      <c r="E692" s="419"/>
      <c r="F692" s="421"/>
      <c r="G692" s="419"/>
      <c r="H692" s="422"/>
      <c r="I692" s="419"/>
      <c r="J692" s="419"/>
      <c r="K692" s="419"/>
      <c r="L692" s="422"/>
      <c r="M692" s="419"/>
      <c r="N692" s="421"/>
      <c r="O692" s="421"/>
      <c r="P692" s="421"/>
    </row>
    <row r="693">
      <c r="B693" s="418"/>
      <c r="C693" s="419"/>
      <c r="D693" s="420"/>
      <c r="E693" s="419"/>
      <c r="F693" s="421"/>
      <c r="G693" s="419"/>
      <c r="H693" s="422"/>
      <c r="I693" s="419"/>
      <c r="J693" s="419"/>
      <c r="K693" s="419"/>
      <c r="L693" s="422"/>
      <c r="M693" s="419"/>
      <c r="N693" s="421"/>
      <c r="O693" s="421"/>
      <c r="P693" s="421"/>
    </row>
    <row r="694">
      <c r="B694" s="418"/>
      <c r="C694" s="419"/>
      <c r="D694" s="420"/>
      <c r="E694" s="419"/>
      <c r="F694" s="421"/>
      <c r="G694" s="419"/>
      <c r="H694" s="422"/>
      <c r="I694" s="419"/>
      <c r="J694" s="419"/>
      <c r="K694" s="419"/>
      <c r="L694" s="422"/>
      <c r="M694" s="419"/>
      <c r="N694" s="421"/>
      <c r="O694" s="421"/>
      <c r="P694" s="421"/>
    </row>
    <row r="695">
      <c r="B695" s="418"/>
      <c r="C695" s="419"/>
      <c r="D695" s="420"/>
      <c r="E695" s="419"/>
      <c r="F695" s="421"/>
      <c r="G695" s="419"/>
      <c r="H695" s="422"/>
      <c r="I695" s="419"/>
      <c r="J695" s="419"/>
      <c r="K695" s="419"/>
      <c r="L695" s="422"/>
      <c r="M695" s="419"/>
      <c r="N695" s="421"/>
      <c r="O695" s="421"/>
      <c r="P695" s="421"/>
    </row>
    <row r="696">
      <c r="B696" s="418"/>
      <c r="C696" s="419"/>
      <c r="D696" s="420"/>
      <c r="E696" s="419"/>
      <c r="F696" s="421"/>
      <c r="G696" s="419"/>
      <c r="H696" s="422"/>
      <c r="I696" s="419"/>
      <c r="J696" s="419"/>
      <c r="K696" s="419"/>
      <c r="L696" s="422"/>
      <c r="M696" s="419"/>
      <c r="N696" s="421"/>
      <c r="O696" s="421"/>
      <c r="P696" s="421"/>
    </row>
    <row r="697">
      <c r="B697" s="418"/>
      <c r="C697" s="419"/>
      <c r="D697" s="420"/>
      <c r="E697" s="419"/>
      <c r="F697" s="421"/>
      <c r="G697" s="419"/>
      <c r="H697" s="422"/>
      <c r="I697" s="419"/>
      <c r="J697" s="419"/>
      <c r="K697" s="419"/>
      <c r="L697" s="422"/>
      <c r="M697" s="419"/>
      <c r="N697" s="421"/>
      <c r="O697" s="421"/>
      <c r="P697" s="421"/>
    </row>
    <row r="698">
      <c r="B698" s="418"/>
      <c r="C698" s="419"/>
      <c r="D698" s="420"/>
      <c r="E698" s="419"/>
      <c r="F698" s="421"/>
      <c r="G698" s="419"/>
      <c r="H698" s="422"/>
      <c r="I698" s="419"/>
      <c r="J698" s="419"/>
      <c r="K698" s="419"/>
      <c r="L698" s="422"/>
      <c r="M698" s="419"/>
      <c r="N698" s="421"/>
      <c r="O698" s="421"/>
      <c r="P698" s="421"/>
    </row>
    <row r="699">
      <c r="B699" s="418"/>
      <c r="C699" s="419"/>
      <c r="D699" s="420"/>
      <c r="E699" s="419"/>
      <c r="F699" s="421"/>
      <c r="G699" s="419"/>
      <c r="H699" s="422"/>
      <c r="I699" s="419"/>
      <c r="J699" s="419"/>
      <c r="K699" s="419"/>
      <c r="L699" s="422"/>
      <c r="M699" s="419"/>
      <c r="N699" s="421"/>
      <c r="O699" s="421"/>
      <c r="P699" s="421"/>
    </row>
    <row r="700">
      <c r="B700" s="418"/>
      <c r="C700" s="419"/>
      <c r="D700" s="420"/>
      <c r="E700" s="419"/>
      <c r="F700" s="421"/>
      <c r="G700" s="419"/>
      <c r="H700" s="422"/>
      <c r="I700" s="419"/>
      <c r="J700" s="419"/>
      <c r="K700" s="419"/>
      <c r="L700" s="422"/>
      <c r="M700" s="419"/>
      <c r="N700" s="421"/>
      <c r="O700" s="421"/>
      <c r="P700" s="421"/>
    </row>
    <row r="701">
      <c r="B701" s="418"/>
      <c r="C701" s="419"/>
      <c r="D701" s="420"/>
      <c r="E701" s="419"/>
      <c r="F701" s="421"/>
      <c r="G701" s="419"/>
      <c r="H701" s="422"/>
      <c r="I701" s="419"/>
      <c r="J701" s="419"/>
      <c r="K701" s="419"/>
      <c r="L701" s="422"/>
      <c r="M701" s="419"/>
      <c r="N701" s="421"/>
      <c r="O701" s="421"/>
      <c r="P701" s="421"/>
    </row>
    <row r="702">
      <c r="B702" s="418"/>
      <c r="C702" s="419"/>
      <c r="D702" s="420"/>
      <c r="E702" s="419"/>
      <c r="F702" s="421"/>
      <c r="G702" s="419"/>
      <c r="H702" s="422"/>
      <c r="I702" s="419"/>
      <c r="J702" s="419"/>
      <c r="K702" s="419"/>
      <c r="L702" s="422"/>
      <c r="M702" s="419"/>
      <c r="N702" s="421"/>
      <c r="O702" s="421"/>
      <c r="P702" s="421"/>
    </row>
    <row r="703">
      <c r="B703" s="418"/>
      <c r="C703" s="419"/>
      <c r="D703" s="420"/>
      <c r="E703" s="419"/>
      <c r="F703" s="421"/>
      <c r="G703" s="419"/>
      <c r="H703" s="422"/>
      <c r="I703" s="419"/>
      <c r="J703" s="419"/>
      <c r="K703" s="419"/>
      <c r="L703" s="422"/>
      <c r="M703" s="419"/>
      <c r="N703" s="421"/>
      <c r="O703" s="421"/>
      <c r="P703" s="421"/>
    </row>
    <row r="704">
      <c r="B704" s="418"/>
      <c r="C704" s="419"/>
      <c r="D704" s="420"/>
      <c r="E704" s="419"/>
      <c r="F704" s="421"/>
      <c r="G704" s="419"/>
      <c r="H704" s="422"/>
      <c r="I704" s="419"/>
      <c r="J704" s="419"/>
      <c r="K704" s="419"/>
      <c r="L704" s="422"/>
      <c r="M704" s="419"/>
      <c r="N704" s="421"/>
      <c r="O704" s="421"/>
      <c r="P704" s="421"/>
    </row>
    <row r="705">
      <c r="B705" s="418"/>
      <c r="C705" s="419"/>
      <c r="D705" s="420"/>
      <c r="E705" s="419"/>
      <c r="F705" s="421"/>
      <c r="G705" s="419"/>
      <c r="H705" s="422"/>
      <c r="I705" s="419"/>
      <c r="J705" s="419"/>
      <c r="K705" s="419"/>
      <c r="L705" s="422"/>
      <c r="M705" s="419"/>
      <c r="N705" s="421"/>
      <c r="O705" s="421"/>
      <c r="P705" s="421"/>
    </row>
    <row r="706">
      <c r="B706" s="418"/>
      <c r="C706" s="419"/>
      <c r="D706" s="420"/>
      <c r="E706" s="419"/>
      <c r="F706" s="421"/>
      <c r="G706" s="419"/>
      <c r="H706" s="422"/>
      <c r="I706" s="419"/>
      <c r="J706" s="419"/>
      <c r="K706" s="419"/>
      <c r="L706" s="422"/>
      <c r="M706" s="419"/>
      <c r="N706" s="421"/>
      <c r="O706" s="421"/>
      <c r="P706" s="421"/>
    </row>
    <row r="707">
      <c r="B707" s="418"/>
      <c r="C707" s="419"/>
      <c r="D707" s="420"/>
      <c r="E707" s="419"/>
      <c r="F707" s="421"/>
      <c r="G707" s="419"/>
      <c r="H707" s="422"/>
      <c r="I707" s="419"/>
      <c r="J707" s="419"/>
      <c r="K707" s="419"/>
      <c r="L707" s="422"/>
      <c r="M707" s="419"/>
      <c r="N707" s="421"/>
      <c r="O707" s="421"/>
      <c r="P707" s="421"/>
    </row>
    <row r="708">
      <c r="B708" s="418"/>
      <c r="C708" s="419"/>
      <c r="D708" s="420"/>
      <c r="E708" s="419"/>
      <c r="F708" s="421"/>
      <c r="G708" s="419"/>
      <c r="H708" s="422"/>
      <c r="I708" s="419"/>
      <c r="J708" s="419"/>
      <c r="K708" s="419"/>
      <c r="L708" s="422"/>
      <c r="M708" s="419"/>
      <c r="N708" s="421"/>
      <c r="O708" s="421"/>
      <c r="P708" s="421"/>
    </row>
    <row r="709">
      <c r="B709" s="418"/>
      <c r="C709" s="419"/>
      <c r="D709" s="420"/>
      <c r="E709" s="419"/>
      <c r="F709" s="421"/>
      <c r="G709" s="419"/>
      <c r="H709" s="422"/>
      <c r="I709" s="419"/>
      <c r="J709" s="419"/>
      <c r="K709" s="419"/>
      <c r="L709" s="422"/>
      <c r="M709" s="419"/>
      <c r="N709" s="421"/>
      <c r="O709" s="421"/>
      <c r="P709" s="421"/>
    </row>
    <row r="710">
      <c r="B710" s="418"/>
      <c r="C710" s="419"/>
      <c r="D710" s="420"/>
      <c r="E710" s="419"/>
      <c r="F710" s="421"/>
      <c r="G710" s="419"/>
      <c r="H710" s="422"/>
      <c r="I710" s="419"/>
      <c r="J710" s="419"/>
      <c r="K710" s="419"/>
      <c r="L710" s="422"/>
      <c r="M710" s="419"/>
      <c r="N710" s="421"/>
      <c r="O710" s="421"/>
      <c r="P710" s="421"/>
    </row>
    <row r="711">
      <c r="B711" s="418"/>
      <c r="C711" s="419"/>
      <c r="D711" s="420"/>
      <c r="E711" s="419"/>
      <c r="F711" s="421"/>
      <c r="G711" s="419"/>
      <c r="H711" s="422"/>
      <c r="I711" s="419"/>
      <c r="J711" s="419"/>
      <c r="K711" s="419"/>
      <c r="L711" s="422"/>
      <c r="M711" s="419"/>
      <c r="N711" s="421"/>
      <c r="O711" s="421"/>
      <c r="P711" s="421"/>
    </row>
    <row r="712">
      <c r="B712" s="418"/>
      <c r="C712" s="419"/>
      <c r="D712" s="420"/>
      <c r="E712" s="419"/>
      <c r="F712" s="421"/>
      <c r="G712" s="419"/>
      <c r="H712" s="422"/>
      <c r="I712" s="419"/>
      <c r="J712" s="419"/>
      <c r="K712" s="419"/>
      <c r="L712" s="422"/>
      <c r="M712" s="419"/>
      <c r="N712" s="421"/>
      <c r="O712" s="421"/>
      <c r="P712" s="421"/>
    </row>
    <row r="713">
      <c r="B713" s="418"/>
      <c r="C713" s="419"/>
      <c r="D713" s="420"/>
      <c r="E713" s="419"/>
      <c r="F713" s="421"/>
      <c r="G713" s="419"/>
      <c r="H713" s="422"/>
      <c r="I713" s="419"/>
      <c r="J713" s="419"/>
      <c r="K713" s="419"/>
      <c r="L713" s="422"/>
      <c r="M713" s="419"/>
      <c r="N713" s="421"/>
      <c r="O713" s="421"/>
      <c r="P713" s="421"/>
    </row>
    <row r="714">
      <c r="B714" s="418"/>
      <c r="C714" s="419"/>
      <c r="D714" s="420"/>
      <c r="E714" s="419"/>
      <c r="F714" s="421"/>
      <c r="G714" s="419"/>
      <c r="H714" s="422"/>
      <c r="I714" s="419"/>
      <c r="J714" s="419"/>
      <c r="K714" s="419"/>
      <c r="L714" s="422"/>
      <c r="M714" s="419"/>
      <c r="N714" s="421"/>
      <c r="O714" s="421"/>
      <c r="P714" s="421"/>
    </row>
    <row r="715">
      <c r="B715" s="418"/>
      <c r="C715" s="419"/>
      <c r="D715" s="420"/>
      <c r="E715" s="419"/>
      <c r="F715" s="421"/>
      <c r="G715" s="419"/>
      <c r="H715" s="422"/>
      <c r="I715" s="419"/>
      <c r="J715" s="419"/>
      <c r="K715" s="419"/>
      <c r="L715" s="422"/>
      <c r="M715" s="419"/>
      <c r="N715" s="421"/>
      <c r="O715" s="421"/>
      <c r="P715" s="421"/>
    </row>
    <row r="716">
      <c r="B716" s="418"/>
      <c r="C716" s="419"/>
      <c r="D716" s="420"/>
      <c r="E716" s="419"/>
      <c r="F716" s="421"/>
      <c r="G716" s="419"/>
      <c r="H716" s="422"/>
      <c r="I716" s="419"/>
      <c r="J716" s="419"/>
      <c r="K716" s="419"/>
      <c r="L716" s="422"/>
      <c r="M716" s="419"/>
      <c r="N716" s="421"/>
      <c r="O716" s="421"/>
      <c r="P716" s="421"/>
    </row>
    <row r="717">
      <c r="B717" s="418"/>
      <c r="C717" s="419"/>
      <c r="D717" s="420"/>
      <c r="E717" s="419"/>
      <c r="F717" s="421"/>
      <c r="G717" s="419"/>
      <c r="H717" s="422"/>
      <c r="I717" s="419"/>
      <c r="J717" s="419"/>
      <c r="K717" s="419"/>
      <c r="L717" s="422"/>
      <c r="M717" s="419"/>
      <c r="N717" s="421"/>
      <c r="O717" s="421"/>
      <c r="P717" s="421"/>
    </row>
    <row r="718">
      <c r="B718" s="418"/>
      <c r="C718" s="419"/>
      <c r="D718" s="420"/>
      <c r="E718" s="419"/>
      <c r="F718" s="421"/>
      <c r="G718" s="419"/>
      <c r="H718" s="422"/>
      <c r="I718" s="419"/>
      <c r="J718" s="419"/>
      <c r="K718" s="419"/>
      <c r="L718" s="422"/>
      <c r="M718" s="419"/>
      <c r="N718" s="421"/>
      <c r="O718" s="421"/>
      <c r="P718" s="421"/>
    </row>
    <row r="719">
      <c r="B719" s="418"/>
      <c r="C719" s="419"/>
      <c r="D719" s="420"/>
      <c r="E719" s="419"/>
      <c r="F719" s="421"/>
      <c r="G719" s="419"/>
      <c r="H719" s="422"/>
      <c r="I719" s="419"/>
      <c r="J719" s="419"/>
      <c r="K719" s="419"/>
      <c r="L719" s="422"/>
      <c r="M719" s="419"/>
      <c r="N719" s="421"/>
      <c r="O719" s="421"/>
      <c r="P719" s="421"/>
    </row>
    <row r="720">
      <c r="B720" s="418"/>
      <c r="C720" s="419"/>
      <c r="D720" s="420"/>
      <c r="E720" s="419"/>
      <c r="F720" s="421"/>
      <c r="G720" s="419"/>
      <c r="H720" s="422"/>
      <c r="I720" s="419"/>
      <c r="J720" s="419"/>
      <c r="K720" s="419"/>
      <c r="L720" s="422"/>
      <c r="M720" s="419"/>
      <c r="N720" s="421"/>
      <c r="O720" s="421"/>
      <c r="P720" s="421"/>
    </row>
    <row r="721">
      <c r="B721" s="418"/>
      <c r="C721" s="419"/>
      <c r="D721" s="420"/>
      <c r="E721" s="419"/>
      <c r="F721" s="421"/>
      <c r="G721" s="419"/>
      <c r="H721" s="422"/>
      <c r="I721" s="419"/>
      <c r="J721" s="419"/>
      <c r="K721" s="419"/>
      <c r="L721" s="422"/>
      <c r="M721" s="419"/>
      <c r="N721" s="421"/>
      <c r="O721" s="421"/>
      <c r="P721" s="421"/>
    </row>
    <row r="722">
      <c r="B722" s="418"/>
      <c r="C722" s="419"/>
      <c r="D722" s="420"/>
      <c r="E722" s="419"/>
      <c r="F722" s="421"/>
      <c r="G722" s="419"/>
      <c r="H722" s="422"/>
      <c r="I722" s="419"/>
      <c r="J722" s="419"/>
      <c r="K722" s="419"/>
      <c r="L722" s="422"/>
      <c r="M722" s="419"/>
      <c r="N722" s="421"/>
      <c r="O722" s="421"/>
      <c r="P722" s="421"/>
    </row>
    <row r="723">
      <c r="B723" s="418"/>
      <c r="C723" s="419"/>
      <c r="D723" s="420"/>
      <c r="E723" s="419"/>
      <c r="F723" s="421"/>
      <c r="G723" s="419"/>
      <c r="H723" s="422"/>
      <c r="I723" s="419"/>
      <c r="J723" s="419"/>
      <c r="K723" s="419"/>
      <c r="L723" s="422"/>
      <c r="M723" s="419"/>
      <c r="N723" s="421"/>
      <c r="O723" s="421"/>
      <c r="P723" s="421"/>
    </row>
    <row r="724">
      <c r="B724" s="418"/>
      <c r="C724" s="419"/>
      <c r="D724" s="420"/>
      <c r="E724" s="419"/>
      <c r="F724" s="421"/>
      <c r="G724" s="419"/>
      <c r="H724" s="422"/>
      <c r="I724" s="419"/>
      <c r="J724" s="419"/>
      <c r="K724" s="419"/>
      <c r="L724" s="422"/>
      <c r="M724" s="419"/>
      <c r="N724" s="421"/>
      <c r="O724" s="421"/>
      <c r="P724" s="421"/>
    </row>
    <row r="725">
      <c r="B725" s="418"/>
      <c r="C725" s="419"/>
      <c r="D725" s="420"/>
      <c r="E725" s="419"/>
      <c r="F725" s="421"/>
      <c r="G725" s="419"/>
      <c r="H725" s="422"/>
      <c r="I725" s="419"/>
      <c r="J725" s="419"/>
      <c r="K725" s="419"/>
      <c r="L725" s="422"/>
      <c r="M725" s="419"/>
      <c r="N725" s="421"/>
      <c r="O725" s="421"/>
      <c r="P725" s="421"/>
    </row>
    <row r="726">
      <c r="B726" s="418"/>
      <c r="C726" s="419"/>
      <c r="D726" s="420"/>
      <c r="E726" s="419"/>
      <c r="F726" s="421"/>
      <c r="G726" s="419"/>
      <c r="H726" s="422"/>
      <c r="I726" s="419"/>
      <c r="J726" s="419"/>
      <c r="K726" s="419"/>
      <c r="L726" s="422"/>
      <c r="M726" s="419"/>
      <c r="N726" s="421"/>
      <c r="O726" s="421"/>
      <c r="P726" s="421"/>
    </row>
    <row r="727">
      <c r="B727" s="418"/>
      <c r="C727" s="419"/>
      <c r="D727" s="420"/>
      <c r="E727" s="419"/>
      <c r="F727" s="421"/>
      <c r="G727" s="419"/>
      <c r="H727" s="422"/>
      <c r="I727" s="419"/>
      <c r="J727" s="419"/>
      <c r="K727" s="419"/>
      <c r="L727" s="422"/>
      <c r="M727" s="419"/>
      <c r="N727" s="421"/>
      <c r="O727" s="421"/>
      <c r="P727" s="421"/>
    </row>
    <row r="728">
      <c r="B728" s="418"/>
      <c r="C728" s="419"/>
      <c r="D728" s="420"/>
      <c r="E728" s="419"/>
      <c r="F728" s="421"/>
      <c r="G728" s="419"/>
      <c r="H728" s="422"/>
      <c r="I728" s="419"/>
      <c r="J728" s="419"/>
      <c r="K728" s="419"/>
      <c r="L728" s="422"/>
      <c r="M728" s="419"/>
      <c r="N728" s="421"/>
      <c r="O728" s="421"/>
      <c r="P728" s="421"/>
    </row>
    <row r="729">
      <c r="B729" s="418"/>
      <c r="C729" s="419"/>
      <c r="D729" s="420"/>
      <c r="E729" s="419"/>
      <c r="F729" s="421"/>
      <c r="G729" s="419"/>
      <c r="H729" s="422"/>
      <c r="I729" s="419"/>
      <c r="J729" s="419"/>
      <c r="K729" s="419"/>
      <c r="L729" s="422"/>
      <c r="M729" s="419"/>
      <c r="N729" s="421"/>
      <c r="O729" s="421"/>
      <c r="P729" s="421"/>
    </row>
    <row r="730">
      <c r="B730" s="418"/>
      <c r="C730" s="419"/>
      <c r="D730" s="420"/>
      <c r="E730" s="419"/>
      <c r="F730" s="421"/>
      <c r="G730" s="419"/>
      <c r="H730" s="422"/>
      <c r="I730" s="419"/>
      <c r="J730" s="419"/>
      <c r="K730" s="419"/>
      <c r="L730" s="422"/>
      <c r="M730" s="419"/>
      <c r="N730" s="421"/>
      <c r="O730" s="421"/>
      <c r="P730" s="421"/>
    </row>
    <row r="731">
      <c r="B731" s="418"/>
      <c r="C731" s="419"/>
      <c r="D731" s="420"/>
      <c r="E731" s="419"/>
      <c r="F731" s="421"/>
      <c r="G731" s="419"/>
      <c r="H731" s="422"/>
      <c r="I731" s="419"/>
      <c r="J731" s="419"/>
      <c r="K731" s="419"/>
      <c r="L731" s="422"/>
      <c r="M731" s="419"/>
      <c r="N731" s="421"/>
      <c r="O731" s="421"/>
      <c r="P731" s="421"/>
    </row>
    <row r="732">
      <c r="B732" s="418"/>
      <c r="C732" s="419"/>
      <c r="D732" s="420"/>
      <c r="E732" s="419"/>
      <c r="F732" s="421"/>
      <c r="G732" s="419"/>
      <c r="H732" s="422"/>
      <c r="I732" s="419"/>
      <c r="J732" s="419"/>
      <c r="K732" s="419"/>
      <c r="L732" s="422"/>
      <c r="M732" s="419"/>
      <c r="N732" s="421"/>
      <c r="O732" s="421"/>
      <c r="P732" s="421"/>
    </row>
    <row r="733">
      <c r="B733" s="418"/>
      <c r="C733" s="419"/>
      <c r="D733" s="420"/>
      <c r="E733" s="419"/>
      <c r="F733" s="421"/>
      <c r="G733" s="419"/>
      <c r="H733" s="422"/>
      <c r="I733" s="419"/>
      <c r="J733" s="419"/>
      <c r="K733" s="419"/>
      <c r="L733" s="422"/>
      <c r="M733" s="419"/>
      <c r="N733" s="421"/>
      <c r="O733" s="421"/>
      <c r="P733" s="421"/>
    </row>
    <row r="734">
      <c r="B734" s="418"/>
      <c r="C734" s="419"/>
      <c r="D734" s="420"/>
      <c r="E734" s="419"/>
      <c r="F734" s="421"/>
      <c r="G734" s="419"/>
      <c r="H734" s="422"/>
      <c r="I734" s="419"/>
      <c r="J734" s="419"/>
      <c r="K734" s="419"/>
      <c r="L734" s="422"/>
      <c r="M734" s="419"/>
      <c r="N734" s="421"/>
      <c r="O734" s="421"/>
      <c r="P734" s="421"/>
    </row>
    <row r="735">
      <c r="B735" s="418"/>
      <c r="C735" s="419"/>
      <c r="D735" s="420"/>
      <c r="E735" s="419"/>
      <c r="F735" s="421"/>
      <c r="G735" s="419"/>
      <c r="H735" s="422"/>
      <c r="I735" s="419"/>
      <c r="J735" s="419"/>
      <c r="K735" s="419"/>
      <c r="L735" s="422"/>
      <c r="M735" s="419"/>
      <c r="N735" s="421"/>
      <c r="O735" s="421"/>
      <c r="P735" s="421"/>
    </row>
    <row r="736">
      <c r="B736" s="418"/>
      <c r="C736" s="419"/>
      <c r="D736" s="420"/>
      <c r="E736" s="419"/>
      <c r="F736" s="421"/>
      <c r="G736" s="419"/>
      <c r="H736" s="422"/>
      <c r="I736" s="419"/>
      <c r="J736" s="419"/>
      <c r="K736" s="419"/>
      <c r="L736" s="422"/>
      <c r="M736" s="419"/>
      <c r="N736" s="421"/>
      <c r="O736" s="421"/>
      <c r="P736" s="421"/>
    </row>
    <row r="737">
      <c r="B737" s="418"/>
      <c r="C737" s="419"/>
      <c r="D737" s="420"/>
      <c r="E737" s="419"/>
      <c r="F737" s="421"/>
      <c r="G737" s="419"/>
      <c r="H737" s="422"/>
      <c r="I737" s="419"/>
      <c r="J737" s="419"/>
      <c r="K737" s="419"/>
      <c r="L737" s="422"/>
      <c r="M737" s="419"/>
      <c r="N737" s="421"/>
      <c r="O737" s="421"/>
      <c r="P737" s="421"/>
    </row>
    <row r="738">
      <c r="B738" s="418"/>
      <c r="C738" s="419"/>
      <c r="D738" s="420"/>
      <c r="E738" s="419"/>
      <c r="F738" s="421"/>
      <c r="G738" s="419"/>
      <c r="H738" s="422"/>
      <c r="I738" s="419"/>
      <c r="J738" s="419"/>
      <c r="K738" s="419"/>
      <c r="L738" s="422"/>
      <c r="M738" s="419"/>
      <c r="N738" s="421"/>
      <c r="O738" s="421"/>
      <c r="P738" s="421"/>
    </row>
    <row r="739">
      <c r="B739" s="418"/>
      <c r="C739" s="419"/>
      <c r="D739" s="420"/>
      <c r="E739" s="419"/>
      <c r="F739" s="421"/>
      <c r="G739" s="419"/>
      <c r="H739" s="422"/>
      <c r="I739" s="419"/>
      <c r="J739" s="419"/>
      <c r="K739" s="419"/>
      <c r="L739" s="422"/>
      <c r="M739" s="419"/>
      <c r="N739" s="421"/>
      <c r="O739" s="421"/>
      <c r="P739" s="421"/>
    </row>
    <row r="740">
      <c r="B740" s="418"/>
      <c r="C740" s="419"/>
      <c r="D740" s="420"/>
      <c r="E740" s="419"/>
      <c r="F740" s="421"/>
      <c r="G740" s="419"/>
      <c r="H740" s="422"/>
      <c r="I740" s="419"/>
      <c r="J740" s="419"/>
      <c r="K740" s="419"/>
      <c r="L740" s="422"/>
      <c r="M740" s="419"/>
      <c r="N740" s="421"/>
      <c r="O740" s="421"/>
      <c r="P740" s="421"/>
    </row>
    <row r="741">
      <c r="B741" s="418"/>
      <c r="C741" s="419"/>
      <c r="D741" s="420"/>
      <c r="E741" s="419"/>
      <c r="F741" s="421"/>
      <c r="G741" s="419"/>
      <c r="H741" s="422"/>
      <c r="I741" s="419"/>
      <c r="J741" s="419"/>
      <c r="K741" s="419"/>
      <c r="L741" s="422"/>
      <c r="M741" s="419"/>
      <c r="N741" s="421"/>
      <c r="O741" s="421"/>
      <c r="P741" s="421"/>
    </row>
    <row r="742">
      <c r="B742" s="418"/>
      <c r="C742" s="419"/>
      <c r="D742" s="420"/>
      <c r="E742" s="419"/>
      <c r="F742" s="421"/>
      <c r="G742" s="419"/>
      <c r="H742" s="422"/>
      <c r="I742" s="419"/>
      <c r="J742" s="419"/>
      <c r="K742" s="419"/>
      <c r="L742" s="422"/>
      <c r="M742" s="419"/>
      <c r="N742" s="421"/>
      <c r="O742" s="421"/>
      <c r="P742" s="421"/>
    </row>
    <row r="743">
      <c r="B743" s="418"/>
      <c r="C743" s="419"/>
      <c r="D743" s="420"/>
      <c r="E743" s="419"/>
      <c r="F743" s="421"/>
      <c r="G743" s="419"/>
      <c r="H743" s="422"/>
      <c r="I743" s="419"/>
      <c r="J743" s="419"/>
      <c r="K743" s="419"/>
      <c r="L743" s="422"/>
      <c r="M743" s="419"/>
      <c r="N743" s="421"/>
      <c r="O743" s="421"/>
      <c r="P743" s="421"/>
    </row>
    <row r="744">
      <c r="B744" s="418"/>
      <c r="C744" s="419"/>
      <c r="D744" s="420"/>
      <c r="E744" s="419"/>
      <c r="F744" s="421"/>
      <c r="G744" s="419"/>
      <c r="H744" s="422"/>
      <c r="I744" s="419"/>
      <c r="J744" s="419"/>
      <c r="K744" s="419"/>
      <c r="L744" s="422"/>
      <c r="M744" s="419"/>
      <c r="N744" s="421"/>
      <c r="O744" s="421"/>
      <c r="P744" s="421"/>
    </row>
    <row r="745">
      <c r="B745" s="418"/>
      <c r="C745" s="419"/>
      <c r="D745" s="420"/>
      <c r="E745" s="419"/>
      <c r="F745" s="421"/>
      <c r="G745" s="419"/>
      <c r="H745" s="422"/>
      <c r="I745" s="419"/>
      <c r="J745" s="419"/>
      <c r="K745" s="419"/>
      <c r="L745" s="422"/>
      <c r="M745" s="419"/>
      <c r="N745" s="421"/>
      <c r="O745" s="421"/>
      <c r="P745" s="421"/>
    </row>
    <row r="746">
      <c r="B746" s="418"/>
      <c r="C746" s="419"/>
      <c r="D746" s="420"/>
      <c r="E746" s="419"/>
      <c r="F746" s="421"/>
      <c r="G746" s="419"/>
      <c r="H746" s="422"/>
      <c r="I746" s="419"/>
      <c r="J746" s="419"/>
      <c r="K746" s="419"/>
      <c r="L746" s="422"/>
      <c r="M746" s="419"/>
      <c r="N746" s="421"/>
      <c r="O746" s="421"/>
      <c r="P746" s="421"/>
    </row>
    <row r="747">
      <c r="B747" s="418"/>
      <c r="C747" s="419"/>
      <c r="D747" s="420"/>
      <c r="E747" s="419"/>
      <c r="F747" s="421"/>
      <c r="G747" s="419"/>
      <c r="H747" s="422"/>
      <c r="I747" s="419"/>
      <c r="J747" s="419"/>
      <c r="K747" s="419"/>
      <c r="L747" s="422"/>
      <c r="M747" s="419"/>
      <c r="N747" s="421"/>
      <c r="O747" s="421"/>
      <c r="P747" s="421"/>
    </row>
    <row r="748">
      <c r="B748" s="418"/>
      <c r="C748" s="419"/>
      <c r="D748" s="420"/>
      <c r="E748" s="419"/>
      <c r="F748" s="421"/>
      <c r="G748" s="419"/>
      <c r="H748" s="422"/>
      <c r="I748" s="419"/>
      <c r="J748" s="419"/>
      <c r="K748" s="419"/>
      <c r="L748" s="422"/>
      <c r="M748" s="419"/>
      <c r="N748" s="421"/>
      <c r="O748" s="421"/>
      <c r="P748" s="421"/>
    </row>
    <row r="749">
      <c r="B749" s="418"/>
      <c r="C749" s="419"/>
      <c r="D749" s="420"/>
      <c r="E749" s="419"/>
      <c r="F749" s="421"/>
      <c r="G749" s="419"/>
      <c r="H749" s="422"/>
      <c r="I749" s="419"/>
      <c r="J749" s="419"/>
      <c r="K749" s="419"/>
      <c r="L749" s="422"/>
      <c r="M749" s="419"/>
      <c r="N749" s="421"/>
      <c r="O749" s="421"/>
      <c r="P749" s="421"/>
    </row>
    <row r="750">
      <c r="B750" s="418"/>
      <c r="C750" s="419"/>
      <c r="D750" s="420"/>
      <c r="E750" s="419"/>
      <c r="F750" s="421"/>
      <c r="G750" s="419"/>
      <c r="H750" s="422"/>
      <c r="I750" s="419"/>
      <c r="J750" s="419"/>
      <c r="K750" s="419"/>
      <c r="L750" s="422"/>
      <c r="M750" s="419"/>
      <c r="N750" s="421"/>
      <c r="O750" s="421"/>
      <c r="P750" s="421"/>
    </row>
    <row r="751">
      <c r="B751" s="418"/>
      <c r="C751" s="419"/>
      <c r="D751" s="420"/>
      <c r="E751" s="419"/>
      <c r="F751" s="421"/>
      <c r="G751" s="419"/>
      <c r="H751" s="422"/>
      <c r="I751" s="419"/>
      <c r="J751" s="419"/>
      <c r="K751" s="419"/>
      <c r="L751" s="422"/>
      <c r="M751" s="419"/>
      <c r="N751" s="421"/>
      <c r="O751" s="421"/>
      <c r="P751" s="421"/>
    </row>
    <row r="752">
      <c r="B752" s="418"/>
      <c r="C752" s="419"/>
      <c r="D752" s="420"/>
      <c r="E752" s="419"/>
      <c r="F752" s="421"/>
      <c r="G752" s="419"/>
      <c r="H752" s="422"/>
      <c r="I752" s="419"/>
      <c r="J752" s="419"/>
      <c r="K752" s="419"/>
      <c r="L752" s="422"/>
      <c r="M752" s="419"/>
      <c r="N752" s="421"/>
      <c r="O752" s="421"/>
      <c r="P752" s="421"/>
    </row>
    <row r="753">
      <c r="B753" s="418"/>
      <c r="C753" s="419"/>
      <c r="D753" s="420"/>
      <c r="E753" s="419"/>
      <c r="F753" s="421"/>
      <c r="G753" s="419"/>
      <c r="H753" s="422"/>
      <c r="I753" s="419"/>
      <c r="J753" s="419"/>
      <c r="K753" s="419"/>
      <c r="L753" s="422"/>
      <c r="M753" s="419"/>
      <c r="N753" s="421"/>
      <c r="O753" s="421"/>
      <c r="P753" s="421"/>
    </row>
    <row r="754">
      <c r="B754" s="418"/>
      <c r="C754" s="419"/>
      <c r="D754" s="420"/>
      <c r="E754" s="419"/>
      <c r="F754" s="421"/>
      <c r="G754" s="419"/>
      <c r="H754" s="422"/>
      <c r="I754" s="419"/>
      <c r="J754" s="419"/>
      <c r="K754" s="419"/>
      <c r="L754" s="422"/>
      <c r="M754" s="419"/>
      <c r="N754" s="421"/>
      <c r="O754" s="421"/>
      <c r="P754" s="421"/>
    </row>
    <row r="755">
      <c r="B755" s="418"/>
      <c r="C755" s="419"/>
      <c r="D755" s="420"/>
      <c r="E755" s="419"/>
      <c r="F755" s="421"/>
      <c r="G755" s="419"/>
      <c r="H755" s="422"/>
      <c r="I755" s="419"/>
      <c r="J755" s="419"/>
      <c r="K755" s="419"/>
      <c r="L755" s="422"/>
      <c r="M755" s="419"/>
      <c r="N755" s="421"/>
      <c r="O755" s="421"/>
      <c r="P755" s="421"/>
    </row>
    <row r="756">
      <c r="B756" s="418"/>
      <c r="C756" s="419"/>
      <c r="D756" s="420"/>
      <c r="E756" s="419"/>
      <c r="F756" s="421"/>
      <c r="G756" s="419"/>
      <c r="H756" s="422"/>
      <c r="I756" s="419"/>
      <c r="J756" s="419"/>
      <c r="K756" s="419"/>
      <c r="L756" s="422"/>
      <c r="M756" s="419"/>
      <c r="N756" s="421"/>
      <c r="O756" s="421"/>
      <c r="P756" s="421"/>
    </row>
    <row r="757">
      <c r="B757" s="418"/>
      <c r="C757" s="419"/>
      <c r="D757" s="420"/>
      <c r="E757" s="419"/>
      <c r="F757" s="421"/>
      <c r="G757" s="419"/>
      <c r="H757" s="422"/>
      <c r="I757" s="419"/>
      <c r="J757" s="419"/>
      <c r="K757" s="419"/>
      <c r="L757" s="422"/>
      <c r="M757" s="419"/>
      <c r="N757" s="421"/>
      <c r="O757" s="421"/>
      <c r="P757" s="421"/>
    </row>
    <row r="758">
      <c r="B758" s="418"/>
      <c r="C758" s="419"/>
      <c r="D758" s="420"/>
      <c r="E758" s="419"/>
      <c r="F758" s="421"/>
      <c r="G758" s="419"/>
      <c r="H758" s="422"/>
      <c r="I758" s="419"/>
      <c r="J758" s="419"/>
      <c r="K758" s="419"/>
      <c r="L758" s="422"/>
      <c r="M758" s="419"/>
      <c r="N758" s="421"/>
      <c r="O758" s="421"/>
      <c r="P758" s="421"/>
    </row>
    <row r="759">
      <c r="B759" s="418"/>
      <c r="C759" s="419"/>
      <c r="D759" s="420"/>
      <c r="E759" s="419"/>
      <c r="F759" s="421"/>
      <c r="G759" s="419"/>
      <c r="H759" s="422"/>
      <c r="I759" s="419"/>
      <c r="J759" s="419"/>
      <c r="K759" s="419"/>
      <c r="L759" s="422"/>
      <c r="M759" s="419"/>
      <c r="N759" s="421"/>
      <c r="O759" s="421"/>
      <c r="P759" s="421"/>
    </row>
    <row r="760">
      <c r="B760" s="418"/>
      <c r="C760" s="419"/>
      <c r="D760" s="420"/>
      <c r="E760" s="419"/>
      <c r="F760" s="421"/>
      <c r="G760" s="419"/>
      <c r="H760" s="422"/>
      <c r="I760" s="419"/>
      <c r="J760" s="419"/>
      <c r="K760" s="419"/>
      <c r="L760" s="422"/>
      <c r="M760" s="419"/>
      <c r="N760" s="421"/>
      <c r="O760" s="421"/>
      <c r="P760" s="421"/>
    </row>
    <row r="761">
      <c r="B761" s="418"/>
      <c r="C761" s="419"/>
      <c r="D761" s="420"/>
      <c r="E761" s="419"/>
      <c r="F761" s="421"/>
      <c r="G761" s="419"/>
      <c r="H761" s="422"/>
      <c r="I761" s="419"/>
      <c r="J761" s="419"/>
      <c r="K761" s="419"/>
      <c r="L761" s="422"/>
      <c r="M761" s="419"/>
      <c r="N761" s="421"/>
      <c r="O761" s="421"/>
      <c r="P761" s="421"/>
    </row>
    <row r="762">
      <c r="B762" s="418"/>
      <c r="C762" s="419"/>
      <c r="D762" s="420"/>
      <c r="E762" s="419"/>
      <c r="F762" s="421"/>
      <c r="G762" s="419"/>
      <c r="H762" s="422"/>
      <c r="I762" s="419"/>
      <c r="J762" s="419"/>
      <c r="K762" s="419"/>
      <c r="L762" s="422"/>
      <c r="M762" s="419"/>
      <c r="N762" s="421"/>
      <c r="O762" s="421"/>
      <c r="P762" s="421"/>
    </row>
    <row r="763">
      <c r="B763" s="418"/>
      <c r="C763" s="419"/>
      <c r="D763" s="420"/>
      <c r="E763" s="419"/>
      <c r="F763" s="421"/>
      <c r="G763" s="419"/>
      <c r="H763" s="422"/>
      <c r="I763" s="419"/>
      <c r="J763" s="419"/>
      <c r="K763" s="419"/>
      <c r="L763" s="422"/>
      <c r="M763" s="419"/>
      <c r="N763" s="421"/>
      <c r="O763" s="421"/>
      <c r="P763" s="421"/>
    </row>
    <row r="764">
      <c r="B764" s="418"/>
      <c r="C764" s="419"/>
      <c r="D764" s="420"/>
      <c r="E764" s="419"/>
      <c r="F764" s="421"/>
      <c r="G764" s="419"/>
      <c r="H764" s="422"/>
      <c r="I764" s="419"/>
      <c r="J764" s="419"/>
      <c r="K764" s="419"/>
      <c r="L764" s="422"/>
      <c r="M764" s="419"/>
      <c r="N764" s="421"/>
      <c r="O764" s="421"/>
      <c r="P764" s="421"/>
    </row>
    <row r="765">
      <c r="B765" s="418"/>
      <c r="C765" s="419"/>
      <c r="D765" s="420"/>
      <c r="E765" s="419"/>
      <c r="F765" s="421"/>
      <c r="G765" s="419"/>
      <c r="H765" s="422"/>
      <c r="I765" s="419"/>
      <c r="J765" s="419"/>
      <c r="K765" s="419"/>
      <c r="L765" s="422"/>
      <c r="M765" s="419"/>
      <c r="N765" s="421"/>
      <c r="O765" s="421"/>
      <c r="P765" s="421"/>
    </row>
    <row r="766">
      <c r="B766" s="418"/>
      <c r="C766" s="419"/>
      <c r="D766" s="420"/>
      <c r="E766" s="419"/>
      <c r="F766" s="421"/>
      <c r="G766" s="419"/>
      <c r="H766" s="422"/>
      <c r="I766" s="419"/>
      <c r="J766" s="419"/>
      <c r="K766" s="419"/>
      <c r="L766" s="422"/>
      <c r="M766" s="419"/>
      <c r="N766" s="421"/>
      <c r="O766" s="421"/>
      <c r="P766" s="421"/>
    </row>
    <row r="767">
      <c r="B767" s="418"/>
      <c r="C767" s="419"/>
      <c r="D767" s="420"/>
      <c r="E767" s="419"/>
      <c r="F767" s="421"/>
      <c r="G767" s="419"/>
      <c r="H767" s="422"/>
      <c r="I767" s="419"/>
      <c r="J767" s="419"/>
      <c r="K767" s="419"/>
      <c r="L767" s="422"/>
      <c r="M767" s="419"/>
      <c r="N767" s="421"/>
      <c r="O767" s="421"/>
      <c r="P767" s="421"/>
    </row>
    <row r="768">
      <c r="B768" s="418"/>
      <c r="C768" s="419"/>
      <c r="D768" s="420"/>
      <c r="E768" s="419"/>
      <c r="F768" s="421"/>
      <c r="G768" s="419"/>
      <c r="H768" s="422"/>
      <c r="I768" s="419"/>
      <c r="J768" s="419"/>
      <c r="K768" s="419"/>
      <c r="L768" s="422"/>
      <c r="M768" s="419"/>
      <c r="N768" s="421"/>
      <c r="O768" s="421"/>
      <c r="P768" s="421"/>
    </row>
    <row r="769">
      <c r="B769" s="418"/>
      <c r="C769" s="419"/>
      <c r="D769" s="420"/>
      <c r="E769" s="419"/>
      <c r="F769" s="421"/>
      <c r="G769" s="419"/>
      <c r="H769" s="422"/>
      <c r="I769" s="419"/>
      <c r="J769" s="419"/>
      <c r="K769" s="419"/>
      <c r="L769" s="422"/>
      <c r="M769" s="419"/>
      <c r="N769" s="421"/>
      <c r="O769" s="421"/>
      <c r="P769" s="421"/>
    </row>
    <row r="770">
      <c r="B770" s="418"/>
      <c r="C770" s="419"/>
      <c r="D770" s="420"/>
      <c r="E770" s="419"/>
      <c r="F770" s="421"/>
      <c r="G770" s="419"/>
      <c r="H770" s="422"/>
      <c r="I770" s="419"/>
      <c r="J770" s="419"/>
      <c r="K770" s="419"/>
      <c r="L770" s="422"/>
      <c r="M770" s="419"/>
      <c r="N770" s="421"/>
      <c r="O770" s="421"/>
      <c r="P770" s="421"/>
    </row>
    <row r="771">
      <c r="B771" s="418"/>
      <c r="C771" s="419"/>
      <c r="D771" s="420"/>
      <c r="E771" s="419"/>
      <c r="F771" s="421"/>
      <c r="G771" s="419"/>
      <c r="H771" s="422"/>
      <c r="I771" s="419"/>
      <c r="J771" s="419"/>
      <c r="K771" s="419"/>
      <c r="L771" s="422"/>
      <c r="M771" s="419"/>
      <c r="N771" s="421"/>
      <c r="O771" s="421"/>
      <c r="P771" s="421"/>
    </row>
    <row r="772">
      <c r="B772" s="418"/>
      <c r="C772" s="419"/>
      <c r="D772" s="420"/>
      <c r="E772" s="419"/>
      <c r="F772" s="421"/>
      <c r="G772" s="419"/>
      <c r="H772" s="422"/>
      <c r="I772" s="419"/>
      <c r="J772" s="419"/>
      <c r="K772" s="419"/>
      <c r="L772" s="422"/>
      <c r="M772" s="419"/>
      <c r="N772" s="421"/>
      <c r="O772" s="421"/>
      <c r="P772" s="421"/>
    </row>
    <row r="773">
      <c r="B773" s="418"/>
      <c r="C773" s="419"/>
      <c r="D773" s="420"/>
      <c r="E773" s="419"/>
      <c r="F773" s="421"/>
      <c r="G773" s="419"/>
      <c r="H773" s="422"/>
      <c r="I773" s="419"/>
      <c r="J773" s="419"/>
      <c r="K773" s="419"/>
      <c r="L773" s="422"/>
      <c r="M773" s="419"/>
      <c r="N773" s="421"/>
      <c r="O773" s="421"/>
      <c r="P773" s="421"/>
    </row>
    <row r="774">
      <c r="B774" s="418"/>
      <c r="C774" s="419"/>
      <c r="D774" s="420"/>
      <c r="E774" s="419"/>
      <c r="F774" s="421"/>
      <c r="G774" s="419"/>
      <c r="H774" s="422"/>
      <c r="I774" s="419"/>
      <c r="J774" s="419"/>
      <c r="K774" s="419"/>
      <c r="L774" s="422"/>
      <c r="M774" s="419"/>
      <c r="N774" s="421"/>
      <c r="O774" s="421"/>
      <c r="P774" s="421"/>
    </row>
    <row r="775">
      <c r="B775" s="418"/>
      <c r="C775" s="419"/>
      <c r="D775" s="420"/>
      <c r="E775" s="419"/>
      <c r="F775" s="421"/>
      <c r="G775" s="419"/>
      <c r="H775" s="422"/>
      <c r="I775" s="419"/>
      <c r="J775" s="419"/>
      <c r="K775" s="419"/>
      <c r="L775" s="422"/>
      <c r="M775" s="419"/>
      <c r="N775" s="421"/>
      <c r="O775" s="421"/>
      <c r="P775" s="421"/>
    </row>
    <row r="776">
      <c r="B776" s="418"/>
      <c r="C776" s="419"/>
      <c r="D776" s="420"/>
      <c r="E776" s="419"/>
      <c r="F776" s="421"/>
      <c r="G776" s="419"/>
      <c r="H776" s="422"/>
      <c r="I776" s="419"/>
      <c r="J776" s="419"/>
      <c r="K776" s="419"/>
      <c r="L776" s="422"/>
      <c r="M776" s="419"/>
      <c r="N776" s="421"/>
      <c r="O776" s="421"/>
      <c r="P776" s="421"/>
    </row>
    <row r="777">
      <c r="B777" s="418"/>
      <c r="C777" s="419"/>
      <c r="D777" s="420"/>
      <c r="E777" s="419"/>
      <c r="F777" s="421"/>
      <c r="G777" s="419"/>
      <c r="H777" s="422"/>
      <c r="I777" s="419"/>
      <c r="J777" s="419"/>
      <c r="K777" s="419"/>
      <c r="L777" s="422"/>
      <c r="M777" s="419"/>
      <c r="N777" s="421"/>
      <c r="O777" s="421"/>
      <c r="P777" s="421"/>
    </row>
    <row r="778">
      <c r="B778" s="418"/>
      <c r="C778" s="419"/>
      <c r="D778" s="420"/>
      <c r="E778" s="419"/>
      <c r="F778" s="421"/>
      <c r="G778" s="419"/>
      <c r="H778" s="422"/>
      <c r="I778" s="419"/>
      <c r="J778" s="419"/>
      <c r="K778" s="419"/>
      <c r="L778" s="422"/>
      <c r="M778" s="419"/>
      <c r="N778" s="421"/>
      <c r="O778" s="421"/>
      <c r="P778" s="421"/>
    </row>
    <row r="779">
      <c r="B779" s="418"/>
      <c r="C779" s="419"/>
      <c r="D779" s="420"/>
      <c r="E779" s="419"/>
      <c r="F779" s="421"/>
      <c r="G779" s="419"/>
      <c r="H779" s="422"/>
      <c r="I779" s="419"/>
      <c r="J779" s="419"/>
      <c r="K779" s="419"/>
      <c r="L779" s="422"/>
      <c r="M779" s="419"/>
      <c r="N779" s="421"/>
      <c r="O779" s="421"/>
      <c r="P779" s="421"/>
    </row>
    <row r="780">
      <c r="B780" s="418"/>
      <c r="C780" s="419"/>
      <c r="D780" s="420"/>
      <c r="E780" s="419"/>
      <c r="F780" s="421"/>
      <c r="G780" s="419"/>
      <c r="H780" s="422"/>
      <c r="I780" s="419"/>
      <c r="J780" s="419"/>
      <c r="K780" s="419"/>
      <c r="L780" s="422"/>
      <c r="M780" s="419"/>
      <c r="N780" s="421"/>
      <c r="O780" s="421"/>
      <c r="P780" s="421"/>
    </row>
    <row r="781">
      <c r="B781" s="418"/>
      <c r="C781" s="419"/>
      <c r="D781" s="420"/>
      <c r="E781" s="419"/>
      <c r="F781" s="421"/>
      <c r="G781" s="419"/>
      <c r="H781" s="422"/>
      <c r="I781" s="419"/>
      <c r="J781" s="419"/>
      <c r="K781" s="419"/>
      <c r="L781" s="422"/>
      <c r="M781" s="419"/>
      <c r="N781" s="421"/>
      <c r="O781" s="421"/>
      <c r="P781" s="421"/>
    </row>
    <row r="782">
      <c r="B782" s="418"/>
      <c r="C782" s="419"/>
      <c r="D782" s="420"/>
      <c r="E782" s="419"/>
      <c r="F782" s="421"/>
      <c r="G782" s="419"/>
      <c r="H782" s="422"/>
      <c r="I782" s="419"/>
      <c r="J782" s="419"/>
      <c r="K782" s="419"/>
      <c r="L782" s="422"/>
      <c r="M782" s="419"/>
      <c r="N782" s="421"/>
      <c r="O782" s="421"/>
      <c r="P782" s="421"/>
    </row>
    <row r="783">
      <c r="B783" s="418"/>
      <c r="C783" s="419"/>
      <c r="D783" s="420"/>
      <c r="E783" s="419"/>
      <c r="F783" s="421"/>
      <c r="G783" s="419"/>
      <c r="H783" s="422"/>
      <c r="I783" s="419"/>
      <c r="J783" s="419"/>
      <c r="K783" s="419"/>
      <c r="L783" s="422"/>
      <c r="M783" s="419"/>
      <c r="N783" s="421"/>
      <c r="O783" s="421"/>
      <c r="P783" s="421"/>
    </row>
    <row r="784">
      <c r="B784" s="418"/>
      <c r="C784" s="419"/>
      <c r="D784" s="420"/>
      <c r="E784" s="419"/>
      <c r="F784" s="421"/>
      <c r="G784" s="419"/>
      <c r="H784" s="422"/>
      <c r="I784" s="419"/>
      <c r="J784" s="419"/>
      <c r="K784" s="419"/>
      <c r="L784" s="422"/>
      <c r="M784" s="419"/>
      <c r="N784" s="421"/>
      <c r="O784" s="421"/>
      <c r="P784" s="421"/>
    </row>
    <row r="785">
      <c r="B785" s="418"/>
      <c r="C785" s="419"/>
      <c r="D785" s="420"/>
      <c r="E785" s="419"/>
      <c r="F785" s="421"/>
      <c r="G785" s="419"/>
      <c r="H785" s="422"/>
      <c r="I785" s="419"/>
      <c r="J785" s="419"/>
      <c r="K785" s="419"/>
      <c r="L785" s="422"/>
      <c r="M785" s="419"/>
      <c r="N785" s="421"/>
      <c r="O785" s="421"/>
      <c r="P785" s="421"/>
    </row>
    <row r="786">
      <c r="B786" s="418"/>
      <c r="C786" s="419"/>
      <c r="D786" s="420"/>
      <c r="E786" s="419"/>
      <c r="F786" s="421"/>
      <c r="G786" s="419"/>
      <c r="H786" s="422"/>
      <c r="I786" s="419"/>
      <c r="J786" s="419"/>
      <c r="K786" s="419"/>
      <c r="L786" s="422"/>
      <c r="M786" s="419"/>
      <c r="N786" s="421"/>
      <c r="O786" s="421"/>
      <c r="P786" s="421"/>
    </row>
    <row r="787">
      <c r="B787" s="418"/>
      <c r="C787" s="419"/>
      <c r="D787" s="420"/>
      <c r="E787" s="419"/>
      <c r="F787" s="421"/>
      <c r="G787" s="419"/>
      <c r="H787" s="422"/>
      <c r="I787" s="419"/>
      <c r="J787" s="419"/>
      <c r="K787" s="419"/>
      <c r="L787" s="422"/>
      <c r="M787" s="419"/>
      <c r="N787" s="421"/>
      <c r="O787" s="421"/>
      <c r="P787" s="421"/>
    </row>
    <row r="788">
      <c r="B788" s="418"/>
      <c r="C788" s="419"/>
      <c r="D788" s="420"/>
      <c r="E788" s="419"/>
      <c r="F788" s="421"/>
      <c r="G788" s="419"/>
      <c r="H788" s="422"/>
      <c r="I788" s="419"/>
      <c r="J788" s="419"/>
      <c r="K788" s="419"/>
      <c r="L788" s="422"/>
      <c r="M788" s="419"/>
      <c r="N788" s="421"/>
      <c r="O788" s="421"/>
      <c r="P788" s="421"/>
    </row>
    <row r="789">
      <c r="B789" s="418"/>
      <c r="C789" s="419"/>
      <c r="D789" s="420"/>
      <c r="E789" s="419"/>
      <c r="F789" s="421"/>
      <c r="G789" s="419"/>
      <c r="H789" s="422"/>
      <c r="I789" s="419"/>
      <c r="J789" s="419"/>
      <c r="K789" s="419"/>
      <c r="L789" s="422"/>
      <c r="M789" s="419"/>
      <c r="N789" s="421"/>
      <c r="O789" s="421"/>
      <c r="P789" s="421"/>
    </row>
    <row r="790">
      <c r="B790" s="418"/>
      <c r="C790" s="419"/>
      <c r="D790" s="420"/>
      <c r="E790" s="419"/>
      <c r="F790" s="421"/>
      <c r="G790" s="419"/>
      <c r="H790" s="422"/>
      <c r="I790" s="419"/>
      <c r="J790" s="419"/>
      <c r="K790" s="419"/>
      <c r="L790" s="422"/>
      <c r="M790" s="419"/>
      <c r="N790" s="421"/>
      <c r="O790" s="421"/>
      <c r="P790" s="421"/>
    </row>
    <row r="791">
      <c r="B791" s="418"/>
      <c r="C791" s="419"/>
      <c r="D791" s="420"/>
      <c r="E791" s="419"/>
      <c r="F791" s="421"/>
      <c r="G791" s="419"/>
      <c r="H791" s="422"/>
      <c r="I791" s="419"/>
      <c r="J791" s="419"/>
      <c r="K791" s="419"/>
      <c r="L791" s="422"/>
      <c r="M791" s="419"/>
      <c r="N791" s="421"/>
      <c r="O791" s="421"/>
      <c r="P791" s="421"/>
    </row>
    <row r="792">
      <c r="B792" s="418"/>
      <c r="C792" s="419"/>
      <c r="D792" s="420"/>
      <c r="E792" s="419"/>
      <c r="F792" s="421"/>
      <c r="G792" s="419"/>
      <c r="H792" s="422"/>
      <c r="I792" s="419"/>
      <c r="J792" s="419"/>
      <c r="K792" s="419"/>
      <c r="L792" s="422"/>
      <c r="M792" s="419"/>
      <c r="N792" s="421"/>
      <c r="O792" s="421"/>
      <c r="P792" s="421"/>
    </row>
    <row r="793">
      <c r="B793" s="418"/>
      <c r="C793" s="419"/>
      <c r="D793" s="420"/>
      <c r="E793" s="419"/>
      <c r="F793" s="421"/>
      <c r="G793" s="419"/>
      <c r="H793" s="422"/>
      <c r="I793" s="419"/>
      <c r="J793" s="419"/>
      <c r="K793" s="419"/>
      <c r="L793" s="422"/>
      <c r="M793" s="419"/>
      <c r="N793" s="421"/>
      <c r="O793" s="421"/>
      <c r="P793" s="421"/>
    </row>
    <row r="794">
      <c r="B794" s="418"/>
      <c r="C794" s="419"/>
      <c r="D794" s="420"/>
      <c r="E794" s="419"/>
      <c r="F794" s="421"/>
      <c r="G794" s="419"/>
      <c r="H794" s="422"/>
      <c r="I794" s="419"/>
      <c r="J794" s="419"/>
      <c r="K794" s="419"/>
      <c r="L794" s="422"/>
      <c r="M794" s="419"/>
      <c r="N794" s="421"/>
      <c r="O794" s="421"/>
      <c r="P794" s="421"/>
    </row>
    <row r="795">
      <c r="B795" s="418"/>
      <c r="C795" s="419"/>
      <c r="D795" s="420"/>
      <c r="E795" s="419"/>
      <c r="F795" s="421"/>
      <c r="G795" s="419"/>
      <c r="H795" s="422"/>
      <c r="I795" s="419"/>
      <c r="J795" s="419"/>
      <c r="K795" s="419"/>
      <c r="L795" s="422"/>
      <c r="M795" s="419"/>
      <c r="N795" s="421"/>
      <c r="O795" s="421"/>
      <c r="P795" s="421"/>
    </row>
    <row r="796">
      <c r="B796" s="418"/>
      <c r="C796" s="419"/>
      <c r="D796" s="420"/>
      <c r="E796" s="419"/>
      <c r="F796" s="421"/>
      <c r="G796" s="419"/>
      <c r="H796" s="422"/>
      <c r="I796" s="419"/>
      <c r="J796" s="419"/>
      <c r="K796" s="419"/>
      <c r="L796" s="422"/>
      <c r="M796" s="419"/>
      <c r="N796" s="421"/>
      <c r="O796" s="421"/>
      <c r="P796" s="421"/>
    </row>
    <row r="797">
      <c r="B797" s="418"/>
      <c r="C797" s="419"/>
      <c r="D797" s="420"/>
      <c r="E797" s="419"/>
      <c r="F797" s="421"/>
      <c r="G797" s="419"/>
      <c r="H797" s="422"/>
      <c r="I797" s="419"/>
      <c r="J797" s="419"/>
      <c r="K797" s="419"/>
      <c r="L797" s="422"/>
      <c r="M797" s="419"/>
      <c r="N797" s="421"/>
      <c r="O797" s="421"/>
      <c r="P797" s="421"/>
    </row>
    <row r="798">
      <c r="B798" s="418"/>
      <c r="C798" s="419"/>
      <c r="D798" s="420"/>
      <c r="E798" s="419"/>
      <c r="F798" s="421"/>
      <c r="G798" s="419"/>
      <c r="H798" s="422"/>
      <c r="I798" s="419"/>
      <c r="J798" s="419"/>
      <c r="K798" s="419"/>
      <c r="L798" s="422"/>
      <c r="M798" s="419"/>
      <c r="N798" s="421"/>
      <c r="O798" s="421"/>
      <c r="P798" s="421"/>
    </row>
    <row r="799">
      <c r="B799" s="418"/>
      <c r="C799" s="419"/>
      <c r="D799" s="420"/>
      <c r="E799" s="419"/>
      <c r="F799" s="421"/>
      <c r="G799" s="419"/>
      <c r="H799" s="422"/>
      <c r="I799" s="419"/>
      <c r="J799" s="419"/>
      <c r="K799" s="419"/>
      <c r="L799" s="422"/>
      <c r="M799" s="419"/>
      <c r="N799" s="421"/>
      <c r="O799" s="421"/>
      <c r="P799" s="421"/>
    </row>
    <row r="800">
      <c r="B800" s="418"/>
      <c r="C800" s="419"/>
      <c r="D800" s="420"/>
      <c r="E800" s="419"/>
      <c r="F800" s="421"/>
      <c r="G800" s="419"/>
      <c r="H800" s="422"/>
      <c r="I800" s="419"/>
      <c r="J800" s="419"/>
      <c r="K800" s="419"/>
      <c r="L800" s="422"/>
      <c r="M800" s="419"/>
      <c r="N800" s="421"/>
      <c r="O800" s="421"/>
      <c r="P800" s="421"/>
    </row>
    <row r="801">
      <c r="B801" s="418"/>
      <c r="C801" s="419"/>
      <c r="D801" s="420"/>
      <c r="E801" s="419"/>
      <c r="F801" s="421"/>
      <c r="G801" s="419"/>
      <c r="H801" s="422"/>
      <c r="I801" s="419"/>
      <c r="J801" s="419"/>
      <c r="K801" s="419"/>
      <c r="L801" s="422"/>
      <c r="M801" s="419"/>
      <c r="N801" s="421"/>
      <c r="O801" s="421"/>
      <c r="P801" s="421"/>
    </row>
    <row r="802">
      <c r="B802" s="418"/>
      <c r="C802" s="419"/>
      <c r="D802" s="420"/>
      <c r="E802" s="419"/>
      <c r="F802" s="421"/>
      <c r="G802" s="419"/>
      <c r="H802" s="422"/>
      <c r="I802" s="419"/>
      <c r="J802" s="419"/>
      <c r="K802" s="419"/>
      <c r="L802" s="422"/>
      <c r="M802" s="419"/>
      <c r="N802" s="421"/>
      <c r="O802" s="421"/>
      <c r="P802" s="421"/>
    </row>
    <row r="803">
      <c r="B803" s="418"/>
      <c r="C803" s="419"/>
      <c r="D803" s="420"/>
      <c r="E803" s="419"/>
      <c r="F803" s="421"/>
      <c r="G803" s="419"/>
      <c r="H803" s="422"/>
      <c r="I803" s="419"/>
      <c r="J803" s="419"/>
      <c r="K803" s="419"/>
      <c r="L803" s="422"/>
      <c r="M803" s="419"/>
      <c r="N803" s="421"/>
      <c r="O803" s="421"/>
      <c r="P803" s="421"/>
    </row>
    <row r="804">
      <c r="B804" s="418"/>
      <c r="C804" s="419"/>
      <c r="D804" s="420"/>
      <c r="E804" s="419"/>
      <c r="F804" s="421"/>
      <c r="G804" s="419"/>
      <c r="H804" s="422"/>
      <c r="I804" s="419"/>
      <c r="J804" s="419"/>
      <c r="K804" s="419"/>
      <c r="L804" s="422"/>
      <c r="M804" s="419"/>
      <c r="N804" s="421"/>
      <c r="O804" s="421"/>
      <c r="P804" s="421"/>
    </row>
    <row r="805">
      <c r="B805" s="418"/>
      <c r="C805" s="419"/>
      <c r="D805" s="420"/>
      <c r="E805" s="419"/>
      <c r="F805" s="421"/>
      <c r="G805" s="419"/>
      <c r="H805" s="422"/>
      <c r="I805" s="419"/>
      <c r="J805" s="419"/>
      <c r="K805" s="419"/>
      <c r="L805" s="422"/>
      <c r="M805" s="419"/>
      <c r="N805" s="421"/>
      <c r="O805" s="421"/>
      <c r="P805" s="421"/>
    </row>
    <row r="806">
      <c r="B806" s="418"/>
      <c r="C806" s="419"/>
      <c r="D806" s="420"/>
      <c r="E806" s="419"/>
      <c r="F806" s="421"/>
      <c r="G806" s="419"/>
      <c r="H806" s="422"/>
      <c r="I806" s="419"/>
      <c r="J806" s="419"/>
      <c r="K806" s="419"/>
      <c r="L806" s="422"/>
      <c r="M806" s="419"/>
      <c r="N806" s="421"/>
      <c r="O806" s="421"/>
      <c r="P806" s="421"/>
    </row>
    <row r="807">
      <c r="B807" s="418"/>
      <c r="C807" s="419"/>
      <c r="D807" s="420"/>
      <c r="E807" s="419"/>
      <c r="F807" s="421"/>
      <c r="G807" s="419"/>
      <c r="H807" s="422"/>
      <c r="I807" s="419"/>
      <c r="J807" s="419"/>
      <c r="K807" s="419"/>
      <c r="L807" s="422"/>
      <c r="M807" s="419"/>
      <c r="N807" s="421"/>
      <c r="O807" s="421"/>
      <c r="P807" s="421"/>
    </row>
    <row r="808">
      <c r="B808" s="418"/>
      <c r="C808" s="419"/>
      <c r="D808" s="420"/>
      <c r="E808" s="419"/>
      <c r="F808" s="421"/>
      <c r="G808" s="419"/>
      <c r="H808" s="422"/>
      <c r="I808" s="419"/>
      <c r="J808" s="419"/>
      <c r="K808" s="419"/>
      <c r="L808" s="422"/>
      <c r="M808" s="419"/>
      <c r="N808" s="421"/>
      <c r="O808" s="421"/>
      <c r="P808" s="421"/>
    </row>
    <row r="809">
      <c r="B809" s="418"/>
      <c r="C809" s="419"/>
      <c r="D809" s="420"/>
      <c r="E809" s="419"/>
      <c r="F809" s="421"/>
      <c r="G809" s="419"/>
      <c r="H809" s="422"/>
      <c r="I809" s="419"/>
      <c r="J809" s="419"/>
      <c r="K809" s="419"/>
      <c r="L809" s="422"/>
      <c r="M809" s="419"/>
      <c r="N809" s="421"/>
      <c r="O809" s="421"/>
      <c r="P809" s="421"/>
    </row>
    <row r="810">
      <c r="B810" s="418"/>
      <c r="C810" s="419"/>
      <c r="D810" s="420"/>
      <c r="E810" s="419"/>
      <c r="F810" s="421"/>
      <c r="G810" s="419"/>
      <c r="H810" s="422"/>
      <c r="I810" s="419"/>
      <c r="J810" s="419"/>
      <c r="K810" s="419"/>
      <c r="L810" s="422"/>
      <c r="M810" s="419"/>
      <c r="N810" s="421"/>
      <c r="O810" s="421"/>
      <c r="P810" s="421"/>
    </row>
    <row r="811">
      <c r="B811" s="418"/>
      <c r="C811" s="419"/>
      <c r="D811" s="420"/>
      <c r="E811" s="419"/>
      <c r="F811" s="421"/>
      <c r="G811" s="419"/>
      <c r="H811" s="422"/>
      <c r="I811" s="419"/>
      <c r="J811" s="419"/>
      <c r="K811" s="419"/>
      <c r="L811" s="422"/>
      <c r="M811" s="419"/>
      <c r="N811" s="421"/>
      <c r="O811" s="421"/>
      <c r="P811" s="421"/>
    </row>
    <row r="812">
      <c r="B812" s="418"/>
      <c r="C812" s="419"/>
      <c r="D812" s="420"/>
      <c r="E812" s="419"/>
      <c r="F812" s="421"/>
      <c r="G812" s="419"/>
      <c r="H812" s="422"/>
      <c r="I812" s="419"/>
      <c r="J812" s="419"/>
      <c r="K812" s="419"/>
      <c r="L812" s="422"/>
      <c r="M812" s="419"/>
      <c r="N812" s="421"/>
      <c r="O812" s="421"/>
      <c r="P812" s="421"/>
    </row>
    <row r="813">
      <c r="B813" s="418"/>
      <c r="C813" s="419"/>
      <c r="D813" s="420"/>
      <c r="E813" s="419"/>
      <c r="F813" s="421"/>
      <c r="G813" s="419"/>
      <c r="H813" s="422"/>
      <c r="I813" s="419"/>
      <c r="J813" s="419"/>
      <c r="K813" s="419"/>
      <c r="L813" s="422"/>
      <c r="M813" s="419"/>
      <c r="N813" s="421"/>
      <c r="O813" s="421"/>
      <c r="P813" s="421"/>
    </row>
    <row r="814">
      <c r="B814" s="418"/>
      <c r="C814" s="419"/>
      <c r="D814" s="420"/>
      <c r="E814" s="419"/>
      <c r="F814" s="421"/>
      <c r="G814" s="419"/>
      <c r="H814" s="422"/>
      <c r="I814" s="419"/>
      <c r="J814" s="419"/>
      <c r="K814" s="419"/>
      <c r="L814" s="422"/>
      <c r="M814" s="419"/>
      <c r="N814" s="421"/>
      <c r="O814" s="421"/>
      <c r="P814" s="421"/>
    </row>
    <row r="815">
      <c r="B815" s="418"/>
      <c r="C815" s="419"/>
      <c r="D815" s="420"/>
      <c r="E815" s="419"/>
      <c r="F815" s="421"/>
      <c r="G815" s="419"/>
      <c r="H815" s="422"/>
      <c r="I815" s="419"/>
      <c r="J815" s="419"/>
      <c r="K815" s="419"/>
      <c r="L815" s="422"/>
      <c r="M815" s="419"/>
      <c r="N815" s="421"/>
      <c r="O815" s="421"/>
      <c r="P815" s="421"/>
    </row>
    <row r="816">
      <c r="B816" s="418"/>
      <c r="C816" s="419"/>
      <c r="D816" s="420"/>
      <c r="E816" s="419"/>
      <c r="F816" s="421"/>
      <c r="G816" s="419"/>
      <c r="H816" s="422"/>
      <c r="I816" s="419"/>
      <c r="J816" s="419"/>
      <c r="K816" s="419"/>
      <c r="L816" s="422"/>
      <c r="M816" s="419"/>
      <c r="N816" s="421"/>
      <c r="O816" s="421"/>
      <c r="P816" s="421"/>
    </row>
    <row r="817">
      <c r="B817" s="418"/>
      <c r="C817" s="419"/>
      <c r="D817" s="420"/>
      <c r="E817" s="419"/>
      <c r="F817" s="421"/>
      <c r="G817" s="419"/>
      <c r="H817" s="422"/>
      <c r="I817" s="419"/>
      <c r="J817" s="419"/>
      <c r="K817" s="419"/>
      <c r="L817" s="422"/>
      <c r="M817" s="419"/>
      <c r="N817" s="421"/>
      <c r="O817" s="421"/>
      <c r="P817" s="421"/>
    </row>
    <row r="818">
      <c r="B818" s="418"/>
      <c r="C818" s="419"/>
      <c r="D818" s="420"/>
      <c r="E818" s="419"/>
      <c r="F818" s="421"/>
      <c r="G818" s="419"/>
      <c r="H818" s="422"/>
      <c r="I818" s="419"/>
      <c r="J818" s="419"/>
      <c r="K818" s="419"/>
      <c r="L818" s="422"/>
      <c r="M818" s="419"/>
      <c r="N818" s="421"/>
      <c r="O818" s="421"/>
      <c r="P818" s="421"/>
    </row>
    <row r="819">
      <c r="B819" s="418"/>
      <c r="C819" s="419"/>
      <c r="D819" s="420"/>
      <c r="E819" s="419"/>
      <c r="F819" s="421"/>
      <c r="G819" s="419"/>
      <c r="H819" s="422"/>
      <c r="I819" s="419"/>
      <c r="J819" s="419"/>
      <c r="K819" s="419"/>
      <c r="L819" s="422"/>
      <c r="M819" s="419"/>
      <c r="N819" s="421"/>
      <c r="O819" s="421"/>
      <c r="P819" s="421"/>
    </row>
    <row r="820">
      <c r="B820" s="418"/>
      <c r="C820" s="419"/>
      <c r="D820" s="420"/>
      <c r="E820" s="419"/>
      <c r="F820" s="421"/>
      <c r="G820" s="419"/>
      <c r="H820" s="422"/>
      <c r="I820" s="419"/>
      <c r="J820" s="419"/>
      <c r="K820" s="419"/>
      <c r="L820" s="422"/>
      <c r="M820" s="419"/>
      <c r="N820" s="421"/>
      <c r="O820" s="421"/>
      <c r="P820" s="421"/>
    </row>
    <row r="821">
      <c r="B821" s="418"/>
      <c r="C821" s="419"/>
      <c r="D821" s="420"/>
      <c r="E821" s="419"/>
      <c r="F821" s="421"/>
      <c r="G821" s="419"/>
      <c r="H821" s="422"/>
      <c r="I821" s="419"/>
      <c r="J821" s="419"/>
      <c r="K821" s="419"/>
      <c r="L821" s="422"/>
      <c r="M821" s="419"/>
      <c r="N821" s="421"/>
      <c r="O821" s="421"/>
      <c r="P821" s="421"/>
    </row>
    <row r="822">
      <c r="B822" s="418"/>
      <c r="C822" s="419"/>
      <c r="D822" s="420"/>
      <c r="E822" s="419"/>
      <c r="F822" s="421"/>
      <c r="G822" s="419"/>
      <c r="H822" s="422"/>
      <c r="I822" s="419"/>
      <c r="J822" s="419"/>
      <c r="K822" s="419"/>
      <c r="L822" s="422"/>
      <c r="M822" s="419"/>
      <c r="N822" s="421"/>
      <c r="O822" s="421"/>
      <c r="P822" s="421"/>
    </row>
    <row r="823">
      <c r="B823" s="418"/>
      <c r="C823" s="419"/>
      <c r="D823" s="420"/>
      <c r="E823" s="419"/>
      <c r="F823" s="421"/>
      <c r="G823" s="419"/>
      <c r="H823" s="422"/>
      <c r="I823" s="419"/>
      <c r="J823" s="419"/>
      <c r="K823" s="419"/>
      <c r="L823" s="422"/>
      <c r="M823" s="419"/>
      <c r="N823" s="421"/>
      <c r="O823" s="421"/>
      <c r="P823" s="421"/>
    </row>
    <row r="824">
      <c r="B824" s="418"/>
      <c r="C824" s="419"/>
      <c r="D824" s="420"/>
      <c r="E824" s="419"/>
      <c r="F824" s="421"/>
      <c r="G824" s="419"/>
      <c r="H824" s="422"/>
      <c r="I824" s="419"/>
      <c r="J824" s="419"/>
      <c r="K824" s="419"/>
      <c r="L824" s="422"/>
      <c r="M824" s="419"/>
      <c r="N824" s="421"/>
      <c r="O824" s="421"/>
      <c r="P824" s="421"/>
    </row>
    <row r="825">
      <c r="B825" s="418"/>
      <c r="C825" s="419"/>
      <c r="D825" s="420"/>
      <c r="E825" s="419"/>
      <c r="F825" s="421"/>
      <c r="G825" s="419"/>
      <c r="H825" s="422"/>
      <c r="I825" s="419"/>
      <c r="J825" s="419"/>
      <c r="K825" s="419"/>
      <c r="L825" s="422"/>
      <c r="M825" s="419"/>
      <c r="N825" s="421"/>
      <c r="O825" s="421"/>
      <c r="P825" s="421"/>
    </row>
    <row r="826">
      <c r="B826" s="418"/>
      <c r="C826" s="419"/>
      <c r="D826" s="420"/>
      <c r="E826" s="419"/>
      <c r="F826" s="421"/>
      <c r="G826" s="419"/>
      <c r="H826" s="422"/>
      <c r="I826" s="419"/>
      <c r="J826" s="419"/>
      <c r="K826" s="419"/>
      <c r="L826" s="422"/>
      <c r="M826" s="419"/>
      <c r="N826" s="421"/>
      <c r="O826" s="421"/>
      <c r="P826" s="421"/>
    </row>
    <row r="827">
      <c r="B827" s="418"/>
      <c r="C827" s="419"/>
      <c r="D827" s="420"/>
      <c r="E827" s="419"/>
      <c r="F827" s="421"/>
      <c r="G827" s="419"/>
      <c r="H827" s="422"/>
      <c r="I827" s="419"/>
      <c r="J827" s="419"/>
      <c r="K827" s="419"/>
      <c r="L827" s="422"/>
      <c r="M827" s="419"/>
      <c r="N827" s="421"/>
      <c r="O827" s="421"/>
      <c r="P827" s="421"/>
    </row>
    <row r="828">
      <c r="B828" s="418"/>
      <c r="C828" s="419"/>
      <c r="D828" s="420"/>
      <c r="E828" s="419"/>
      <c r="F828" s="421"/>
      <c r="G828" s="419"/>
      <c r="H828" s="422"/>
      <c r="I828" s="419"/>
      <c r="J828" s="419"/>
      <c r="K828" s="419"/>
      <c r="L828" s="422"/>
      <c r="M828" s="419"/>
      <c r="N828" s="421"/>
      <c r="O828" s="421"/>
      <c r="P828" s="421"/>
    </row>
    <row r="829">
      <c r="B829" s="418"/>
      <c r="C829" s="419"/>
      <c r="D829" s="420"/>
      <c r="E829" s="419"/>
      <c r="F829" s="421"/>
      <c r="G829" s="419"/>
      <c r="H829" s="422"/>
      <c r="I829" s="419"/>
      <c r="J829" s="419"/>
      <c r="K829" s="419"/>
      <c r="L829" s="422"/>
      <c r="M829" s="419"/>
      <c r="N829" s="421"/>
      <c r="O829" s="421"/>
      <c r="P829" s="421"/>
    </row>
    <row r="830">
      <c r="B830" s="418"/>
      <c r="C830" s="419"/>
      <c r="D830" s="420"/>
      <c r="E830" s="419"/>
      <c r="F830" s="421"/>
      <c r="G830" s="419"/>
      <c r="H830" s="422"/>
      <c r="I830" s="419"/>
      <c r="J830" s="419"/>
      <c r="K830" s="419"/>
      <c r="L830" s="422"/>
      <c r="M830" s="419"/>
      <c r="N830" s="421"/>
      <c r="O830" s="421"/>
      <c r="P830" s="421"/>
    </row>
    <row r="831">
      <c r="B831" s="418"/>
      <c r="C831" s="419"/>
      <c r="D831" s="420"/>
      <c r="E831" s="419"/>
      <c r="F831" s="421"/>
      <c r="G831" s="419"/>
      <c r="H831" s="422"/>
      <c r="I831" s="419"/>
      <c r="J831" s="419"/>
      <c r="K831" s="419"/>
      <c r="L831" s="422"/>
      <c r="M831" s="419"/>
      <c r="N831" s="421"/>
      <c r="O831" s="421"/>
      <c r="P831" s="421"/>
    </row>
    <row r="832">
      <c r="B832" s="418"/>
      <c r="C832" s="419"/>
      <c r="D832" s="420"/>
      <c r="E832" s="419"/>
      <c r="F832" s="421"/>
      <c r="G832" s="419"/>
      <c r="H832" s="422"/>
      <c r="I832" s="419"/>
      <c r="J832" s="419"/>
      <c r="K832" s="419"/>
      <c r="L832" s="422"/>
      <c r="M832" s="419"/>
      <c r="N832" s="421"/>
      <c r="O832" s="421"/>
      <c r="P832" s="421"/>
    </row>
    <row r="833">
      <c r="B833" s="418"/>
      <c r="C833" s="419"/>
      <c r="D833" s="420"/>
      <c r="E833" s="419"/>
      <c r="F833" s="421"/>
      <c r="G833" s="419"/>
      <c r="H833" s="422"/>
      <c r="I833" s="419"/>
      <c r="J833" s="419"/>
      <c r="K833" s="419"/>
      <c r="L833" s="422"/>
      <c r="M833" s="419"/>
      <c r="N833" s="421"/>
      <c r="O833" s="421"/>
      <c r="P833" s="421"/>
    </row>
    <row r="834">
      <c r="B834" s="418"/>
      <c r="C834" s="419"/>
      <c r="D834" s="420"/>
      <c r="E834" s="419"/>
      <c r="F834" s="421"/>
      <c r="G834" s="419"/>
      <c r="H834" s="422"/>
      <c r="I834" s="419"/>
      <c r="J834" s="419"/>
      <c r="K834" s="419"/>
      <c r="L834" s="422"/>
      <c r="M834" s="419"/>
      <c r="N834" s="421"/>
      <c r="O834" s="421"/>
      <c r="P834" s="421"/>
    </row>
    <row r="835">
      <c r="B835" s="418"/>
      <c r="C835" s="419"/>
      <c r="D835" s="420"/>
      <c r="E835" s="419"/>
      <c r="F835" s="421"/>
      <c r="G835" s="419"/>
      <c r="H835" s="422"/>
      <c r="I835" s="419"/>
      <c r="J835" s="419"/>
      <c r="K835" s="419"/>
      <c r="L835" s="422"/>
      <c r="M835" s="419"/>
      <c r="N835" s="421"/>
      <c r="O835" s="421"/>
      <c r="P835" s="421"/>
    </row>
    <row r="836">
      <c r="B836" s="418"/>
      <c r="C836" s="419"/>
      <c r="D836" s="420"/>
      <c r="E836" s="419"/>
      <c r="F836" s="421"/>
      <c r="G836" s="419"/>
      <c r="H836" s="422"/>
      <c r="I836" s="419"/>
      <c r="J836" s="419"/>
      <c r="K836" s="419"/>
      <c r="L836" s="422"/>
      <c r="M836" s="419"/>
      <c r="N836" s="421"/>
      <c r="O836" s="421"/>
      <c r="P836" s="421"/>
    </row>
    <row r="837">
      <c r="B837" s="418"/>
      <c r="C837" s="419"/>
      <c r="D837" s="420"/>
      <c r="E837" s="419"/>
      <c r="F837" s="421"/>
      <c r="G837" s="419"/>
      <c r="H837" s="422"/>
      <c r="I837" s="419"/>
      <c r="J837" s="419"/>
      <c r="K837" s="419"/>
      <c r="L837" s="422"/>
      <c r="M837" s="419"/>
      <c r="N837" s="421"/>
      <c r="O837" s="421"/>
      <c r="P837" s="421"/>
    </row>
    <row r="838">
      <c r="B838" s="418"/>
      <c r="C838" s="419"/>
      <c r="D838" s="420"/>
      <c r="E838" s="419"/>
      <c r="F838" s="421"/>
      <c r="G838" s="419"/>
      <c r="H838" s="422"/>
      <c r="I838" s="419"/>
      <c r="J838" s="419"/>
      <c r="K838" s="419"/>
      <c r="L838" s="422"/>
      <c r="M838" s="419"/>
      <c r="N838" s="421"/>
      <c r="O838" s="421"/>
      <c r="P838" s="421"/>
    </row>
    <row r="839">
      <c r="B839" s="418"/>
      <c r="C839" s="419"/>
      <c r="D839" s="420"/>
      <c r="E839" s="419"/>
      <c r="F839" s="421"/>
      <c r="G839" s="419"/>
      <c r="H839" s="422"/>
      <c r="I839" s="419"/>
      <c r="J839" s="419"/>
      <c r="K839" s="419"/>
      <c r="L839" s="422"/>
      <c r="M839" s="419"/>
      <c r="N839" s="421"/>
      <c r="O839" s="421"/>
      <c r="P839" s="421"/>
    </row>
    <row r="840">
      <c r="B840" s="418"/>
      <c r="C840" s="419"/>
      <c r="D840" s="420"/>
      <c r="E840" s="419"/>
      <c r="F840" s="421"/>
      <c r="G840" s="419"/>
      <c r="H840" s="422"/>
      <c r="I840" s="419"/>
      <c r="J840" s="419"/>
      <c r="K840" s="419"/>
      <c r="L840" s="422"/>
      <c r="M840" s="419"/>
      <c r="N840" s="421"/>
      <c r="O840" s="421"/>
      <c r="P840" s="421"/>
    </row>
    <row r="841">
      <c r="B841" s="418"/>
      <c r="C841" s="419"/>
      <c r="D841" s="420"/>
      <c r="E841" s="419"/>
      <c r="F841" s="421"/>
      <c r="G841" s="419"/>
      <c r="H841" s="422"/>
      <c r="I841" s="419"/>
      <c r="J841" s="419"/>
      <c r="K841" s="419"/>
      <c r="L841" s="422"/>
      <c r="M841" s="419"/>
      <c r="N841" s="421"/>
      <c r="O841" s="421"/>
      <c r="P841" s="421"/>
    </row>
    <row r="842">
      <c r="B842" s="418"/>
      <c r="C842" s="419"/>
      <c r="D842" s="420"/>
      <c r="E842" s="419"/>
      <c r="F842" s="421"/>
      <c r="G842" s="419"/>
      <c r="H842" s="422"/>
      <c r="I842" s="419"/>
      <c r="J842" s="419"/>
      <c r="K842" s="419"/>
      <c r="L842" s="422"/>
      <c r="M842" s="419"/>
      <c r="N842" s="421"/>
      <c r="O842" s="421"/>
      <c r="P842" s="421"/>
    </row>
    <row r="843">
      <c r="B843" s="418"/>
      <c r="C843" s="419"/>
      <c r="D843" s="420"/>
      <c r="E843" s="419"/>
      <c r="F843" s="421"/>
      <c r="G843" s="419"/>
      <c r="H843" s="422"/>
      <c r="I843" s="419"/>
      <c r="J843" s="419"/>
      <c r="K843" s="419"/>
      <c r="L843" s="422"/>
      <c r="M843" s="419"/>
      <c r="N843" s="421"/>
      <c r="O843" s="421"/>
      <c r="P843" s="421"/>
    </row>
    <row r="844">
      <c r="B844" s="418"/>
      <c r="C844" s="419"/>
      <c r="D844" s="420"/>
      <c r="E844" s="419"/>
      <c r="F844" s="421"/>
      <c r="G844" s="419"/>
      <c r="H844" s="422"/>
      <c r="I844" s="419"/>
      <c r="J844" s="419"/>
      <c r="K844" s="419"/>
      <c r="L844" s="422"/>
      <c r="M844" s="419"/>
      <c r="N844" s="421"/>
      <c r="O844" s="421"/>
      <c r="P844" s="421"/>
    </row>
    <row r="845">
      <c r="B845" s="418"/>
      <c r="C845" s="419"/>
      <c r="D845" s="420"/>
      <c r="E845" s="419"/>
      <c r="F845" s="421"/>
      <c r="G845" s="419"/>
      <c r="H845" s="422"/>
      <c r="I845" s="419"/>
      <c r="J845" s="419"/>
      <c r="K845" s="419"/>
      <c r="L845" s="422"/>
      <c r="M845" s="419"/>
      <c r="N845" s="421"/>
      <c r="O845" s="421"/>
      <c r="P845" s="421"/>
    </row>
    <row r="846">
      <c r="B846" s="418"/>
      <c r="C846" s="419"/>
      <c r="D846" s="420"/>
      <c r="E846" s="419"/>
      <c r="F846" s="421"/>
      <c r="G846" s="419"/>
      <c r="H846" s="422"/>
      <c r="I846" s="419"/>
      <c r="J846" s="419"/>
      <c r="K846" s="419"/>
      <c r="L846" s="422"/>
      <c r="M846" s="419"/>
      <c r="N846" s="421"/>
      <c r="O846" s="421"/>
      <c r="P846" s="421"/>
    </row>
    <row r="847">
      <c r="B847" s="418"/>
      <c r="C847" s="419"/>
      <c r="D847" s="420"/>
      <c r="E847" s="419"/>
      <c r="F847" s="421"/>
      <c r="G847" s="419"/>
      <c r="H847" s="422"/>
      <c r="I847" s="419"/>
      <c r="J847" s="419"/>
      <c r="K847" s="419"/>
      <c r="L847" s="422"/>
      <c r="M847" s="419"/>
      <c r="N847" s="421"/>
      <c r="O847" s="421"/>
      <c r="P847" s="421"/>
    </row>
    <row r="848">
      <c r="B848" s="418"/>
      <c r="C848" s="419"/>
      <c r="D848" s="420"/>
      <c r="E848" s="419"/>
      <c r="F848" s="421"/>
      <c r="G848" s="419"/>
      <c r="H848" s="422"/>
      <c r="I848" s="419"/>
      <c r="J848" s="419"/>
      <c r="K848" s="419"/>
      <c r="L848" s="422"/>
      <c r="M848" s="419"/>
      <c r="N848" s="421"/>
      <c r="O848" s="421"/>
      <c r="P848" s="421"/>
    </row>
    <row r="849">
      <c r="B849" s="418"/>
      <c r="C849" s="419"/>
      <c r="D849" s="420"/>
      <c r="E849" s="419"/>
      <c r="F849" s="421"/>
      <c r="G849" s="419"/>
      <c r="H849" s="422"/>
      <c r="I849" s="419"/>
      <c r="J849" s="419"/>
      <c r="K849" s="419"/>
      <c r="L849" s="422"/>
      <c r="M849" s="419"/>
      <c r="N849" s="421"/>
      <c r="O849" s="421"/>
      <c r="P849" s="421"/>
    </row>
    <row r="850">
      <c r="B850" s="418"/>
      <c r="C850" s="419"/>
      <c r="D850" s="420"/>
      <c r="E850" s="419"/>
      <c r="F850" s="421"/>
      <c r="G850" s="419"/>
      <c r="H850" s="422"/>
      <c r="I850" s="419"/>
      <c r="J850" s="419"/>
      <c r="K850" s="419"/>
      <c r="L850" s="422"/>
      <c r="M850" s="419"/>
      <c r="N850" s="421"/>
      <c r="O850" s="421"/>
      <c r="P850" s="421"/>
    </row>
    <row r="851">
      <c r="B851" s="418"/>
      <c r="C851" s="419"/>
      <c r="D851" s="420"/>
      <c r="E851" s="419"/>
      <c r="F851" s="421"/>
      <c r="G851" s="419"/>
      <c r="H851" s="422"/>
      <c r="I851" s="419"/>
      <c r="J851" s="419"/>
      <c r="K851" s="419"/>
      <c r="L851" s="422"/>
      <c r="M851" s="419"/>
      <c r="N851" s="421"/>
      <c r="O851" s="421"/>
      <c r="P851" s="421"/>
    </row>
    <row r="852">
      <c r="B852" s="418"/>
      <c r="C852" s="419"/>
      <c r="D852" s="420"/>
      <c r="E852" s="419"/>
      <c r="F852" s="421"/>
      <c r="G852" s="419"/>
      <c r="H852" s="422"/>
      <c r="I852" s="419"/>
      <c r="J852" s="419"/>
      <c r="K852" s="419"/>
      <c r="L852" s="422"/>
      <c r="M852" s="419"/>
      <c r="N852" s="421"/>
      <c r="O852" s="421"/>
      <c r="P852" s="421"/>
    </row>
    <row r="853">
      <c r="B853" s="418"/>
      <c r="C853" s="419"/>
      <c r="D853" s="420"/>
      <c r="E853" s="419"/>
      <c r="F853" s="421"/>
      <c r="G853" s="419"/>
      <c r="H853" s="422"/>
      <c r="I853" s="419"/>
      <c r="J853" s="419"/>
      <c r="K853" s="419"/>
      <c r="L853" s="422"/>
      <c r="M853" s="419"/>
      <c r="N853" s="421"/>
      <c r="O853" s="421"/>
      <c r="P853" s="421"/>
    </row>
    <row r="854">
      <c r="B854" s="418"/>
      <c r="C854" s="419"/>
      <c r="D854" s="420"/>
      <c r="E854" s="419"/>
      <c r="F854" s="421"/>
      <c r="G854" s="419"/>
      <c r="H854" s="422"/>
      <c r="I854" s="419"/>
      <c r="J854" s="419"/>
      <c r="K854" s="419"/>
      <c r="L854" s="422"/>
      <c r="M854" s="419"/>
      <c r="N854" s="421"/>
      <c r="O854" s="421"/>
      <c r="P854" s="421"/>
    </row>
    <row r="855">
      <c r="B855" s="418"/>
      <c r="C855" s="419"/>
      <c r="D855" s="420"/>
      <c r="E855" s="419"/>
      <c r="F855" s="421"/>
      <c r="G855" s="419"/>
      <c r="H855" s="422"/>
      <c r="I855" s="419"/>
      <c r="J855" s="419"/>
      <c r="K855" s="419"/>
      <c r="L855" s="422"/>
      <c r="M855" s="419"/>
      <c r="N855" s="421"/>
      <c r="O855" s="421"/>
      <c r="P855" s="421"/>
    </row>
    <row r="856">
      <c r="B856" s="418"/>
      <c r="C856" s="419"/>
      <c r="D856" s="420"/>
      <c r="E856" s="419"/>
      <c r="F856" s="421"/>
      <c r="G856" s="419"/>
      <c r="H856" s="422"/>
      <c r="I856" s="419"/>
      <c r="J856" s="419"/>
      <c r="K856" s="419"/>
      <c r="L856" s="422"/>
      <c r="M856" s="419"/>
      <c r="N856" s="421"/>
      <c r="O856" s="421"/>
      <c r="P856" s="421"/>
    </row>
    <row r="857">
      <c r="B857" s="418"/>
      <c r="C857" s="419"/>
      <c r="D857" s="420"/>
      <c r="E857" s="419"/>
      <c r="F857" s="421"/>
      <c r="G857" s="419"/>
      <c r="H857" s="422"/>
      <c r="I857" s="419"/>
      <c r="J857" s="419"/>
      <c r="K857" s="419"/>
      <c r="L857" s="422"/>
      <c r="M857" s="419"/>
      <c r="N857" s="421"/>
      <c r="O857" s="421"/>
      <c r="P857" s="421"/>
    </row>
    <row r="858">
      <c r="B858" s="418"/>
      <c r="C858" s="419"/>
      <c r="D858" s="420"/>
      <c r="E858" s="419"/>
      <c r="F858" s="421"/>
      <c r="G858" s="419"/>
      <c r="H858" s="422"/>
      <c r="I858" s="419"/>
      <c r="J858" s="419"/>
      <c r="K858" s="419"/>
      <c r="L858" s="422"/>
      <c r="M858" s="419"/>
      <c r="N858" s="421"/>
      <c r="O858" s="421"/>
      <c r="P858" s="421"/>
    </row>
    <row r="859">
      <c r="B859" s="418"/>
      <c r="C859" s="419"/>
      <c r="D859" s="420"/>
      <c r="E859" s="419"/>
      <c r="F859" s="421"/>
      <c r="G859" s="419"/>
      <c r="H859" s="422"/>
      <c r="I859" s="419"/>
      <c r="J859" s="419"/>
      <c r="K859" s="419"/>
      <c r="L859" s="422"/>
      <c r="M859" s="419"/>
      <c r="N859" s="421"/>
      <c r="O859" s="421"/>
      <c r="P859" s="421"/>
    </row>
    <row r="860">
      <c r="B860" s="418"/>
      <c r="C860" s="419"/>
      <c r="D860" s="420"/>
      <c r="E860" s="419"/>
      <c r="F860" s="421"/>
      <c r="G860" s="419"/>
      <c r="H860" s="422"/>
      <c r="I860" s="419"/>
      <c r="J860" s="419"/>
      <c r="K860" s="419"/>
      <c r="L860" s="422"/>
      <c r="M860" s="419"/>
      <c r="N860" s="421"/>
      <c r="O860" s="421"/>
      <c r="P860" s="421"/>
    </row>
    <row r="861">
      <c r="B861" s="418"/>
      <c r="C861" s="419"/>
      <c r="D861" s="420"/>
      <c r="E861" s="419"/>
      <c r="F861" s="421"/>
      <c r="G861" s="419"/>
      <c r="H861" s="422"/>
      <c r="I861" s="419"/>
      <c r="J861" s="419"/>
      <c r="K861" s="419"/>
      <c r="L861" s="422"/>
      <c r="M861" s="419"/>
      <c r="N861" s="421"/>
      <c r="O861" s="421"/>
      <c r="P861" s="421"/>
    </row>
    <row r="862">
      <c r="B862" s="418"/>
      <c r="C862" s="419"/>
      <c r="D862" s="420"/>
      <c r="E862" s="419"/>
      <c r="F862" s="421"/>
      <c r="G862" s="419"/>
      <c r="H862" s="422"/>
      <c r="I862" s="419"/>
      <c r="J862" s="419"/>
      <c r="K862" s="419"/>
      <c r="L862" s="422"/>
      <c r="M862" s="419"/>
      <c r="N862" s="421"/>
      <c r="O862" s="421"/>
      <c r="P862" s="421"/>
    </row>
    <row r="863">
      <c r="B863" s="418"/>
      <c r="C863" s="419"/>
      <c r="D863" s="420"/>
      <c r="E863" s="419"/>
      <c r="F863" s="421"/>
      <c r="G863" s="419"/>
      <c r="H863" s="422"/>
      <c r="I863" s="419"/>
      <c r="J863" s="419"/>
      <c r="K863" s="419"/>
      <c r="L863" s="422"/>
      <c r="M863" s="419"/>
      <c r="N863" s="421"/>
      <c r="O863" s="421"/>
      <c r="P863" s="421"/>
    </row>
    <row r="864">
      <c r="B864" s="418"/>
      <c r="C864" s="419"/>
      <c r="D864" s="420"/>
      <c r="E864" s="419"/>
      <c r="F864" s="421"/>
      <c r="G864" s="419"/>
      <c r="H864" s="422"/>
      <c r="I864" s="419"/>
      <c r="J864" s="419"/>
      <c r="K864" s="419"/>
      <c r="L864" s="422"/>
      <c r="M864" s="419"/>
      <c r="N864" s="421"/>
      <c r="O864" s="421"/>
      <c r="P864" s="421"/>
    </row>
    <row r="865">
      <c r="B865" s="418"/>
      <c r="C865" s="419"/>
      <c r="D865" s="420"/>
      <c r="E865" s="419"/>
      <c r="F865" s="421"/>
      <c r="G865" s="419"/>
      <c r="H865" s="422"/>
      <c r="I865" s="419"/>
      <c r="J865" s="419"/>
      <c r="K865" s="419"/>
      <c r="L865" s="422"/>
      <c r="M865" s="419"/>
      <c r="N865" s="421"/>
      <c r="O865" s="421"/>
      <c r="P865" s="421"/>
    </row>
    <row r="866">
      <c r="B866" s="418"/>
      <c r="C866" s="419"/>
      <c r="D866" s="420"/>
      <c r="E866" s="419"/>
      <c r="F866" s="421"/>
      <c r="G866" s="419"/>
      <c r="H866" s="422"/>
      <c r="I866" s="419"/>
      <c r="J866" s="419"/>
      <c r="K866" s="419"/>
      <c r="L866" s="422"/>
      <c r="M866" s="419"/>
      <c r="N866" s="421"/>
      <c r="O866" s="421"/>
      <c r="P866" s="421"/>
    </row>
    <row r="867">
      <c r="B867" s="418"/>
      <c r="C867" s="419"/>
      <c r="D867" s="420"/>
      <c r="E867" s="419"/>
      <c r="F867" s="421"/>
      <c r="G867" s="419"/>
      <c r="H867" s="422"/>
      <c r="I867" s="419"/>
      <c r="J867" s="419"/>
      <c r="K867" s="419"/>
      <c r="L867" s="422"/>
      <c r="M867" s="419"/>
      <c r="N867" s="421"/>
      <c r="O867" s="421"/>
      <c r="P867" s="421"/>
    </row>
    <row r="868">
      <c r="B868" s="418"/>
      <c r="C868" s="419"/>
      <c r="D868" s="420"/>
      <c r="E868" s="419"/>
      <c r="F868" s="421"/>
      <c r="G868" s="419"/>
      <c r="H868" s="422"/>
      <c r="I868" s="419"/>
      <c r="J868" s="419"/>
      <c r="K868" s="419"/>
      <c r="L868" s="422"/>
      <c r="M868" s="419"/>
      <c r="N868" s="421"/>
      <c r="O868" s="421"/>
      <c r="P868" s="421"/>
    </row>
    <row r="869">
      <c r="B869" s="418"/>
      <c r="C869" s="419"/>
      <c r="D869" s="420"/>
      <c r="E869" s="419"/>
      <c r="F869" s="421"/>
      <c r="G869" s="419"/>
      <c r="H869" s="422"/>
      <c r="I869" s="419"/>
      <c r="J869" s="419"/>
      <c r="K869" s="419"/>
      <c r="L869" s="422"/>
      <c r="M869" s="419"/>
      <c r="N869" s="421"/>
      <c r="O869" s="421"/>
      <c r="P869" s="421"/>
    </row>
    <row r="870">
      <c r="B870" s="418"/>
      <c r="C870" s="419"/>
      <c r="D870" s="420"/>
      <c r="E870" s="419"/>
      <c r="F870" s="421"/>
      <c r="G870" s="419"/>
      <c r="H870" s="422"/>
      <c r="I870" s="419"/>
      <c r="J870" s="419"/>
      <c r="K870" s="419"/>
      <c r="L870" s="422"/>
      <c r="M870" s="419"/>
      <c r="N870" s="421"/>
      <c r="O870" s="421"/>
      <c r="P870" s="421"/>
    </row>
    <row r="871">
      <c r="B871" s="418"/>
      <c r="C871" s="419"/>
      <c r="D871" s="420"/>
      <c r="E871" s="419"/>
      <c r="F871" s="421"/>
      <c r="G871" s="419"/>
      <c r="H871" s="422"/>
      <c r="I871" s="419"/>
      <c r="J871" s="419"/>
      <c r="K871" s="419"/>
      <c r="L871" s="422"/>
      <c r="M871" s="419"/>
      <c r="N871" s="421"/>
      <c r="O871" s="421"/>
      <c r="P871" s="421"/>
    </row>
    <row r="872">
      <c r="B872" s="418"/>
      <c r="C872" s="419"/>
      <c r="D872" s="420"/>
      <c r="E872" s="419"/>
      <c r="F872" s="421"/>
      <c r="G872" s="419"/>
      <c r="H872" s="422"/>
      <c r="I872" s="419"/>
      <c r="J872" s="419"/>
      <c r="K872" s="419"/>
      <c r="L872" s="422"/>
      <c r="M872" s="419"/>
      <c r="N872" s="421"/>
      <c r="O872" s="421"/>
      <c r="P872" s="421"/>
    </row>
    <row r="873">
      <c r="B873" s="418"/>
      <c r="C873" s="419"/>
      <c r="D873" s="420"/>
      <c r="E873" s="419"/>
      <c r="F873" s="421"/>
      <c r="G873" s="419"/>
      <c r="H873" s="422"/>
      <c r="I873" s="419"/>
      <c r="J873" s="419"/>
      <c r="K873" s="419"/>
      <c r="L873" s="422"/>
      <c r="M873" s="419"/>
      <c r="N873" s="421"/>
      <c r="O873" s="421"/>
      <c r="P873" s="421"/>
    </row>
    <row r="874">
      <c r="B874" s="418"/>
      <c r="C874" s="419"/>
      <c r="D874" s="420"/>
      <c r="E874" s="419"/>
      <c r="F874" s="421"/>
      <c r="G874" s="419"/>
      <c r="H874" s="422"/>
      <c r="I874" s="419"/>
      <c r="J874" s="419"/>
      <c r="K874" s="419"/>
      <c r="L874" s="422"/>
      <c r="M874" s="419"/>
      <c r="N874" s="421"/>
      <c r="O874" s="421"/>
      <c r="P874" s="421"/>
    </row>
    <row r="875">
      <c r="B875" s="418"/>
      <c r="C875" s="419"/>
      <c r="D875" s="420"/>
      <c r="E875" s="419"/>
      <c r="F875" s="421"/>
      <c r="G875" s="419"/>
      <c r="H875" s="422"/>
      <c r="I875" s="419"/>
      <c r="J875" s="419"/>
      <c r="K875" s="419"/>
      <c r="L875" s="422"/>
      <c r="M875" s="419"/>
      <c r="N875" s="421"/>
      <c r="O875" s="421"/>
      <c r="P875" s="421"/>
    </row>
    <row r="876">
      <c r="B876" s="418"/>
      <c r="C876" s="419"/>
      <c r="D876" s="420"/>
      <c r="E876" s="419"/>
      <c r="F876" s="421"/>
      <c r="G876" s="419"/>
      <c r="H876" s="422"/>
      <c r="I876" s="419"/>
      <c r="J876" s="419"/>
      <c r="K876" s="419"/>
      <c r="L876" s="422"/>
      <c r="M876" s="419"/>
      <c r="N876" s="421"/>
      <c r="O876" s="421"/>
      <c r="P876" s="421"/>
    </row>
    <row r="877">
      <c r="B877" s="418"/>
      <c r="C877" s="419"/>
      <c r="D877" s="420"/>
      <c r="E877" s="419"/>
      <c r="F877" s="421"/>
      <c r="G877" s="419"/>
      <c r="H877" s="422"/>
      <c r="I877" s="419"/>
      <c r="J877" s="419"/>
      <c r="K877" s="419"/>
      <c r="L877" s="422"/>
      <c r="M877" s="419"/>
      <c r="N877" s="421"/>
      <c r="O877" s="421"/>
      <c r="P877" s="421"/>
    </row>
    <row r="878">
      <c r="B878" s="418"/>
      <c r="C878" s="419"/>
      <c r="D878" s="420"/>
      <c r="E878" s="419"/>
      <c r="F878" s="421"/>
      <c r="G878" s="419"/>
      <c r="H878" s="422"/>
      <c r="I878" s="419"/>
      <c r="J878" s="419"/>
      <c r="K878" s="419"/>
      <c r="L878" s="422"/>
      <c r="M878" s="419"/>
      <c r="N878" s="421"/>
      <c r="O878" s="421"/>
      <c r="P878" s="421"/>
    </row>
    <row r="879">
      <c r="B879" s="418"/>
      <c r="C879" s="419"/>
      <c r="D879" s="420"/>
      <c r="E879" s="419"/>
      <c r="F879" s="421"/>
      <c r="G879" s="419"/>
      <c r="H879" s="422"/>
      <c r="I879" s="419"/>
      <c r="J879" s="419"/>
      <c r="K879" s="419"/>
      <c r="L879" s="422"/>
      <c r="M879" s="419"/>
      <c r="N879" s="421"/>
      <c r="O879" s="421"/>
      <c r="P879" s="421"/>
    </row>
    <row r="880">
      <c r="B880" s="418"/>
      <c r="C880" s="419"/>
      <c r="D880" s="420"/>
      <c r="E880" s="419"/>
      <c r="F880" s="421"/>
      <c r="G880" s="419"/>
      <c r="H880" s="422"/>
      <c r="I880" s="419"/>
      <c r="J880" s="419"/>
      <c r="K880" s="419"/>
      <c r="L880" s="422"/>
      <c r="M880" s="419"/>
      <c r="N880" s="421"/>
      <c r="O880" s="421"/>
      <c r="P880" s="421"/>
    </row>
    <row r="881">
      <c r="B881" s="418"/>
      <c r="C881" s="419"/>
      <c r="D881" s="420"/>
      <c r="E881" s="419"/>
      <c r="F881" s="421"/>
      <c r="G881" s="419"/>
      <c r="H881" s="422"/>
      <c r="I881" s="419"/>
      <c r="J881" s="419"/>
      <c r="K881" s="419"/>
      <c r="L881" s="422"/>
      <c r="M881" s="419"/>
      <c r="N881" s="421"/>
      <c r="O881" s="421"/>
      <c r="P881" s="421"/>
    </row>
    <row r="882">
      <c r="B882" s="418"/>
      <c r="C882" s="419"/>
      <c r="D882" s="420"/>
      <c r="E882" s="419"/>
      <c r="F882" s="421"/>
      <c r="G882" s="419"/>
      <c r="H882" s="422"/>
      <c r="I882" s="419"/>
      <c r="J882" s="419"/>
      <c r="K882" s="419"/>
      <c r="L882" s="422"/>
      <c r="M882" s="419"/>
      <c r="N882" s="421"/>
      <c r="O882" s="421"/>
      <c r="P882" s="421"/>
    </row>
    <row r="883">
      <c r="B883" s="418"/>
      <c r="C883" s="419"/>
      <c r="D883" s="420"/>
      <c r="E883" s="419"/>
      <c r="F883" s="421"/>
      <c r="G883" s="419"/>
      <c r="H883" s="422"/>
      <c r="I883" s="419"/>
      <c r="J883" s="419"/>
      <c r="K883" s="419"/>
      <c r="L883" s="422"/>
      <c r="M883" s="419"/>
      <c r="N883" s="421"/>
      <c r="O883" s="421"/>
      <c r="P883" s="421"/>
    </row>
    <row r="884">
      <c r="B884" s="418"/>
      <c r="C884" s="419"/>
      <c r="D884" s="420"/>
      <c r="E884" s="419"/>
      <c r="F884" s="421"/>
      <c r="G884" s="419"/>
      <c r="H884" s="422"/>
      <c r="I884" s="419"/>
      <c r="J884" s="419"/>
      <c r="K884" s="419"/>
      <c r="L884" s="422"/>
      <c r="M884" s="419"/>
      <c r="N884" s="421"/>
      <c r="O884" s="421"/>
      <c r="P884" s="421"/>
    </row>
    <row r="885">
      <c r="B885" s="418"/>
      <c r="C885" s="419"/>
      <c r="D885" s="420"/>
      <c r="E885" s="419"/>
      <c r="F885" s="421"/>
      <c r="G885" s="419"/>
      <c r="H885" s="422"/>
      <c r="I885" s="419"/>
      <c r="J885" s="419"/>
      <c r="K885" s="419"/>
      <c r="L885" s="422"/>
      <c r="M885" s="419"/>
      <c r="N885" s="421"/>
      <c r="O885" s="421"/>
      <c r="P885" s="421"/>
    </row>
    <row r="886">
      <c r="B886" s="418"/>
      <c r="C886" s="419"/>
      <c r="D886" s="420"/>
      <c r="E886" s="419"/>
      <c r="F886" s="421"/>
      <c r="G886" s="419"/>
      <c r="H886" s="422"/>
      <c r="I886" s="419"/>
      <c r="J886" s="419"/>
      <c r="K886" s="419"/>
      <c r="L886" s="422"/>
      <c r="M886" s="419"/>
      <c r="N886" s="421"/>
      <c r="O886" s="421"/>
      <c r="P886" s="421"/>
    </row>
    <row r="887">
      <c r="B887" s="418"/>
      <c r="C887" s="419"/>
      <c r="D887" s="420"/>
      <c r="E887" s="419"/>
      <c r="F887" s="421"/>
      <c r="G887" s="419"/>
      <c r="H887" s="422"/>
      <c r="I887" s="419"/>
      <c r="J887" s="419"/>
      <c r="K887" s="419"/>
      <c r="L887" s="422"/>
      <c r="M887" s="419"/>
      <c r="N887" s="421"/>
      <c r="O887" s="421"/>
      <c r="P887" s="421"/>
    </row>
    <row r="888">
      <c r="B888" s="418"/>
      <c r="C888" s="419"/>
      <c r="D888" s="420"/>
      <c r="E888" s="419"/>
      <c r="F888" s="421"/>
      <c r="G888" s="419"/>
      <c r="H888" s="422"/>
      <c r="I888" s="419"/>
      <c r="J888" s="419"/>
      <c r="K888" s="419"/>
      <c r="L888" s="422"/>
      <c r="M888" s="419"/>
      <c r="N888" s="421"/>
      <c r="O888" s="421"/>
      <c r="P888" s="421"/>
    </row>
    <row r="889">
      <c r="B889" s="418"/>
      <c r="C889" s="419"/>
      <c r="D889" s="420"/>
      <c r="E889" s="419"/>
      <c r="F889" s="421"/>
      <c r="G889" s="419"/>
      <c r="H889" s="422"/>
      <c r="I889" s="419"/>
      <c r="J889" s="419"/>
      <c r="K889" s="419"/>
      <c r="L889" s="422"/>
      <c r="M889" s="419"/>
      <c r="N889" s="421"/>
      <c r="O889" s="421"/>
      <c r="P889" s="421"/>
    </row>
    <row r="890">
      <c r="B890" s="418"/>
      <c r="C890" s="419"/>
      <c r="D890" s="420"/>
      <c r="E890" s="419"/>
      <c r="F890" s="421"/>
      <c r="G890" s="419"/>
      <c r="H890" s="422"/>
      <c r="I890" s="419"/>
      <c r="J890" s="419"/>
      <c r="K890" s="419"/>
      <c r="L890" s="422"/>
      <c r="M890" s="419"/>
      <c r="N890" s="421"/>
      <c r="O890" s="421"/>
      <c r="P890" s="421"/>
    </row>
    <row r="891">
      <c r="B891" s="418"/>
      <c r="C891" s="419"/>
      <c r="D891" s="420"/>
      <c r="E891" s="419"/>
      <c r="F891" s="421"/>
      <c r="G891" s="419"/>
      <c r="H891" s="422"/>
      <c r="I891" s="419"/>
      <c r="J891" s="419"/>
      <c r="K891" s="419"/>
      <c r="L891" s="422"/>
      <c r="M891" s="419"/>
      <c r="N891" s="421"/>
      <c r="O891" s="421"/>
      <c r="P891" s="421"/>
    </row>
    <row r="892">
      <c r="B892" s="418"/>
      <c r="C892" s="419"/>
      <c r="D892" s="420"/>
      <c r="E892" s="419"/>
      <c r="F892" s="421"/>
      <c r="G892" s="419"/>
      <c r="H892" s="422"/>
      <c r="I892" s="419"/>
      <c r="J892" s="419"/>
      <c r="K892" s="419"/>
      <c r="L892" s="422"/>
      <c r="M892" s="419"/>
      <c r="N892" s="421"/>
      <c r="O892" s="421"/>
      <c r="P892" s="421"/>
    </row>
    <row r="893">
      <c r="B893" s="418"/>
      <c r="C893" s="419"/>
      <c r="D893" s="420"/>
      <c r="E893" s="419"/>
      <c r="F893" s="421"/>
      <c r="G893" s="419"/>
      <c r="H893" s="422"/>
      <c r="I893" s="419"/>
      <c r="J893" s="419"/>
      <c r="K893" s="419"/>
      <c r="L893" s="422"/>
      <c r="M893" s="419"/>
      <c r="N893" s="421"/>
      <c r="O893" s="421"/>
      <c r="P893" s="421"/>
    </row>
    <row r="894">
      <c r="B894" s="418"/>
      <c r="C894" s="419"/>
      <c r="D894" s="420"/>
      <c r="E894" s="419"/>
      <c r="F894" s="421"/>
      <c r="G894" s="419"/>
      <c r="H894" s="422"/>
      <c r="I894" s="419"/>
      <c r="J894" s="419"/>
      <c r="K894" s="419"/>
      <c r="L894" s="422"/>
      <c r="M894" s="419"/>
      <c r="N894" s="421"/>
      <c r="O894" s="421"/>
      <c r="P894" s="421"/>
    </row>
    <row r="895">
      <c r="B895" s="418"/>
      <c r="C895" s="419"/>
      <c r="D895" s="420"/>
      <c r="E895" s="419"/>
      <c r="F895" s="421"/>
      <c r="G895" s="419"/>
      <c r="H895" s="422"/>
      <c r="I895" s="419"/>
      <c r="J895" s="419"/>
      <c r="K895" s="419"/>
      <c r="L895" s="422"/>
      <c r="M895" s="419"/>
      <c r="N895" s="421"/>
      <c r="O895" s="421"/>
      <c r="P895" s="421"/>
    </row>
    <row r="896">
      <c r="B896" s="418"/>
      <c r="C896" s="419"/>
      <c r="D896" s="420"/>
      <c r="E896" s="419"/>
      <c r="F896" s="421"/>
      <c r="G896" s="419"/>
      <c r="H896" s="422"/>
      <c r="I896" s="419"/>
      <c r="J896" s="419"/>
      <c r="K896" s="419"/>
      <c r="L896" s="422"/>
      <c r="M896" s="419"/>
      <c r="N896" s="421"/>
      <c r="O896" s="421"/>
      <c r="P896" s="421"/>
    </row>
    <row r="897">
      <c r="B897" s="418"/>
      <c r="C897" s="419"/>
      <c r="D897" s="420"/>
      <c r="E897" s="419"/>
      <c r="F897" s="421"/>
      <c r="G897" s="419"/>
      <c r="H897" s="422"/>
      <c r="I897" s="419"/>
      <c r="J897" s="419"/>
      <c r="K897" s="419"/>
      <c r="L897" s="422"/>
      <c r="M897" s="419"/>
      <c r="N897" s="421"/>
      <c r="O897" s="421"/>
      <c r="P897" s="421"/>
    </row>
    <row r="898">
      <c r="B898" s="418"/>
      <c r="C898" s="419"/>
      <c r="D898" s="420"/>
      <c r="E898" s="419"/>
      <c r="F898" s="421"/>
      <c r="G898" s="419"/>
      <c r="H898" s="422"/>
      <c r="I898" s="419"/>
      <c r="J898" s="419"/>
      <c r="K898" s="419"/>
      <c r="L898" s="422"/>
      <c r="M898" s="419"/>
      <c r="N898" s="421"/>
      <c r="O898" s="421"/>
      <c r="P898" s="421"/>
    </row>
    <row r="899">
      <c r="B899" s="418"/>
      <c r="C899" s="419"/>
      <c r="D899" s="420"/>
      <c r="E899" s="419"/>
      <c r="F899" s="421"/>
      <c r="G899" s="419"/>
      <c r="H899" s="422"/>
      <c r="I899" s="419"/>
      <c r="J899" s="419"/>
      <c r="K899" s="419"/>
      <c r="L899" s="422"/>
      <c r="M899" s="419"/>
      <c r="N899" s="421"/>
      <c r="O899" s="421"/>
      <c r="P899" s="421"/>
    </row>
    <row r="900">
      <c r="B900" s="418"/>
      <c r="C900" s="419"/>
      <c r="D900" s="420"/>
      <c r="E900" s="419"/>
      <c r="F900" s="421"/>
      <c r="G900" s="419"/>
      <c r="H900" s="422"/>
      <c r="I900" s="419"/>
      <c r="J900" s="419"/>
      <c r="K900" s="419"/>
      <c r="L900" s="422"/>
      <c r="M900" s="419"/>
      <c r="N900" s="421"/>
      <c r="O900" s="421"/>
      <c r="P900" s="421"/>
    </row>
    <row r="901">
      <c r="B901" s="418"/>
      <c r="C901" s="419"/>
      <c r="D901" s="420"/>
      <c r="E901" s="419"/>
      <c r="F901" s="421"/>
      <c r="G901" s="419"/>
      <c r="H901" s="422"/>
      <c r="I901" s="419"/>
      <c r="J901" s="419"/>
      <c r="K901" s="419"/>
      <c r="L901" s="422"/>
      <c r="M901" s="419"/>
      <c r="N901" s="421"/>
      <c r="O901" s="421"/>
      <c r="P901" s="421"/>
    </row>
    <row r="902">
      <c r="B902" s="418"/>
      <c r="C902" s="419"/>
      <c r="D902" s="420"/>
      <c r="E902" s="419"/>
      <c r="F902" s="421"/>
      <c r="G902" s="419"/>
      <c r="H902" s="422"/>
      <c r="I902" s="419"/>
      <c r="J902" s="419"/>
      <c r="K902" s="419"/>
      <c r="L902" s="422"/>
      <c r="M902" s="419"/>
      <c r="N902" s="421"/>
      <c r="O902" s="421"/>
      <c r="P902" s="421"/>
    </row>
    <row r="903">
      <c r="B903" s="418"/>
      <c r="C903" s="419"/>
      <c r="D903" s="420"/>
      <c r="E903" s="419"/>
      <c r="F903" s="421"/>
      <c r="G903" s="419"/>
      <c r="H903" s="422"/>
      <c r="I903" s="419"/>
      <c r="J903" s="419"/>
      <c r="K903" s="419"/>
      <c r="L903" s="422"/>
      <c r="M903" s="419"/>
      <c r="N903" s="421"/>
      <c r="O903" s="421"/>
      <c r="P903" s="421"/>
    </row>
    <row r="904">
      <c r="B904" s="418"/>
      <c r="C904" s="419"/>
      <c r="D904" s="420"/>
      <c r="E904" s="419"/>
      <c r="F904" s="421"/>
      <c r="G904" s="419"/>
      <c r="H904" s="422"/>
      <c r="I904" s="419"/>
      <c r="J904" s="419"/>
      <c r="K904" s="419"/>
      <c r="L904" s="422"/>
      <c r="M904" s="419"/>
      <c r="N904" s="421"/>
      <c r="O904" s="421"/>
      <c r="P904" s="421"/>
    </row>
    <row r="905">
      <c r="B905" s="418"/>
      <c r="C905" s="419"/>
      <c r="D905" s="420"/>
      <c r="E905" s="419"/>
      <c r="F905" s="421"/>
      <c r="G905" s="419"/>
      <c r="H905" s="422"/>
      <c r="I905" s="419"/>
      <c r="J905" s="419"/>
      <c r="K905" s="419"/>
      <c r="L905" s="422"/>
      <c r="M905" s="419"/>
      <c r="N905" s="421"/>
      <c r="O905" s="421"/>
      <c r="P905" s="421"/>
    </row>
    <row r="906">
      <c r="B906" s="418"/>
      <c r="C906" s="419"/>
      <c r="D906" s="420"/>
      <c r="E906" s="419"/>
      <c r="F906" s="421"/>
      <c r="G906" s="419"/>
      <c r="H906" s="422"/>
      <c r="I906" s="419"/>
      <c r="J906" s="419"/>
      <c r="K906" s="419"/>
      <c r="L906" s="422"/>
      <c r="M906" s="419"/>
      <c r="N906" s="421"/>
      <c r="O906" s="421"/>
      <c r="P906" s="421"/>
    </row>
    <row r="907">
      <c r="B907" s="418"/>
      <c r="C907" s="419"/>
      <c r="D907" s="420"/>
      <c r="E907" s="419"/>
      <c r="F907" s="421"/>
      <c r="G907" s="419"/>
      <c r="H907" s="422"/>
      <c r="I907" s="419"/>
      <c r="J907" s="419"/>
      <c r="K907" s="419"/>
      <c r="L907" s="422"/>
      <c r="M907" s="419"/>
      <c r="N907" s="421"/>
      <c r="O907" s="421"/>
      <c r="P907" s="421"/>
    </row>
    <row r="908">
      <c r="B908" s="418"/>
      <c r="C908" s="419"/>
      <c r="D908" s="420"/>
      <c r="E908" s="419"/>
      <c r="F908" s="421"/>
      <c r="G908" s="419"/>
      <c r="H908" s="422"/>
      <c r="I908" s="419"/>
      <c r="J908" s="419"/>
      <c r="K908" s="419"/>
      <c r="L908" s="422"/>
      <c r="M908" s="419"/>
      <c r="N908" s="421"/>
      <c r="O908" s="421"/>
      <c r="P908" s="421"/>
    </row>
    <row r="909">
      <c r="B909" s="418"/>
      <c r="C909" s="419"/>
      <c r="D909" s="420"/>
      <c r="E909" s="419"/>
      <c r="F909" s="421"/>
      <c r="G909" s="419"/>
      <c r="H909" s="422"/>
      <c r="I909" s="419"/>
      <c r="J909" s="419"/>
      <c r="K909" s="419"/>
      <c r="L909" s="422"/>
      <c r="M909" s="419"/>
      <c r="N909" s="421"/>
      <c r="O909" s="421"/>
      <c r="P909" s="421"/>
    </row>
    <row r="910">
      <c r="B910" s="418"/>
      <c r="C910" s="419"/>
      <c r="D910" s="420"/>
      <c r="E910" s="419"/>
      <c r="F910" s="421"/>
      <c r="G910" s="419"/>
      <c r="H910" s="422"/>
      <c r="I910" s="419"/>
      <c r="J910" s="419"/>
      <c r="K910" s="419"/>
      <c r="L910" s="422"/>
      <c r="M910" s="419"/>
      <c r="N910" s="421"/>
      <c r="O910" s="421"/>
      <c r="P910" s="421"/>
    </row>
    <row r="911">
      <c r="B911" s="418"/>
      <c r="C911" s="419"/>
      <c r="D911" s="420"/>
      <c r="E911" s="419"/>
      <c r="F911" s="421"/>
      <c r="G911" s="419"/>
      <c r="H911" s="422"/>
      <c r="I911" s="419"/>
      <c r="J911" s="419"/>
      <c r="K911" s="419"/>
      <c r="L911" s="422"/>
      <c r="M911" s="419"/>
      <c r="N911" s="421"/>
      <c r="O911" s="421"/>
      <c r="P911" s="421"/>
    </row>
    <row r="912">
      <c r="B912" s="418"/>
      <c r="C912" s="419"/>
      <c r="D912" s="420"/>
      <c r="E912" s="419"/>
      <c r="F912" s="421"/>
      <c r="G912" s="419"/>
      <c r="H912" s="422"/>
      <c r="I912" s="419"/>
      <c r="J912" s="419"/>
      <c r="K912" s="419"/>
      <c r="L912" s="422"/>
      <c r="M912" s="419"/>
      <c r="N912" s="421"/>
      <c r="O912" s="421"/>
      <c r="P912" s="421"/>
    </row>
    <row r="913">
      <c r="B913" s="418"/>
      <c r="C913" s="419"/>
      <c r="D913" s="420"/>
      <c r="E913" s="419"/>
      <c r="F913" s="421"/>
      <c r="G913" s="419"/>
      <c r="H913" s="422"/>
      <c r="I913" s="419"/>
      <c r="J913" s="419"/>
      <c r="K913" s="419"/>
      <c r="L913" s="422"/>
      <c r="M913" s="419"/>
      <c r="N913" s="421"/>
      <c r="O913" s="421"/>
      <c r="P913" s="421"/>
    </row>
    <row r="914">
      <c r="B914" s="418"/>
      <c r="C914" s="419"/>
      <c r="D914" s="420"/>
      <c r="E914" s="419"/>
      <c r="F914" s="421"/>
      <c r="G914" s="419"/>
      <c r="H914" s="422"/>
      <c r="I914" s="419"/>
      <c r="J914" s="419"/>
      <c r="K914" s="419"/>
      <c r="L914" s="422"/>
      <c r="M914" s="419"/>
      <c r="N914" s="421"/>
      <c r="O914" s="421"/>
      <c r="P914" s="421"/>
    </row>
    <row r="915">
      <c r="B915" s="418"/>
      <c r="C915" s="419"/>
      <c r="D915" s="420"/>
      <c r="E915" s="419"/>
      <c r="F915" s="421"/>
      <c r="G915" s="419"/>
      <c r="H915" s="422"/>
      <c r="I915" s="419"/>
      <c r="J915" s="419"/>
      <c r="K915" s="419"/>
      <c r="L915" s="422"/>
      <c r="M915" s="419"/>
      <c r="N915" s="421"/>
      <c r="O915" s="421"/>
      <c r="P915" s="421"/>
    </row>
    <row r="916">
      <c r="B916" s="418"/>
      <c r="C916" s="419"/>
      <c r="D916" s="420"/>
      <c r="E916" s="419"/>
      <c r="F916" s="421"/>
      <c r="G916" s="419"/>
      <c r="H916" s="422"/>
      <c r="I916" s="419"/>
      <c r="J916" s="419"/>
      <c r="K916" s="419"/>
      <c r="L916" s="422"/>
      <c r="M916" s="419"/>
      <c r="N916" s="421"/>
      <c r="O916" s="421"/>
      <c r="P916" s="421"/>
    </row>
    <row r="917">
      <c r="B917" s="418"/>
      <c r="C917" s="419"/>
      <c r="D917" s="420"/>
      <c r="E917" s="419"/>
      <c r="F917" s="421"/>
      <c r="G917" s="419"/>
      <c r="H917" s="422"/>
      <c r="I917" s="419"/>
      <c r="J917" s="419"/>
      <c r="K917" s="419"/>
      <c r="L917" s="422"/>
      <c r="M917" s="419"/>
      <c r="N917" s="421"/>
      <c r="O917" s="421"/>
      <c r="P917" s="421"/>
    </row>
    <row r="918">
      <c r="B918" s="418"/>
      <c r="C918" s="419"/>
      <c r="D918" s="420"/>
      <c r="E918" s="419"/>
      <c r="F918" s="421"/>
      <c r="G918" s="419"/>
      <c r="H918" s="422"/>
      <c r="I918" s="419"/>
      <c r="J918" s="419"/>
      <c r="K918" s="419"/>
      <c r="L918" s="422"/>
      <c r="M918" s="419"/>
      <c r="N918" s="421"/>
      <c r="O918" s="421"/>
      <c r="P918" s="421"/>
    </row>
    <row r="919">
      <c r="B919" s="418"/>
      <c r="C919" s="419"/>
      <c r="D919" s="420"/>
      <c r="E919" s="419"/>
      <c r="F919" s="421"/>
      <c r="G919" s="419"/>
      <c r="H919" s="422"/>
      <c r="I919" s="419"/>
      <c r="J919" s="419"/>
      <c r="K919" s="419"/>
      <c r="L919" s="422"/>
      <c r="M919" s="419"/>
      <c r="N919" s="421"/>
      <c r="O919" s="421"/>
      <c r="P919" s="421"/>
    </row>
    <row r="920">
      <c r="B920" s="418"/>
      <c r="C920" s="419"/>
      <c r="D920" s="420"/>
      <c r="E920" s="419"/>
      <c r="F920" s="421"/>
      <c r="G920" s="419"/>
      <c r="H920" s="422"/>
      <c r="I920" s="419"/>
      <c r="J920" s="419"/>
      <c r="K920" s="419"/>
      <c r="L920" s="422"/>
      <c r="M920" s="419"/>
      <c r="N920" s="421"/>
      <c r="O920" s="421"/>
      <c r="P920" s="421"/>
    </row>
    <row r="921">
      <c r="B921" s="418"/>
      <c r="C921" s="419"/>
      <c r="D921" s="420"/>
      <c r="E921" s="419"/>
      <c r="F921" s="421"/>
      <c r="G921" s="419"/>
      <c r="H921" s="422"/>
      <c r="I921" s="419"/>
      <c r="J921" s="419"/>
      <c r="K921" s="419"/>
      <c r="L921" s="422"/>
      <c r="M921" s="419"/>
      <c r="N921" s="421"/>
      <c r="O921" s="421"/>
      <c r="P921" s="421"/>
    </row>
    <row r="922">
      <c r="B922" s="418"/>
      <c r="C922" s="419"/>
      <c r="D922" s="420"/>
      <c r="E922" s="419"/>
      <c r="F922" s="421"/>
      <c r="G922" s="419"/>
      <c r="H922" s="422"/>
      <c r="I922" s="419"/>
      <c r="J922" s="419"/>
      <c r="K922" s="419"/>
      <c r="L922" s="422"/>
      <c r="M922" s="419"/>
      <c r="N922" s="421"/>
      <c r="O922" s="421"/>
      <c r="P922" s="421"/>
    </row>
    <row r="923">
      <c r="B923" s="418"/>
      <c r="C923" s="419"/>
      <c r="D923" s="420"/>
      <c r="E923" s="419"/>
      <c r="F923" s="421"/>
      <c r="G923" s="419"/>
      <c r="H923" s="422"/>
      <c r="I923" s="419"/>
      <c r="J923" s="419"/>
      <c r="K923" s="419"/>
      <c r="L923" s="422"/>
      <c r="M923" s="419"/>
      <c r="N923" s="421"/>
      <c r="O923" s="421"/>
      <c r="P923" s="421"/>
    </row>
    <row r="924">
      <c r="B924" s="418"/>
      <c r="C924" s="419"/>
      <c r="D924" s="420"/>
      <c r="E924" s="419"/>
      <c r="F924" s="421"/>
      <c r="G924" s="419"/>
      <c r="H924" s="422"/>
      <c r="I924" s="419"/>
      <c r="J924" s="419"/>
      <c r="K924" s="419"/>
      <c r="L924" s="422"/>
      <c r="M924" s="419"/>
      <c r="N924" s="421"/>
      <c r="O924" s="421"/>
      <c r="P924" s="421"/>
    </row>
    <row r="925">
      <c r="B925" s="418"/>
      <c r="C925" s="419"/>
      <c r="D925" s="420"/>
      <c r="E925" s="419"/>
      <c r="F925" s="421"/>
      <c r="G925" s="419"/>
      <c r="H925" s="422"/>
      <c r="I925" s="419"/>
      <c r="J925" s="419"/>
      <c r="K925" s="419"/>
      <c r="L925" s="422"/>
      <c r="M925" s="419"/>
      <c r="N925" s="421"/>
      <c r="O925" s="421"/>
      <c r="P925" s="421"/>
    </row>
    <row r="926">
      <c r="B926" s="418"/>
      <c r="C926" s="419"/>
      <c r="D926" s="420"/>
      <c r="E926" s="419"/>
      <c r="F926" s="421"/>
      <c r="G926" s="419"/>
      <c r="H926" s="422"/>
      <c r="I926" s="419"/>
      <c r="J926" s="419"/>
      <c r="K926" s="419"/>
      <c r="L926" s="422"/>
      <c r="M926" s="419"/>
      <c r="N926" s="421"/>
      <c r="O926" s="421"/>
      <c r="P926" s="421"/>
    </row>
    <row r="927">
      <c r="B927" s="418"/>
      <c r="C927" s="419"/>
      <c r="D927" s="420"/>
      <c r="E927" s="419"/>
      <c r="F927" s="421"/>
      <c r="G927" s="419"/>
      <c r="H927" s="422"/>
      <c r="I927" s="419"/>
      <c r="J927" s="419"/>
      <c r="K927" s="419"/>
      <c r="L927" s="422"/>
      <c r="M927" s="419"/>
      <c r="N927" s="421"/>
      <c r="O927" s="421"/>
      <c r="P927" s="421"/>
    </row>
    <row r="928">
      <c r="B928" s="418"/>
      <c r="C928" s="419"/>
      <c r="D928" s="420"/>
      <c r="E928" s="419"/>
      <c r="F928" s="421"/>
      <c r="G928" s="419"/>
      <c r="H928" s="422"/>
      <c r="I928" s="419"/>
      <c r="J928" s="419"/>
      <c r="K928" s="419"/>
      <c r="L928" s="422"/>
      <c r="M928" s="419"/>
      <c r="N928" s="421"/>
      <c r="O928" s="421"/>
      <c r="P928" s="421"/>
    </row>
    <row r="929">
      <c r="B929" s="418"/>
      <c r="C929" s="419"/>
      <c r="D929" s="420"/>
      <c r="E929" s="419"/>
      <c r="F929" s="421"/>
      <c r="G929" s="419"/>
      <c r="H929" s="422"/>
      <c r="I929" s="419"/>
      <c r="J929" s="419"/>
      <c r="K929" s="419"/>
      <c r="L929" s="422"/>
      <c r="M929" s="419"/>
      <c r="N929" s="421"/>
      <c r="O929" s="421"/>
      <c r="P929" s="421"/>
    </row>
    <row r="930">
      <c r="B930" s="418"/>
      <c r="C930" s="419"/>
      <c r="D930" s="420"/>
      <c r="E930" s="419"/>
      <c r="F930" s="421"/>
      <c r="G930" s="419"/>
      <c r="H930" s="422"/>
      <c r="I930" s="419"/>
      <c r="J930" s="419"/>
      <c r="K930" s="419"/>
      <c r="L930" s="422"/>
      <c r="M930" s="419"/>
      <c r="N930" s="421"/>
      <c r="O930" s="421"/>
      <c r="P930" s="421"/>
    </row>
    <row r="931">
      <c r="B931" s="418"/>
      <c r="C931" s="419"/>
      <c r="D931" s="420"/>
      <c r="E931" s="419"/>
      <c r="F931" s="421"/>
      <c r="G931" s="419"/>
      <c r="H931" s="422"/>
      <c r="I931" s="419"/>
      <c r="J931" s="419"/>
      <c r="K931" s="419"/>
      <c r="L931" s="422"/>
      <c r="M931" s="419"/>
      <c r="N931" s="421"/>
      <c r="O931" s="421"/>
      <c r="P931" s="421"/>
    </row>
    <row r="932">
      <c r="B932" s="418"/>
      <c r="C932" s="419"/>
      <c r="D932" s="420"/>
      <c r="E932" s="419"/>
      <c r="F932" s="421"/>
      <c r="G932" s="419"/>
      <c r="H932" s="422"/>
      <c r="I932" s="419"/>
      <c r="J932" s="419"/>
      <c r="K932" s="419"/>
      <c r="L932" s="422"/>
      <c r="M932" s="419"/>
      <c r="N932" s="421"/>
      <c r="O932" s="421"/>
      <c r="P932" s="421"/>
    </row>
    <row r="933">
      <c r="B933" s="418"/>
      <c r="C933" s="419"/>
      <c r="D933" s="420"/>
      <c r="E933" s="419"/>
      <c r="F933" s="421"/>
      <c r="G933" s="419"/>
      <c r="H933" s="422"/>
      <c r="I933" s="419"/>
      <c r="J933" s="419"/>
      <c r="K933" s="419"/>
      <c r="L933" s="422"/>
      <c r="M933" s="419"/>
      <c r="N933" s="421"/>
      <c r="O933" s="421"/>
      <c r="P933" s="421"/>
    </row>
    <row r="934">
      <c r="B934" s="418"/>
      <c r="C934" s="419"/>
      <c r="D934" s="420"/>
      <c r="E934" s="419"/>
      <c r="F934" s="421"/>
      <c r="G934" s="419"/>
      <c r="H934" s="422"/>
      <c r="I934" s="419"/>
      <c r="J934" s="419"/>
      <c r="K934" s="419"/>
      <c r="L934" s="422"/>
      <c r="M934" s="419"/>
      <c r="N934" s="421"/>
      <c r="O934" s="421"/>
      <c r="P934" s="421"/>
    </row>
    <row r="935">
      <c r="B935" s="418"/>
      <c r="C935" s="419"/>
      <c r="D935" s="420"/>
      <c r="E935" s="419"/>
      <c r="F935" s="421"/>
      <c r="G935" s="419"/>
      <c r="H935" s="422"/>
      <c r="I935" s="419"/>
      <c r="J935" s="419"/>
      <c r="K935" s="419"/>
      <c r="L935" s="422"/>
      <c r="M935" s="419"/>
      <c r="N935" s="421"/>
      <c r="O935" s="421"/>
      <c r="P935" s="421"/>
    </row>
    <row r="936">
      <c r="B936" s="418"/>
      <c r="C936" s="419"/>
      <c r="D936" s="420"/>
      <c r="E936" s="419"/>
      <c r="F936" s="421"/>
      <c r="G936" s="419"/>
      <c r="H936" s="422"/>
      <c r="I936" s="419"/>
      <c r="J936" s="419"/>
      <c r="K936" s="419"/>
      <c r="L936" s="422"/>
      <c r="M936" s="419"/>
      <c r="N936" s="421"/>
      <c r="O936" s="421"/>
      <c r="P936" s="421"/>
    </row>
    <row r="937">
      <c r="B937" s="418"/>
      <c r="C937" s="419"/>
      <c r="D937" s="420"/>
      <c r="E937" s="419"/>
      <c r="F937" s="421"/>
      <c r="G937" s="419"/>
      <c r="H937" s="422"/>
      <c r="I937" s="419"/>
      <c r="J937" s="419"/>
      <c r="K937" s="419"/>
      <c r="L937" s="422"/>
      <c r="M937" s="419"/>
      <c r="N937" s="421"/>
      <c r="O937" s="421"/>
      <c r="P937" s="421"/>
    </row>
    <row r="938">
      <c r="B938" s="418"/>
      <c r="C938" s="419"/>
      <c r="D938" s="420"/>
      <c r="E938" s="419"/>
      <c r="F938" s="421"/>
      <c r="G938" s="419"/>
      <c r="H938" s="422"/>
      <c r="I938" s="419"/>
      <c r="J938" s="419"/>
      <c r="K938" s="419"/>
      <c r="L938" s="422"/>
      <c r="M938" s="419"/>
      <c r="N938" s="421"/>
      <c r="O938" s="421"/>
      <c r="P938" s="421"/>
    </row>
    <row r="939">
      <c r="B939" s="418"/>
      <c r="C939" s="419"/>
      <c r="D939" s="420"/>
      <c r="E939" s="419"/>
      <c r="F939" s="421"/>
      <c r="G939" s="419"/>
      <c r="H939" s="422"/>
      <c r="I939" s="419"/>
      <c r="J939" s="419"/>
      <c r="K939" s="419"/>
      <c r="L939" s="422"/>
      <c r="M939" s="419"/>
      <c r="N939" s="421"/>
      <c r="O939" s="421"/>
      <c r="P939" s="421"/>
    </row>
    <row r="940">
      <c r="B940" s="418"/>
      <c r="C940" s="419"/>
      <c r="D940" s="420"/>
      <c r="E940" s="419"/>
      <c r="F940" s="421"/>
      <c r="G940" s="419"/>
      <c r="H940" s="422"/>
      <c r="I940" s="419"/>
      <c r="J940" s="419"/>
      <c r="K940" s="419"/>
      <c r="L940" s="422"/>
      <c r="M940" s="419"/>
      <c r="N940" s="421"/>
      <c r="O940" s="421"/>
      <c r="P940" s="421"/>
    </row>
    <row r="941">
      <c r="B941" s="418"/>
      <c r="C941" s="419"/>
      <c r="D941" s="420"/>
      <c r="E941" s="419"/>
      <c r="F941" s="421"/>
      <c r="G941" s="419"/>
      <c r="H941" s="422"/>
      <c r="I941" s="419"/>
      <c r="J941" s="419"/>
      <c r="K941" s="419"/>
      <c r="L941" s="422"/>
      <c r="M941" s="419"/>
      <c r="N941" s="421"/>
      <c r="O941" s="421"/>
      <c r="P941" s="421"/>
    </row>
    <row r="942">
      <c r="B942" s="418"/>
      <c r="C942" s="419"/>
      <c r="D942" s="420"/>
      <c r="E942" s="419"/>
      <c r="F942" s="421"/>
      <c r="G942" s="419"/>
      <c r="H942" s="422"/>
      <c r="I942" s="419"/>
      <c r="J942" s="419"/>
      <c r="K942" s="419"/>
      <c r="L942" s="422"/>
      <c r="M942" s="419"/>
      <c r="N942" s="421"/>
      <c r="O942" s="421"/>
      <c r="P942" s="421"/>
    </row>
    <row r="943">
      <c r="B943" s="418"/>
      <c r="C943" s="419"/>
      <c r="D943" s="420"/>
      <c r="E943" s="419"/>
      <c r="F943" s="421"/>
      <c r="G943" s="419"/>
      <c r="H943" s="422"/>
      <c r="I943" s="419"/>
      <c r="J943" s="419"/>
      <c r="K943" s="419"/>
      <c r="L943" s="422"/>
      <c r="M943" s="419"/>
      <c r="N943" s="421"/>
      <c r="O943" s="421"/>
      <c r="P943" s="421"/>
    </row>
    <row r="944">
      <c r="B944" s="418"/>
      <c r="C944" s="419"/>
      <c r="D944" s="420"/>
      <c r="E944" s="419"/>
      <c r="F944" s="421"/>
      <c r="G944" s="419"/>
      <c r="H944" s="422"/>
      <c r="I944" s="419"/>
      <c r="J944" s="419"/>
      <c r="K944" s="419"/>
      <c r="L944" s="422"/>
      <c r="M944" s="419"/>
      <c r="N944" s="421"/>
      <c r="O944" s="421"/>
      <c r="P944" s="421"/>
    </row>
    <row r="945">
      <c r="B945" s="418"/>
      <c r="C945" s="419"/>
      <c r="D945" s="420"/>
      <c r="E945" s="419"/>
      <c r="F945" s="421"/>
      <c r="G945" s="419"/>
      <c r="H945" s="422"/>
      <c r="I945" s="419"/>
      <c r="J945" s="419"/>
      <c r="K945" s="419"/>
      <c r="L945" s="422"/>
      <c r="M945" s="419"/>
      <c r="N945" s="421"/>
      <c r="O945" s="421"/>
      <c r="P945" s="421"/>
    </row>
    <row r="946">
      <c r="B946" s="418"/>
      <c r="C946" s="419"/>
      <c r="D946" s="420"/>
      <c r="E946" s="419"/>
      <c r="F946" s="421"/>
      <c r="G946" s="419"/>
      <c r="H946" s="422"/>
      <c r="I946" s="419"/>
      <c r="J946" s="419"/>
      <c r="K946" s="419"/>
      <c r="L946" s="422"/>
      <c r="M946" s="419"/>
      <c r="N946" s="421"/>
      <c r="O946" s="421"/>
      <c r="P946" s="421"/>
    </row>
    <row r="947">
      <c r="B947" s="418"/>
      <c r="C947" s="419"/>
      <c r="D947" s="420"/>
      <c r="E947" s="419"/>
      <c r="F947" s="421"/>
      <c r="G947" s="419"/>
      <c r="H947" s="422"/>
      <c r="I947" s="419"/>
      <c r="J947" s="419"/>
      <c r="K947" s="419"/>
      <c r="L947" s="422"/>
      <c r="M947" s="419"/>
      <c r="N947" s="421"/>
      <c r="O947" s="421"/>
      <c r="P947" s="421"/>
    </row>
    <row r="948">
      <c r="B948" s="418"/>
      <c r="C948" s="419"/>
      <c r="D948" s="420"/>
      <c r="E948" s="419"/>
      <c r="F948" s="421"/>
      <c r="G948" s="419"/>
      <c r="H948" s="422"/>
      <c r="I948" s="419"/>
      <c r="J948" s="419"/>
      <c r="K948" s="419"/>
      <c r="L948" s="422"/>
      <c r="M948" s="419"/>
      <c r="N948" s="421"/>
      <c r="O948" s="421"/>
      <c r="P948" s="421"/>
    </row>
    <row r="949">
      <c r="B949" s="418"/>
      <c r="C949" s="419"/>
      <c r="D949" s="420"/>
      <c r="E949" s="419"/>
      <c r="F949" s="421"/>
      <c r="G949" s="419"/>
      <c r="H949" s="422"/>
      <c r="I949" s="419"/>
      <c r="J949" s="419"/>
      <c r="K949" s="419"/>
      <c r="L949" s="422"/>
      <c r="M949" s="419"/>
      <c r="N949" s="421"/>
      <c r="O949" s="421"/>
      <c r="P949" s="421"/>
    </row>
    <row r="950">
      <c r="B950" s="418"/>
      <c r="C950" s="419"/>
      <c r="D950" s="420"/>
      <c r="E950" s="419"/>
      <c r="F950" s="421"/>
      <c r="G950" s="419"/>
      <c r="H950" s="422"/>
      <c r="I950" s="419"/>
      <c r="J950" s="419"/>
      <c r="K950" s="419"/>
      <c r="L950" s="422"/>
      <c r="M950" s="419"/>
      <c r="N950" s="421"/>
      <c r="O950" s="421"/>
      <c r="P950" s="421"/>
    </row>
    <row r="951">
      <c r="B951" s="418"/>
      <c r="C951" s="419"/>
      <c r="D951" s="420"/>
      <c r="E951" s="419"/>
      <c r="F951" s="421"/>
      <c r="G951" s="419"/>
      <c r="H951" s="422"/>
      <c r="I951" s="419"/>
      <c r="J951" s="419"/>
      <c r="K951" s="419"/>
      <c r="L951" s="422"/>
      <c r="M951" s="419"/>
      <c r="N951" s="421"/>
      <c r="O951" s="421"/>
      <c r="P951" s="421"/>
    </row>
    <row r="952">
      <c r="B952" s="418"/>
      <c r="C952" s="419"/>
      <c r="D952" s="420"/>
      <c r="E952" s="419"/>
      <c r="F952" s="421"/>
      <c r="G952" s="419"/>
      <c r="H952" s="422"/>
      <c r="I952" s="419"/>
      <c r="J952" s="419"/>
      <c r="K952" s="419"/>
      <c r="L952" s="422"/>
      <c r="M952" s="419"/>
      <c r="N952" s="421"/>
      <c r="O952" s="421"/>
      <c r="P952" s="421"/>
    </row>
    <row r="953">
      <c r="B953" s="418"/>
      <c r="C953" s="419"/>
      <c r="D953" s="420"/>
      <c r="E953" s="419"/>
      <c r="F953" s="421"/>
      <c r="G953" s="419"/>
      <c r="H953" s="422"/>
      <c r="I953" s="419"/>
      <c r="J953" s="419"/>
      <c r="K953" s="419"/>
      <c r="L953" s="422"/>
      <c r="M953" s="419"/>
      <c r="N953" s="421"/>
      <c r="O953" s="421"/>
      <c r="P953" s="421"/>
    </row>
    <row r="954">
      <c r="B954" s="418"/>
      <c r="C954" s="419"/>
      <c r="D954" s="420"/>
      <c r="E954" s="419"/>
      <c r="F954" s="421"/>
      <c r="G954" s="419"/>
      <c r="H954" s="422"/>
      <c r="I954" s="419"/>
      <c r="J954" s="419"/>
      <c r="K954" s="419"/>
      <c r="L954" s="422"/>
      <c r="M954" s="419"/>
      <c r="N954" s="421"/>
      <c r="O954" s="421"/>
      <c r="P954" s="421"/>
    </row>
    <row r="955">
      <c r="B955" s="418"/>
      <c r="C955" s="419"/>
      <c r="D955" s="420"/>
      <c r="E955" s="419"/>
      <c r="F955" s="421"/>
      <c r="G955" s="419"/>
      <c r="H955" s="422"/>
      <c r="I955" s="419"/>
      <c r="J955" s="419"/>
      <c r="K955" s="419"/>
      <c r="L955" s="422"/>
      <c r="M955" s="419"/>
      <c r="N955" s="421"/>
      <c r="O955" s="421"/>
      <c r="P955" s="421"/>
    </row>
    <row r="956">
      <c r="B956" s="418"/>
      <c r="C956" s="419"/>
      <c r="D956" s="420"/>
      <c r="E956" s="419"/>
      <c r="F956" s="421"/>
      <c r="G956" s="419"/>
      <c r="H956" s="422"/>
      <c r="I956" s="419"/>
      <c r="J956" s="419"/>
      <c r="K956" s="419"/>
      <c r="L956" s="422"/>
      <c r="M956" s="419"/>
      <c r="N956" s="421"/>
      <c r="O956" s="421"/>
      <c r="P956" s="421"/>
    </row>
    <row r="957">
      <c r="B957" s="418"/>
      <c r="C957" s="419"/>
      <c r="D957" s="420"/>
      <c r="E957" s="419"/>
      <c r="F957" s="421"/>
      <c r="G957" s="419"/>
      <c r="H957" s="422"/>
      <c r="I957" s="419"/>
      <c r="J957" s="419"/>
      <c r="K957" s="419"/>
      <c r="L957" s="422"/>
      <c r="M957" s="419"/>
      <c r="N957" s="421"/>
      <c r="O957" s="421"/>
      <c r="P957" s="421"/>
    </row>
    <row r="958">
      <c r="B958" s="418"/>
      <c r="C958" s="419"/>
      <c r="D958" s="420"/>
      <c r="E958" s="419"/>
      <c r="F958" s="421"/>
      <c r="G958" s="419"/>
      <c r="H958" s="422"/>
      <c r="I958" s="419"/>
      <c r="J958" s="419"/>
      <c r="K958" s="419"/>
      <c r="L958" s="422"/>
      <c r="M958" s="419"/>
      <c r="N958" s="421"/>
      <c r="O958" s="421"/>
      <c r="P958" s="421"/>
    </row>
    <row r="959">
      <c r="B959" s="418"/>
      <c r="C959" s="419"/>
      <c r="D959" s="420"/>
      <c r="E959" s="419"/>
      <c r="F959" s="421"/>
      <c r="G959" s="419"/>
      <c r="H959" s="422"/>
      <c r="I959" s="419"/>
      <c r="J959" s="419"/>
      <c r="K959" s="419"/>
      <c r="L959" s="422"/>
      <c r="M959" s="419"/>
      <c r="N959" s="421"/>
      <c r="O959" s="421"/>
      <c r="P959" s="421"/>
    </row>
    <row r="960">
      <c r="B960" s="418"/>
      <c r="C960" s="419"/>
      <c r="D960" s="420"/>
      <c r="E960" s="419"/>
      <c r="F960" s="421"/>
      <c r="G960" s="419"/>
      <c r="H960" s="422"/>
      <c r="I960" s="419"/>
      <c r="J960" s="419"/>
      <c r="K960" s="419"/>
      <c r="L960" s="422"/>
      <c r="M960" s="419"/>
      <c r="N960" s="421"/>
      <c r="O960" s="421"/>
      <c r="P960" s="421"/>
    </row>
    <row r="961">
      <c r="B961" s="418"/>
      <c r="C961" s="419"/>
      <c r="D961" s="420"/>
      <c r="E961" s="419"/>
      <c r="F961" s="421"/>
      <c r="G961" s="419"/>
      <c r="H961" s="422"/>
      <c r="I961" s="419"/>
      <c r="J961" s="419"/>
      <c r="K961" s="419"/>
      <c r="L961" s="422"/>
      <c r="M961" s="419"/>
      <c r="N961" s="421"/>
      <c r="O961" s="421"/>
      <c r="P961" s="421"/>
    </row>
    <row r="962">
      <c r="B962" s="418"/>
      <c r="C962" s="419"/>
      <c r="D962" s="420"/>
      <c r="E962" s="419"/>
      <c r="F962" s="421"/>
      <c r="G962" s="419"/>
      <c r="H962" s="422"/>
      <c r="I962" s="419"/>
      <c r="J962" s="419"/>
      <c r="K962" s="419"/>
      <c r="L962" s="422"/>
      <c r="M962" s="419"/>
      <c r="N962" s="421"/>
      <c r="O962" s="421"/>
      <c r="P962" s="421"/>
    </row>
    <row r="963">
      <c r="B963" s="418"/>
      <c r="C963" s="419"/>
      <c r="D963" s="420"/>
      <c r="E963" s="419"/>
      <c r="F963" s="421"/>
      <c r="G963" s="419"/>
      <c r="H963" s="422"/>
      <c r="I963" s="419"/>
      <c r="J963" s="419"/>
      <c r="K963" s="419"/>
      <c r="L963" s="422"/>
      <c r="M963" s="419"/>
      <c r="N963" s="421"/>
      <c r="O963" s="421"/>
      <c r="P963" s="421"/>
    </row>
    <row r="964">
      <c r="B964" s="418"/>
      <c r="C964" s="419"/>
      <c r="D964" s="420"/>
      <c r="E964" s="419"/>
      <c r="F964" s="421"/>
      <c r="G964" s="419"/>
      <c r="H964" s="422"/>
      <c r="I964" s="419"/>
      <c r="J964" s="419"/>
      <c r="K964" s="419"/>
      <c r="L964" s="422"/>
      <c r="M964" s="419"/>
      <c r="N964" s="421"/>
      <c r="O964" s="421"/>
      <c r="P964" s="421"/>
    </row>
    <row r="965">
      <c r="B965" s="418"/>
      <c r="C965" s="419"/>
      <c r="D965" s="420"/>
      <c r="E965" s="419"/>
      <c r="F965" s="421"/>
      <c r="G965" s="419"/>
      <c r="H965" s="422"/>
      <c r="I965" s="419"/>
      <c r="J965" s="419"/>
      <c r="K965" s="419"/>
      <c r="L965" s="422"/>
      <c r="M965" s="419"/>
      <c r="N965" s="421"/>
      <c r="O965" s="421"/>
      <c r="P965" s="421"/>
    </row>
    <row r="966">
      <c r="B966" s="418"/>
      <c r="C966" s="419"/>
      <c r="D966" s="420"/>
      <c r="E966" s="419"/>
      <c r="F966" s="421"/>
      <c r="G966" s="419"/>
      <c r="H966" s="422"/>
      <c r="I966" s="419"/>
      <c r="J966" s="419"/>
      <c r="K966" s="419"/>
      <c r="L966" s="422"/>
      <c r="M966" s="419"/>
      <c r="N966" s="421"/>
      <c r="O966" s="421"/>
      <c r="P966" s="421"/>
    </row>
    <row r="967">
      <c r="B967" s="418"/>
      <c r="C967" s="419"/>
      <c r="D967" s="420"/>
      <c r="E967" s="419"/>
      <c r="F967" s="421"/>
      <c r="G967" s="419"/>
      <c r="H967" s="422"/>
      <c r="I967" s="419"/>
      <c r="J967" s="419"/>
      <c r="K967" s="419"/>
      <c r="L967" s="422"/>
      <c r="M967" s="419"/>
      <c r="N967" s="421"/>
      <c r="O967" s="421"/>
      <c r="P967" s="421"/>
    </row>
    <row r="968">
      <c r="B968" s="418"/>
      <c r="C968" s="419"/>
      <c r="D968" s="420"/>
      <c r="E968" s="419"/>
      <c r="F968" s="421"/>
      <c r="G968" s="419"/>
      <c r="H968" s="422"/>
      <c r="I968" s="419"/>
      <c r="J968" s="419"/>
      <c r="K968" s="419"/>
      <c r="L968" s="422"/>
      <c r="M968" s="419"/>
      <c r="N968" s="421"/>
      <c r="O968" s="421"/>
      <c r="P968" s="421"/>
    </row>
    <row r="969">
      <c r="B969" s="418"/>
      <c r="C969" s="419"/>
      <c r="D969" s="420"/>
      <c r="E969" s="419"/>
      <c r="F969" s="421"/>
      <c r="G969" s="419"/>
      <c r="H969" s="422"/>
      <c r="I969" s="419"/>
      <c r="J969" s="419"/>
      <c r="K969" s="419"/>
      <c r="L969" s="422"/>
      <c r="M969" s="419"/>
      <c r="N969" s="421"/>
      <c r="O969" s="421"/>
      <c r="P969" s="421"/>
    </row>
    <row r="970">
      <c r="B970" s="418"/>
      <c r="C970" s="419"/>
      <c r="D970" s="420"/>
      <c r="E970" s="419"/>
      <c r="F970" s="421"/>
      <c r="G970" s="419"/>
      <c r="H970" s="422"/>
      <c r="I970" s="419"/>
      <c r="J970" s="419"/>
      <c r="K970" s="419"/>
      <c r="L970" s="422"/>
      <c r="M970" s="419"/>
      <c r="N970" s="421"/>
      <c r="O970" s="421"/>
      <c r="P970" s="421"/>
    </row>
    <row r="971">
      <c r="B971" s="418"/>
      <c r="C971" s="419"/>
      <c r="D971" s="420"/>
      <c r="E971" s="419"/>
      <c r="F971" s="421"/>
      <c r="G971" s="419"/>
      <c r="H971" s="422"/>
      <c r="I971" s="419"/>
      <c r="J971" s="419"/>
      <c r="K971" s="419"/>
      <c r="L971" s="422"/>
      <c r="M971" s="419"/>
      <c r="N971" s="421"/>
      <c r="O971" s="421"/>
      <c r="P971" s="421"/>
    </row>
    <row r="972">
      <c r="B972" s="418"/>
      <c r="C972" s="419"/>
      <c r="D972" s="420"/>
      <c r="E972" s="419"/>
      <c r="F972" s="421"/>
      <c r="G972" s="419"/>
      <c r="H972" s="422"/>
      <c r="I972" s="419"/>
      <c r="J972" s="419"/>
      <c r="K972" s="419"/>
      <c r="L972" s="422"/>
      <c r="M972" s="419"/>
      <c r="N972" s="421"/>
      <c r="O972" s="421"/>
      <c r="P972" s="421"/>
    </row>
    <row r="973">
      <c r="B973" s="418"/>
      <c r="C973" s="419"/>
      <c r="D973" s="420"/>
      <c r="E973" s="419"/>
      <c r="F973" s="421"/>
      <c r="G973" s="419"/>
      <c r="H973" s="422"/>
      <c r="I973" s="419"/>
      <c r="J973" s="419"/>
      <c r="K973" s="419"/>
      <c r="L973" s="422"/>
      <c r="M973" s="419"/>
      <c r="N973" s="421"/>
      <c r="O973" s="421"/>
      <c r="P973" s="421"/>
    </row>
    <row r="974">
      <c r="B974" s="418"/>
      <c r="C974" s="419"/>
      <c r="D974" s="420"/>
      <c r="E974" s="419"/>
      <c r="F974" s="421"/>
      <c r="G974" s="419"/>
      <c r="H974" s="422"/>
      <c r="I974" s="419"/>
      <c r="J974" s="419"/>
      <c r="K974" s="419"/>
      <c r="L974" s="422"/>
      <c r="M974" s="419"/>
      <c r="N974" s="421"/>
      <c r="O974" s="421"/>
      <c r="P974" s="421"/>
    </row>
    <row r="975">
      <c r="B975" s="418"/>
      <c r="C975" s="419"/>
      <c r="D975" s="420"/>
      <c r="E975" s="419"/>
      <c r="F975" s="421"/>
      <c r="G975" s="419"/>
      <c r="H975" s="422"/>
      <c r="I975" s="419"/>
      <c r="J975" s="419"/>
      <c r="K975" s="419"/>
      <c r="L975" s="422"/>
      <c r="M975" s="419"/>
      <c r="N975" s="421"/>
      <c r="O975" s="421"/>
      <c r="P975" s="421"/>
    </row>
    <row r="976">
      <c r="B976" s="418"/>
      <c r="C976" s="419"/>
      <c r="D976" s="420"/>
      <c r="E976" s="419"/>
      <c r="F976" s="421"/>
      <c r="G976" s="419"/>
      <c r="H976" s="422"/>
      <c r="I976" s="419"/>
      <c r="J976" s="419"/>
      <c r="K976" s="419"/>
      <c r="L976" s="422"/>
      <c r="M976" s="419"/>
      <c r="N976" s="421"/>
      <c r="O976" s="421"/>
      <c r="P976" s="421"/>
    </row>
    <row r="977">
      <c r="B977" s="418"/>
      <c r="C977" s="419"/>
      <c r="D977" s="420"/>
      <c r="E977" s="419"/>
      <c r="F977" s="421"/>
      <c r="G977" s="419"/>
      <c r="H977" s="422"/>
      <c r="I977" s="419"/>
      <c r="J977" s="419"/>
      <c r="K977" s="419"/>
      <c r="L977" s="422"/>
      <c r="M977" s="419"/>
      <c r="N977" s="421"/>
      <c r="O977" s="421"/>
      <c r="P977" s="421"/>
    </row>
    <row r="978">
      <c r="B978" s="418"/>
      <c r="C978" s="419"/>
      <c r="D978" s="420"/>
      <c r="E978" s="419"/>
      <c r="F978" s="421"/>
      <c r="G978" s="419"/>
      <c r="H978" s="422"/>
      <c r="I978" s="419"/>
      <c r="J978" s="419"/>
      <c r="K978" s="419"/>
      <c r="L978" s="422"/>
      <c r="M978" s="419"/>
      <c r="N978" s="421"/>
      <c r="O978" s="421"/>
      <c r="P978" s="421"/>
    </row>
    <row r="979">
      <c r="B979" s="418"/>
      <c r="C979" s="419"/>
      <c r="D979" s="420"/>
      <c r="E979" s="419"/>
      <c r="F979" s="421"/>
      <c r="G979" s="419"/>
      <c r="H979" s="422"/>
      <c r="I979" s="419"/>
      <c r="J979" s="419"/>
      <c r="K979" s="419"/>
      <c r="L979" s="422"/>
      <c r="M979" s="419"/>
      <c r="N979" s="421"/>
      <c r="O979" s="421"/>
      <c r="P979" s="421"/>
    </row>
    <row r="980">
      <c r="B980" s="418"/>
      <c r="C980" s="419"/>
      <c r="D980" s="420"/>
      <c r="E980" s="419"/>
      <c r="F980" s="421"/>
      <c r="G980" s="419"/>
      <c r="H980" s="422"/>
      <c r="I980" s="419"/>
      <c r="J980" s="419"/>
      <c r="K980" s="419"/>
      <c r="L980" s="422"/>
      <c r="M980" s="419"/>
      <c r="N980" s="421"/>
      <c r="O980" s="421"/>
      <c r="P980" s="421"/>
    </row>
    <row r="981">
      <c r="B981" s="418"/>
      <c r="C981" s="419"/>
      <c r="D981" s="420"/>
      <c r="E981" s="419"/>
      <c r="F981" s="421"/>
      <c r="G981" s="419"/>
      <c r="H981" s="422"/>
      <c r="I981" s="419"/>
      <c r="J981" s="419"/>
      <c r="K981" s="419"/>
      <c r="L981" s="422"/>
      <c r="M981" s="419"/>
      <c r="N981" s="421"/>
      <c r="O981" s="421"/>
      <c r="P981" s="421"/>
    </row>
    <row r="982">
      <c r="B982" s="418"/>
      <c r="C982" s="419"/>
      <c r="D982" s="420"/>
      <c r="E982" s="419"/>
      <c r="F982" s="421"/>
      <c r="G982" s="419"/>
      <c r="H982" s="422"/>
      <c r="I982" s="419"/>
      <c r="J982" s="419"/>
      <c r="K982" s="419"/>
      <c r="L982" s="422"/>
      <c r="M982" s="419"/>
      <c r="N982" s="421"/>
      <c r="O982" s="421"/>
      <c r="P982" s="421"/>
    </row>
    <row r="983">
      <c r="B983" s="418"/>
      <c r="C983" s="419"/>
      <c r="D983" s="420"/>
      <c r="E983" s="419"/>
      <c r="F983" s="421"/>
      <c r="G983" s="419"/>
      <c r="H983" s="422"/>
      <c r="I983" s="419"/>
      <c r="J983" s="419"/>
      <c r="K983" s="419"/>
      <c r="L983" s="422"/>
      <c r="M983" s="419"/>
      <c r="N983" s="421"/>
      <c r="O983" s="421"/>
      <c r="P983" s="421"/>
    </row>
    <row r="984">
      <c r="B984" s="418"/>
      <c r="C984" s="419"/>
      <c r="D984" s="420"/>
      <c r="E984" s="419"/>
      <c r="F984" s="421"/>
      <c r="G984" s="419"/>
      <c r="H984" s="422"/>
      <c r="I984" s="419"/>
      <c r="J984" s="419"/>
      <c r="K984" s="419"/>
      <c r="L984" s="422"/>
      <c r="M984" s="419"/>
      <c r="N984" s="421"/>
      <c r="O984" s="421"/>
      <c r="P984" s="421"/>
    </row>
    <row r="985">
      <c r="B985" s="418"/>
      <c r="C985" s="419"/>
      <c r="D985" s="420"/>
      <c r="E985" s="419"/>
      <c r="F985" s="421"/>
      <c r="G985" s="419"/>
      <c r="H985" s="422"/>
      <c r="I985" s="419"/>
      <c r="J985" s="419"/>
      <c r="K985" s="419"/>
      <c r="L985" s="422"/>
      <c r="M985" s="419"/>
      <c r="N985" s="421"/>
      <c r="O985" s="421"/>
      <c r="P985" s="421"/>
    </row>
    <row r="986">
      <c r="B986" s="418"/>
      <c r="C986" s="419"/>
      <c r="D986" s="420"/>
      <c r="E986" s="419"/>
      <c r="F986" s="421"/>
      <c r="G986" s="419"/>
      <c r="H986" s="422"/>
      <c r="I986" s="419"/>
      <c r="J986" s="419"/>
      <c r="K986" s="419"/>
      <c r="L986" s="422"/>
      <c r="M986" s="419"/>
      <c r="N986" s="421"/>
      <c r="O986" s="421"/>
      <c r="P986" s="421"/>
    </row>
    <row r="987">
      <c r="B987" s="418"/>
      <c r="C987" s="419"/>
      <c r="D987" s="420"/>
      <c r="E987" s="419"/>
      <c r="F987" s="421"/>
      <c r="G987" s="419"/>
      <c r="H987" s="422"/>
      <c r="I987" s="419"/>
      <c r="J987" s="419"/>
      <c r="K987" s="419"/>
      <c r="L987" s="422"/>
      <c r="M987" s="419"/>
      <c r="N987" s="421"/>
      <c r="O987" s="421"/>
      <c r="P987" s="421"/>
    </row>
    <row r="988">
      <c r="B988" s="418"/>
      <c r="C988" s="419"/>
      <c r="D988" s="420"/>
      <c r="E988" s="419"/>
      <c r="F988" s="421"/>
      <c r="G988" s="419"/>
      <c r="H988" s="422"/>
      <c r="I988" s="419"/>
      <c r="J988" s="419"/>
      <c r="K988" s="419"/>
      <c r="L988" s="422"/>
      <c r="M988" s="419"/>
      <c r="N988" s="421"/>
      <c r="O988" s="421"/>
      <c r="P988" s="421"/>
    </row>
    <row r="989">
      <c r="B989" s="418"/>
      <c r="C989" s="419"/>
      <c r="D989" s="420"/>
      <c r="E989" s="419"/>
      <c r="F989" s="421"/>
      <c r="G989" s="419"/>
      <c r="H989" s="422"/>
      <c r="I989" s="419"/>
      <c r="J989" s="419"/>
      <c r="K989" s="419"/>
      <c r="L989" s="422"/>
      <c r="M989" s="419"/>
      <c r="N989" s="421"/>
      <c r="O989" s="421"/>
      <c r="P989" s="421"/>
    </row>
    <row r="990">
      <c r="B990" s="418"/>
      <c r="C990" s="419"/>
      <c r="D990" s="420"/>
      <c r="E990" s="419"/>
      <c r="F990" s="421"/>
      <c r="G990" s="419"/>
      <c r="H990" s="422"/>
      <c r="I990" s="419"/>
      <c r="J990" s="419"/>
      <c r="K990" s="419"/>
      <c r="L990" s="422"/>
      <c r="M990" s="419"/>
      <c r="N990" s="421"/>
      <c r="O990" s="421"/>
      <c r="P990" s="421"/>
    </row>
    <row r="991">
      <c r="B991" s="418"/>
      <c r="C991" s="419"/>
      <c r="D991" s="420"/>
      <c r="E991" s="419"/>
      <c r="F991" s="421"/>
      <c r="G991" s="419"/>
      <c r="H991" s="422"/>
      <c r="I991" s="419"/>
      <c r="J991" s="419"/>
      <c r="K991" s="419"/>
      <c r="L991" s="422"/>
      <c r="M991" s="419"/>
      <c r="N991" s="421"/>
      <c r="O991" s="421"/>
      <c r="P991" s="421"/>
    </row>
    <row r="992">
      <c r="B992" s="418"/>
      <c r="C992" s="419"/>
      <c r="D992" s="420"/>
      <c r="E992" s="419"/>
      <c r="F992" s="421"/>
      <c r="G992" s="419"/>
      <c r="H992" s="422"/>
      <c r="I992" s="419"/>
      <c r="J992" s="419"/>
      <c r="K992" s="419"/>
      <c r="L992" s="422"/>
      <c r="M992" s="419"/>
      <c r="N992" s="421"/>
      <c r="O992" s="421"/>
      <c r="P992" s="421"/>
    </row>
    <row r="993">
      <c r="B993" s="418"/>
      <c r="C993" s="419"/>
      <c r="D993" s="420"/>
      <c r="E993" s="419"/>
      <c r="F993" s="421"/>
      <c r="G993" s="419"/>
      <c r="H993" s="422"/>
      <c r="I993" s="419"/>
      <c r="J993" s="419"/>
      <c r="K993" s="419"/>
      <c r="L993" s="422"/>
      <c r="M993" s="419"/>
      <c r="N993" s="421"/>
      <c r="O993" s="421"/>
      <c r="P993" s="421"/>
    </row>
    <row r="994">
      <c r="B994" s="418"/>
      <c r="C994" s="419"/>
      <c r="D994" s="420"/>
      <c r="E994" s="419"/>
      <c r="F994" s="421"/>
      <c r="G994" s="419"/>
      <c r="H994" s="422"/>
      <c r="I994" s="419"/>
      <c r="J994" s="419"/>
      <c r="K994" s="419"/>
      <c r="L994" s="422"/>
      <c r="M994" s="419"/>
      <c r="N994" s="421"/>
      <c r="O994" s="421"/>
      <c r="P994" s="421"/>
    </row>
    <row r="995">
      <c r="B995" s="418"/>
      <c r="C995" s="419"/>
      <c r="D995" s="420"/>
      <c r="E995" s="419"/>
      <c r="F995" s="421"/>
      <c r="G995" s="419"/>
      <c r="H995" s="422"/>
      <c r="I995" s="419"/>
      <c r="J995" s="419"/>
      <c r="K995" s="419"/>
      <c r="L995" s="422"/>
      <c r="M995" s="419"/>
      <c r="N995" s="421"/>
      <c r="O995" s="421"/>
      <c r="P995" s="421"/>
    </row>
    <row r="996">
      <c r="B996" s="418"/>
      <c r="C996" s="419"/>
      <c r="D996" s="420"/>
      <c r="E996" s="419"/>
      <c r="F996" s="421"/>
      <c r="G996" s="419"/>
      <c r="H996" s="422"/>
      <c r="I996" s="419"/>
      <c r="J996" s="419"/>
      <c r="K996" s="419"/>
      <c r="L996" s="422"/>
      <c r="M996" s="419"/>
      <c r="N996" s="421"/>
      <c r="O996" s="421"/>
      <c r="P996" s="421"/>
    </row>
    <row r="997">
      <c r="B997" s="418"/>
      <c r="C997" s="419"/>
      <c r="D997" s="420"/>
      <c r="E997" s="419"/>
      <c r="F997" s="421"/>
      <c r="G997" s="419"/>
      <c r="H997" s="422"/>
      <c r="I997" s="419"/>
      <c r="J997" s="419"/>
      <c r="K997" s="419"/>
      <c r="L997" s="422"/>
      <c r="M997" s="419"/>
      <c r="N997" s="421"/>
      <c r="O997" s="421"/>
      <c r="P997" s="421"/>
    </row>
    <row r="998">
      <c r="B998" s="418"/>
      <c r="C998" s="419"/>
      <c r="D998" s="420"/>
      <c r="E998" s="419"/>
      <c r="F998" s="421"/>
      <c r="G998" s="419"/>
      <c r="H998" s="422"/>
      <c r="I998" s="419"/>
      <c r="J998" s="419"/>
      <c r="K998" s="419"/>
      <c r="L998" s="422"/>
      <c r="M998" s="419"/>
      <c r="N998" s="421"/>
      <c r="O998" s="421"/>
      <c r="P998" s="421"/>
    </row>
    <row r="999">
      <c r="B999" s="418"/>
      <c r="C999" s="419"/>
      <c r="D999" s="420"/>
      <c r="E999" s="419"/>
      <c r="F999" s="421"/>
      <c r="G999" s="419"/>
      <c r="H999" s="422"/>
      <c r="I999" s="419"/>
      <c r="J999" s="419"/>
      <c r="K999" s="419"/>
      <c r="L999" s="422"/>
      <c r="M999" s="419"/>
      <c r="N999" s="421"/>
      <c r="O999" s="421"/>
      <c r="P999" s="421"/>
    </row>
    <row r="1000">
      <c r="B1000" s="418"/>
      <c r="C1000" s="419"/>
      <c r="D1000" s="420"/>
      <c r="E1000" s="419"/>
      <c r="F1000" s="421"/>
      <c r="G1000" s="419"/>
      <c r="H1000" s="422"/>
      <c r="I1000" s="419"/>
      <c r="J1000" s="419"/>
      <c r="K1000" s="419"/>
      <c r="L1000" s="422"/>
      <c r="M1000" s="419"/>
      <c r="N1000" s="421"/>
      <c r="O1000" s="421"/>
      <c r="P1000" s="421"/>
    </row>
    <row r="1001">
      <c r="B1001" s="418"/>
      <c r="C1001" s="419"/>
      <c r="D1001" s="420"/>
      <c r="E1001" s="419"/>
      <c r="F1001" s="421"/>
      <c r="G1001" s="419"/>
      <c r="H1001" s="422"/>
      <c r="I1001" s="419"/>
      <c r="J1001" s="419"/>
      <c r="K1001" s="419"/>
      <c r="L1001" s="422"/>
      <c r="M1001" s="419"/>
      <c r="N1001" s="421"/>
      <c r="O1001" s="421"/>
      <c r="P1001" s="421"/>
    </row>
    <row r="1002">
      <c r="B1002" s="418"/>
      <c r="C1002" s="419"/>
      <c r="D1002" s="420"/>
      <c r="E1002" s="419"/>
      <c r="F1002" s="421"/>
      <c r="G1002" s="419"/>
      <c r="H1002" s="422"/>
      <c r="I1002" s="419"/>
      <c r="J1002" s="419"/>
      <c r="K1002" s="419"/>
      <c r="L1002" s="422"/>
      <c r="M1002" s="419"/>
      <c r="N1002" s="421"/>
      <c r="O1002" s="421"/>
      <c r="P1002" s="421"/>
    </row>
    <row r="1003">
      <c r="B1003" s="418"/>
      <c r="C1003" s="419"/>
      <c r="D1003" s="420"/>
      <c r="E1003" s="419"/>
      <c r="F1003" s="421"/>
      <c r="G1003" s="419"/>
      <c r="H1003" s="422"/>
      <c r="I1003" s="419"/>
      <c r="J1003" s="419"/>
      <c r="K1003" s="419"/>
      <c r="L1003" s="422"/>
      <c r="M1003" s="419"/>
      <c r="N1003" s="421"/>
      <c r="O1003" s="421"/>
      <c r="P1003" s="421"/>
    </row>
    <row r="1004">
      <c r="B1004" s="418"/>
      <c r="C1004" s="419"/>
      <c r="D1004" s="420"/>
      <c r="E1004" s="419"/>
      <c r="F1004" s="421"/>
      <c r="G1004" s="419"/>
      <c r="H1004" s="422"/>
      <c r="I1004" s="419"/>
      <c r="J1004" s="419"/>
      <c r="K1004" s="419"/>
      <c r="L1004" s="422"/>
      <c r="M1004" s="419"/>
      <c r="N1004" s="421"/>
      <c r="O1004" s="421"/>
      <c r="P1004" s="421"/>
    </row>
    <row r="1005">
      <c r="B1005" s="418"/>
      <c r="C1005" s="419"/>
      <c r="D1005" s="420"/>
      <c r="E1005" s="419"/>
      <c r="F1005" s="421"/>
      <c r="G1005" s="419"/>
      <c r="H1005" s="422"/>
      <c r="I1005" s="419"/>
      <c r="J1005" s="419"/>
      <c r="K1005" s="419"/>
      <c r="L1005" s="422"/>
      <c r="M1005" s="419"/>
      <c r="N1005" s="421"/>
      <c r="O1005" s="421"/>
      <c r="P1005" s="421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6.75"/>
    <col customWidth="1" min="2" max="2" width="11.38"/>
    <col customWidth="1" min="3" max="3" width="6.13"/>
    <col customWidth="1" min="4" max="4" width="25.25"/>
    <col hidden="1" min="6" max="6" width="12.63"/>
    <col hidden="1" min="8" max="8" width="12.63"/>
    <col customWidth="1" min="9" max="9" width="7.25"/>
  </cols>
  <sheetData>
    <row r="1">
      <c r="A1" s="44"/>
      <c r="B1" s="45"/>
      <c r="C1" s="46"/>
      <c r="D1" s="44"/>
      <c r="E1" s="47"/>
      <c r="F1" s="45"/>
      <c r="G1" s="47"/>
      <c r="H1" s="44"/>
      <c r="I1" s="48"/>
      <c r="J1" s="47"/>
      <c r="K1" s="47"/>
      <c r="L1" s="45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>
      <c r="A2" s="44"/>
      <c r="B2" s="49" t="s">
        <v>7</v>
      </c>
      <c r="C2" s="5"/>
      <c r="D2" s="5"/>
      <c r="E2" s="5"/>
      <c r="F2" s="5"/>
      <c r="G2" s="5"/>
      <c r="H2" s="5"/>
      <c r="I2" s="5"/>
      <c r="J2" s="5"/>
      <c r="K2" s="5"/>
      <c r="L2" s="6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>
      <c r="A3" s="44"/>
      <c r="B3" s="45"/>
      <c r="C3" s="46"/>
      <c r="D3" s="44"/>
      <c r="E3" s="47"/>
      <c r="F3" s="45"/>
      <c r="G3" s="47"/>
      <c r="H3" s="44"/>
      <c r="I3" s="48"/>
      <c r="J3" s="47"/>
      <c r="K3" s="47"/>
      <c r="L3" s="45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>
      <c r="A4" s="50"/>
      <c r="B4" s="51"/>
      <c r="C4" s="52" t="s">
        <v>8</v>
      </c>
      <c r="D4" s="53"/>
      <c r="E4" s="54" t="s">
        <v>9</v>
      </c>
      <c r="F4" s="55" t="s">
        <v>10</v>
      </c>
      <c r="G4" s="54" t="s">
        <v>11</v>
      </c>
      <c r="H4" s="55" t="s">
        <v>10</v>
      </c>
      <c r="I4" s="56"/>
      <c r="J4" s="54" t="s">
        <v>12</v>
      </c>
      <c r="K4" s="54" t="s">
        <v>13</v>
      </c>
      <c r="L4" s="57" t="s">
        <v>14</v>
      </c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</row>
    <row r="5">
      <c r="A5" s="58"/>
      <c r="B5" s="59">
        <v>1.0</v>
      </c>
      <c r="C5" s="60" t="s">
        <v>15</v>
      </c>
      <c r="D5" s="61"/>
      <c r="E5" s="62"/>
      <c r="F5" s="63"/>
      <c r="G5" s="64"/>
      <c r="H5" s="61"/>
      <c r="I5" s="65" t="s">
        <v>16</v>
      </c>
      <c r="J5" s="64">
        <f t="shared" ref="J5:K5" si="1">SUM(J6:J19)</f>
        <v>0</v>
      </c>
      <c r="K5" s="64">
        <f t="shared" si="1"/>
        <v>0</v>
      </c>
      <c r="L5" s="66" t="str">
        <f>J5/$J$136</f>
        <v>#DIV/0!</v>
      </c>
      <c r="M5" s="67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</row>
    <row r="6">
      <c r="A6" s="44"/>
      <c r="B6" s="68">
        <v>1.1</v>
      </c>
      <c r="C6" s="69"/>
      <c r="D6" s="70" t="s">
        <v>17</v>
      </c>
      <c r="E6" s="71"/>
      <c r="F6" s="72">
        <f t="shared" ref="F6:F19" si="2">E6*12</f>
        <v>0</v>
      </c>
      <c r="G6" s="73"/>
      <c r="H6" s="74">
        <f t="shared" ref="H6:H135" si="3">F6+G6</f>
        <v>0</v>
      </c>
      <c r="I6" s="75"/>
      <c r="J6" s="76">
        <f t="shared" ref="J6:J19" si="4">H6</f>
        <v>0</v>
      </c>
      <c r="K6" s="76">
        <f t="shared" ref="K6:K19" si="5">J6/12</f>
        <v>0</v>
      </c>
      <c r="L6" s="77" t="str">
        <f t="shared" ref="L6:L19" si="6">J6/$J$5</f>
        <v>#DIV/0!</v>
      </c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</row>
    <row r="7">
      <c r="A7" s="44"/>
      <c r="B7" s="68">
        <v>1.2</v>
      </c>
      <c r="C7" s="69"/>
      <c r="D7" s="70" t="s">
        <v>18</v>
      </c>
      <c r="E7" s="78"/>
      <c r="F7" s="79">
        <f t="shared" si="2"/>
        <v>0</v>
      </c>
      <c r="G7" s="80"/>
      <c r="H7" s="74">
        <f t="shared" si="3"/>
        <v>0</v>
      </c>
      <c r="I7" s="75"/>
      <c r="J7" s="76">
        <f t="shared" si="4"/>
        <v>0</v>
      </c>
      <c r="K7" s="76">
        <f t="shared" si="5"/>
        <v>0</v>
      </c>
      <c r="L7" s="77" t="str">
        <f t="shared" si="6"/>
        <v>#DIV/0!</v>
      </c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</row>
    <row r="8">
      <c r="A8" s="44"/>
      <c r="B8" s="68">
        <v>1.3</v>
      </c>
      <c r="C8" s="69"/>
      <c r="D8" s="70" t="s">
        <v>19</v>
      </c>
      <c r="E8" s="78"/>
      <c r="F8" s="81">
        <f t="shared" si="2"/>
        <v>0</v>
      </c>
      <c r="G8" s="80"/>
      <c r="H8" s="74">
        <f t="shared" si="3"/>
        <v>0</v>
      </c>
      <c r="I8" s="75"/>
      <c r="J8" s="76">
        <f t="shared" si="4"/>
        <v>0</v>
      </c>
      <c r="K8" s="76">
        <f t="shared" si="5"/>
        <v>0</v>
      </c>
      <c r="L8" s="77" t="str">
        <f t="shared" si="6"/>
        <v>#DIV/0!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</row>
    <row r="9">
      <c r="A9" s="44"/>
      <c r="B9" s="68">
        <v>1.4</v>
      </c>
      <c r="C9" s="69"/>
      <c r="D9" s="70" t="s">
        <v>20</v>
      </c>
      <c r="E9" s="78"/>
      <c r="F9" s="79">
        <f t="shared" si="2"/>
        <v>0</v>
      </c>
      <c r="G9" s="80"/>
      <c r="H9" s="74">
        <f t="shared" si="3"/>
        <v>0</v>
      </c>
      <c r="I9" s="75"/>
      <c r="J9" s="76">
        <f t="shared" si="4"/>
        <v>0</v>
      </c>
      <c r="K9" s="76">
        <f t="shared" si="5"/>
        <v>0</v>
      </c>
      <c r="L9" s="77" t="str">
        <f t="shared" si="6"/>
        <v>#DIV/0!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</row>
    <row r="10">
      <c r="A10" s="44"/>
      <c r="B10" s="68">
        <v>1.5</v>
      </c>
      <c r="C10" s="69"/>
      <c r="D10" s="70" t="s">
        <v>21</v>
      </c>
      <c r="E10" s="78"/>
      <c r="F10" s="79">
        <f t="shared" si="2"/>
        <v>0</v>
      </c>
      <c r="G10" s="80"/>
      <c r="H10" s="74">
        <f t="shared" si="3"/>
        <v>0</v>
      </c>
      <c r="I10" s="75"/>
      <c r="J10" s="76">
        <f t="shared" si="4"/>
        <v>0</v>
      </c>
      <c r="K10" s="76">
        <f t="shared" si="5"/>
        <v>0</v>
      </c>
      <c r="L10" s="77" t="str">
        <f t="shared" si="6"/>
        <v>#DIV/0!</v>
      </c>
      <c r="M10" s="44"/>
      <c r="N10" s="82" t="s">
        <v>22</v>
      </c>
      <c r="O10" s="83"/>
      <c r="P10" s="83"/>
      <c r="Q10" s="83"/>
      <c r="R10" s="8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</row>
    <row r="11">
      <c r="A11" s="44"/>
      <c r="B11" s="68">
        <v>1.6</v>
      </c>
      <c r="C11" s="69"/>
      <c r="D11" s="70" t="s">
        <v>23</v>
      </c>
      <c r="E11" s="78"/>
      <c r="F11" s="81">
        <f t="shared" si="2"/>
        <v>0</v>
      </c>
      <c r="G11" s="80"/>
      <c r="H11" s="74">
        <f t="shared" si="3"/>
        <v>0</v>
      </c>
      <c r="I11" s="75"/>
      <c r="J11" s="76">
        <f t="shared" si="4"/>
        <v>0</v>
      </c>
      <c r="K11" s="76">
        <f t="shared" si="5"/>
        <v>0</v>
      </c>
      <c r="L11" s="77" t="str">
        <f t="shared" si="6"/>
        <v>#DIV/0!</v>
      </c>
      <c r="M11" s="44"/>
      <c r="N11" s="85"/>
      <c r="O11" s="44"/>
      <c r="P11" s="44"/>
      <c r="Q11" s="44"/>
      <c r="R11" s="86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</row>
    <row r="12">
      <c r="A12" s="44"/>
      <c r="B12" s="68">
        <v>1.7</v>
      </c>
      <c r="C12" s="69"/>
      <c r="D12" s="70" t="s">
        <v>24</v>
      </c>
      <c r="E12" s="78"/>
      <c r="F12" s="79">
        <f t="shared" si="2"/>
        <v>0</v>
      </c>
      <c r="G12" s="80"/>
      <c r="H12" s="74">
        <f t="shared" si="3"/>
        <v>0</v>
      </c>
      <c r="I12" s="75"/>
      <c r="J12" s="76">
        <f t="shared" si="4"/>
        <v>0</v>
      </c>
      <c r="K12" s="76">
        <f t="shared" si="5"/>
        <v>0</v>
      </c>
      <c r="L12" s="77" t="str">
        <f t="shared" si="6"/>
        <v>#DIV/0!</v>
      </c>
      <c r="M12" s="44"/>
      <c r="N12" s="85"/>
      <c r="O12" s="82" t="s">
        <v>25</v>
      </c>
      <c r="P12" s="83"/>
      <c r="Q12" s="84"/>
      <c r="R12" s="86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</row>
    <row r="13">
      <c r="A13" s="44"/>
      <c r="B13" s="68">
        <v>1.8</v>
      </c>
      <c r="C13" s="69"/>
      <c r="D13" s="70" t="s">
        <v>26</v>
      </c>
      <c r="E13" s="78"/>
      <c r="F13" s="81">
        <f t="shared" si="2"/>
        <v>0</v>
      </c>
      <c r="G13" s="80"/>
      <c r="H13" s="74">
        <f t="shared" si="3"/>
        <v>0</v>
      </c>
      <c r="I13" s="75"/>
      <c r="J13" s="76">
        <f t="shared" si="4"/>
        <v>0</v>
      </c>
      <c r="K13" s="76">
        <f t="shared" si="5"/>
        <v>0</v>
      </c>
      <c r="L13" s="77" t="str">
        <f t="shared" si="6"/>
        <v>#DIV/0!</v>
      </c>
      <c r="M13" s="44"/>
      <c r="N13" s="85"/>
      <c r="O13" s="85"/>
      <c r="P13" s="44"/>
      <c r="Q13" s="86"/>
      <c r="R13" s="86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</row>
    <row r="14">
      <c r="A14" s="44"/>
      <c r="B14" s="68">
        <v>1.9</v>
      </c>
      <c r="C14" s="69"/>
      <c r="D14" s="70" t="s">
        <v>27</v>
      </c>
      <c r="E14" s="78"/>
      <c r="F14" s="81">
        <f t="shared" si="2"/>
        <v>0</v>
      </c>
      <c r="G14" s="80"/>
      <c r="H14" s="74">
        <f t="shared" si="3"/>
        <v>0</v>
      </c>
      <c r="I14" s="75"/>
      <c r="J14" s="76">
        <f t="shared" si="4"/>
        <v>0</v>
      </c>
      <c r="K14" s="76">
        <f t="shared" si="5"/>
        <v>0</v>
      </c>
      <c r="L14" s="77" t="str">
        <f t="shared" si="6"/>
        <v>#DIV/0!</v>
      </c>
      <c r="M14" s="44"/>
      <c r="N14" s="85"/>
      <c r="O14" s="85"/>
      <c r="P14" s="87" t="s">
        <v>28</v>
      </c>
      <c r="Q14" s="86"/>
      <c r="R14" s="86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</row>
    <row r="15">
      <c r="A15" s="44"/>
      <c r="B15" s="68">
        <v>1.1</v>
      </c>
      <c r="C15" s="69"/>
      <c r="D15" s="70" t="s">
        <v>29</v>
      </c>
      <c r="E15" s="78"/>
      <c r="F15" s="81">
        <f t="shared" si="2"/>
        <v>0</v>
      </c>
      <c r="G15" s="80"/>
      <c r="H15" s="74">
        <f t="shared" si="3"/>
        <v>0</v>
      </c>
      <c r="I15" s="75"/>
      <c r="J15" s="76">
        <f t="shared" si="4"/>
        <v>0</v>
      </c>
      <c r="K15" s="76">
        <f t="shared" si="5"/>
        <v>0</v>
      </c>
      <c r="L15" s="77" t="str">
        <f t="shared" si="6"/>
        <v>#DIV/0!</v>
      </c>
      <c r="M15" s="44"/>
      <c r="N15" s="85"/>
      <c r="O15" s="85"/>
      <c r="P15" s="44"/>
      <c r="Q15" s="86"/>
      <c r="R15" s="86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</row>
    <row r="16">
      <c r="A16" s="44"/>
      <c r="B16" s="68">
        <v>1.11</v>
      </c>
      <c r="C16" s="69"/>
      <c r="D16" s="70" t="s">
        <v>30</v>
      </c>
      <c r="E16" s="78"/>
      <c r="F16" s="81">
        <f t="shared" si="2"/>
        <v>0</v>
      </c>
      <c r="G16" s="80"/>
      <c r="H16" s="74">
        <f t="shared" si="3"/>
        <v>0</v>
      </c>
      <c r="I16" s="75"/>
      <c r="J16" s="76">
        <f t="shared" si="4"/>
        <v>0</v>
      </c>
      <c r="K16" s="76">
        <f t="shared" si="5"/>
        <v>0</v>
      </c>
      <c r="L16" s="77" t="str">
        <f t="shared" si="6"/>
        <v>#DIV/0!</v>
      </c>
      <c r="M16" s="44"/>
      <c r="N16" s="85"/>
      <c r="O16" s="88"/>
      <c r="P16" s="89"/>
      <c r="Q16" s="90"/>
      <c r="R16" s="86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</row>
    <row r="17">
      <c r="A17" s="44"/>
      <c r="B17" s="68">
        <v>1.12</v>
      </c>
      <c r="C17" s="69"/>
      <c r="D17" s="70" t="s">
        <v>31</v>
      </c>
      <c r="E17" s="78"/>
      <c r="F17" s="79">
        <f t="shared" si="2"/>
        <v>0</v>
      </c>
      <c r="G17" s="80"/>
      <c r="H17" s="74">
        <f t="shared" si="3"/>
        <v>0</v>
      </c>
      <c r="I17" s="75"/>
      <c r="J17" s="76">
        <f t="shared" si="4"/>
        <v>0</v>
      </c>
      <c r="K17" s="76">
        <f t="shared" si="5"/>
        <v>0</v>
      </c>
      <c r="L17" s="77" t="str">
        <f t="shared" si="6"/>
        <v>#DIV/0!</v>
      </c>
      <c r="M17" s="44"/>
      <c r="N17" s="85"/>
      <c r="O17" s="44"/>
      <c r="P17" s="44"/>
      <c r="Q17" s="44"/>
      <c r="R17" s="86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</row>
    <row r="18">
      <c r="A18" s="44"/>
      <c r="B18" s="68">
        <v>1.13</v>
      </c>
      <c r="C18" s="69"/>
      <c r="D18" s="70" t="s">
        <v>32</v>
      </c>
      <c r="E18" s="78"/>
      <c r="F18" s="79">
        <f t="shared" si="2"/>
        <v>0</v>
      </c>
      <c r="G18" s="80"/>
      <c r="H18" s="74">
        <f t="shared" si="3"/>
        <v>0</v>
      </c>
      <c r="I18" s="75"/>
      <c r="J18" s="76">
        <f t="shared" si="4"/>
        <v>0</v>
      </c>
      <c r="K18" s="76">
        <f t="shared" si="5"/>
        <v>0</v>
      </c>
      <c r="L18" s="77" t="str">
        <f t="shared" si="6"/>
        <v>#DIV/0!</v>
      </c>
      <c r="M18" s="44"/>
      <c r="N18" s="88"/>
      <c r="O18" s="89"/>
      <c r="P18" s="89"/>
      <c r="Q18" s="89"/>
      <c r="R18" s="90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</row>
    <row r="19">
      <c r="A19" s="44"/>
      <c r="B19" s="68">
        <v>1.14</v>
      </c>
      <c r="C19" s="69"/>
      <c r="D19" s="70" t="s">
        <v>33</v>
      </c>
      <c r="E19" s="78"/>
      <c r="F19" s="79">
        <f t="shared" si="2"/>
        <v>0</v>
      </c>
      <c r="G19" s="80"/>
      <c r="H19" s="74">
        <f t="shared" si="3"/>
        <v>0</v>
      </c>
      <c r="I19" s="75"/>
      <c r="J19" s="76">
        <f t="shared" si="4"/>
        <v>0</v>
      </c>
      <c r="K19" s="76">
        <f t="shared" si="5"/>
        <v>0</v>
      </c>
      <c r="L19" s="77" t="str">
        <f t="shared" si="6"/>
        <v>#DIV/0!</v>
      </c>
      <c r="M19" s="44"/>
      <c r="N19" s="44"/>
      <c r="O19" s="44"/>
      <c r="P19" s="70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</row>
    <row r="20">
      <c r="A20" s="44"/>
      <c r="B20" s="91">
        <v>2.0</v>
      </c>
      <c r="C20" s="60" t="s">
        <v>34</v>
      </c>
      <c r="D20" s="61"/>
      <c r="E20" s="62"/>
      <c r="F20" s="63"/>
      <c r="G20" s="64"/>
      <c r="H20" s="74">
        <f t="shared" si="3"/>
        <v>0</v>
      </c>
      <c r="I20" s="92"/>
      <c r="J20" s="93">
        <f t="shared" ref="J20:K20" si="7">SUM(J21:J24)</f>
        <v>0</v>
      </c>
      <c r="K20" s="93">
        <f t="shared" si="7"/>
        <v>0</v>
      </c>
      <c r="L20" s="66" t="str">
        <f>J20/$J$136</f>
        <v>#DIV/0!</v>
      </c>
      <c r="M20" s="44"/>
      <c r="N20" s="44"/>
      <c r="O20" s="44"/>
      <c r="P20" s="70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</row>
    <row r="21">
      <c r="A21" s="44"/>
      <c r="B21" s="68">
        <v>2.1</v>
      </c>
      <c r="C21" s="69"/>
      <c r="D21" s="70" t="s">
        <v>35</v>
      </c>
      <c r="E21" s="71"/>
      <c r="F21" s="72">
        <f t="shared" ref="F21:F24" si="8">E21*12</f>
        <v>0</v>
      </c>
      <c r="G21" s="73"/>
      <c r="H21" s="74">
        <f t="shared" si="3"/>
        <v>0</v>
      </c>
      <c r="I21" s="75"/>
      <c r="J21" s="76">
        <f t="shared" ref="J21:J24" si="9">H21</f>
        <v>0</v>
      </c>
      <c r="K21" s="76">
        <f t="shared" ref="K21:K24" si="10">J21/12</f>
        <v>0</v>
      </c>
      <c r="L21" s="77" t="str">
        <f t="shared" ref="L21:L24" si="11">J21/$J$20</f>
        <v>#DIV/0!</v>
      </c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</row>
    <row r="22">
      <c r="A22" s="44"/>
      <c r="B22" s="68">
        <v>2.2</v>
      </c>
      <c r="C22" s="69"/>
      <c r="D22" s="70" t="s">
        <v>36</v>
      </c>
      <c r="E22" s="78"/>
      <c r="F22" s="81">
        <f t="shared" si="8"/>
        <v>0</v>
      </c>
      <c r="G22" s="80"/>
      <c r="H22" s="74">
        <f t="shared" si="3"/>
        <v>0</v>
      </c>
      <c r="I22" s="75"/>
      <c r="J22" s="76">
        <f t="shared" si="9"/>
        <v>0</v>
      </c>
      <c r="K22" s="76">
        <f t="shared" si="10"/>
        <v>0</v>
      </c>
      <c r="L22" s="77" t="str">
        <f t="shared" si="11"/>
        <v>#DIV/0!</v>
      </c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</row>
    <row r="23">
      <c r="A23" s="44"/>
      <c r="B23" s="68">
        <v>2.3</v>
      </c>
      <c r="C23" s="69"/>
      <c r="D23" s="70" t="s">
        <v>37</v>
      </c>
      <c r="E23" s="78"/>
      <c r="F23" s="81">
        <f t="shared" si="8"/>
        <v>0</v>
      </c>
      <c r="G23" s="80"/>
      <c r="H23" s="74">
        <f t="shared" si="3"/>
        <v>0</v>
      </c>
      <c r="I23" s="75"/>
      <c r="J23" s="76">
        <f t="shared" si="9"/>
        <v>0</v>
      </c>
      <c r="K23" s="76">
        <f t="shared" si="10"/>
        <v>0</v>
      </c>
      <c r="L23" s="77" t="str">
        <f t="shared" si="11"/>
        <v>#DIV/0!</v>
      </c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</row>
    <row r="24">
      <c r="A24" s="44"/>
      <c r="B24" s="68">
        <v>2.4</v>
      </c>
      <c r="C24" s="94"/>
      <c r="D24" s="95" t="s">
        <v>38</v>
      </c>
      <c r="E24" s="78"/>
      <c r="F24" s="81">
        <f t="shared" si="8"/>
        <v>0</v>
      </c>
      <c r="G24" s="80"/>
      <c r="H24" s="74">
        <f t="shared" si="3"/>
        <v>0</v>
      </c>
      <c r="I24" s="96"/>
      <c r="J24" s="97">
        <f t="shared" si="9"/>
        <v>0</v>
      </c>
      <c r="K24" s="97">
        <f t="shared" si="10"/>
        <v>0</v>
      </c>
      <c r="L24" s="77" t="str">
        <f t="shared" si="11"/>
        <v>#DIV/0!</v>
      </c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</row>
    <row r="25">
      <c r="A25" s="44"/>
      <c r="B25" s="91">
        <v>3.0</v>
      </c>
      <c r="C25" s="98" t="s">
        <v>39</v>
      </c>
      <c r="D25" s="99"/>
      <c r="E25" s="62"/>
      <c r="F25" s="63"/>
      <c r="G25" s="64"/>
      <c r="H25" s="74">
        <f t="shared" si="3"/>
        <v>0</v>
      </c>
      <c r="I25" s="100"/>
      <c r="J25" s="101">
        <f t="shared" ref="J25:K25" si="12">SUM(J26:J34)</f>
        <v>0</v>
      </c>
      <c r="K25" s="101">
        <f t="shared" si="12"/>
        <v>0</v>
      </c>
      <c r="L25" s="102" t="str">
        <f>J25/$J$136</f>
        <v>#DIV/0!</v>
      </c>
      <c r="M25" s="44"/>
      <c r="N25" s="70"/>
      <c r="O25" s="70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</row>
    <row r="26">
      <c r="A26" s="44"/>
      <c r="B26" s="68">
        <v>3.1</v>
      </c>
      <c r="C26" s="69"/>
      <c r="D26" s="70" t="s">
        <v>40</v>
      </c>
      <c r="E26" s="71"/>
      <c r="F26" s="103">
        <f t="shared" ref="F26:F34" si="13">E26*12</f>
        <v>0</v>
      </c>
      <c r="G26" s="73"/>
      <c r="H26" s="74">
        <f t="shared" si="3"/>
        <v>0</v>
      </c>
      <c r="I26" s="75"/>
      <c r="J26" s="76">
        <f t="shared" ref="J26:J34" si="14">H26</f>
        <v>0</v>
      </c>
      <c r="K26" s="76">
        <f t="shared" ref="K26:K34" si="15">J26/12</f>
        <v>0</v>
      </c>
      <c r="L26" s="77" t="str">
        <f t="shared" ref="L26:L34" si="16">J26/$J$25</f>
        <v>#DIV/0!</v>
      </c>
      <c r="M26" s="44"/>
      <c r="N26" s="44"/>
      <c r="O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</row>
    <row r="27">
      <c r="A27" s="44"/>
      <c r="B27" s="68">
        <v>3.2</v>
      </c>
      <c r="C27" s="69"/>
      <c r="D27" s="70" t="s">
        <v>41</v>
      </c>
      <c r="E27" s="78"/>
      <c r="F27" s="79">
        <f t="shared" si="13"/>
        <v>0</v>
      </c>
      <c r="G27" s="80"/>
      <c r="H27" s="74">
        <f t="shared" si="3"/>
        <v>0</v>
      </c>
      <c r="I27" s="75"/>
      <c r="J27" s="76">
        <f t="shared" si="14"/>
        <v>0</v>
      </c>
      <c r="K27" s="76">
        <f t="shared" si="15"/>
        <v>0</v>
      </c>
      <c r="L27" s="77" t="str">
        <f t="shared" si="16"/>
        <v>#DIV/0!</v>
      </c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</row>
    <row r="28">
      <c r="A28" s="44"/>
      <c r="B28" s="68">
        <v>3.3</v>
      </c>
      <c r="C28" s="69"/>
      <c r="D28" s="70" t="s">
        <v>42</v>
      </c>
      <c r="E28" s="78"/>
      <c r="F28" s="79">
        <f t="shared" si="13"/>
        <v>0</v>
      </c>
      <c r="G28" s="80"/>
      <c r="H28" s="74">
        <f t="shared" si="3"/>
        <v>0</v>
      </c>
      <c r="I28" s="75"/>
      <c r="J28" s="76">
        <f t="shared" si="14"/>
        <v>0</v>
      </c>
      <c r="K28" s="76">
        <f t="shared" si="15"/>
        <v>0</v>
      </c>
      <c r="L28" s="77" t="str">
        <f t="shared" si="16"/>
        <v>#DIV/0!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</row>
    <row r="29">
      <c r="A29" s="44"/>
      <c r="B29" s="68">
        <v>3.4</v>
      </c>
      <c r="C29" s="69"/>
      <c r="D29" s="70" t="s">
        <v>43</v>
      </c>
      <c r="E29" s="78"/>
      <c r="F29" s="79">
        <f t="shared" si="13"/>
        <v>0</v>
      </c>
      <c r="G29" s="80"/>
      <c r="H29" s="74">
        <f t="shared" si="3"/>
        <v>0</v>
      </c>
      <c r="I29" s="75"/>
      <c r="J29" s="76">
        <f t="shared" si="14"/>
        <v>0</v>
      </c>
      <c r="K29" s="76">
        <f t="shared" si="15"/>
        <v>0</v>
      </c>
      <c r="L29" s="77" t="str">
        <f t="shared" si="16"/>
        <v>#DIV/0!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</row>
    <row r="30">
      <c r="A30" s="44"/>
      <c r="B30" s="68">
        <v>3.5</v>
      </c>
      <c r="C30" s="69"/>
      <c r="D30" s="70" t="s">
        <v>44</v>
      </c>
      <c r="E30" s="78"/>
      <c r="F30" s="79">
        <f t="shared" si="13"/>
        <v>0</v>
      </c>
      <c r="G30" s="80"/>
      <c r="H30" s="74">
        <f t="shared" si="3"/>
        <v>0</v>
      </c>
      <c r="I30" s="75"/>
      <c r="J30" s="76">
        <f t="shared" si="14"/>
        <v>0</v>
      </c>
      <c r="K30" s="76">
        <f t="shared" si="15"/>
        <v>0</v>
      </c>
      <c r="L30" s="77" t="str">
        <f t="shared" si="16"/>
        <v>#DIV/0!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</row>
    <row r="31">
      <c r="A31" s="44"/>
      <c r="B31" s="68">
        <v>3.6</v>
      </c>
      <c r="C31" s="69"/>
      <c r="D31" s="70" t="s">
        <v>45</v>
      </c>
      <c r="E31" s="78"/>
      <c r="F31" s="79">
        <f t="shared" si="13"/>
        <v>0</v>
      </c>
      <c r="G31" s="80"/>
      <c r="H31" s="74">
        <f t="shared" si="3"/>
        <v>0</v>
      </c>
      <c r="I31" s="75"/>
      <c r="J31" s="76">
        <f t="shared" si="14"/>
        <v>0</v>
      </c>
      <c r="K31" s="76">
        <f t="shared" si="15"/>
        <v>0</v>
      </c>
      <c r="L31" s="77" t="str">
        <f t="shared" si="16"/>
        <v>#DIV/0!</v>
      </c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</row>
    <row r="32">
      <c r="A32" s="44"/>
      <c r="B32" s="68">
        <v>3.7</v>
      </c>
      <c r="C32" s="69"/>
      <c r="D32" s="70" t="s">
        <v>46</v>
      </c>
      <c r="E32" s="78"/>
      <c r="F32" s="79">
        <f t="shared" si="13"/>
        <v>0</v>
      </c>
      <c r="G32" s="80"/>
      <c r="H32" s="74">
        <f t="shared" si="3"/>
        <v>0</v>
      </c>
      <c r="I32" s="75"/>
      <c r="J32" s="76">
        <f t="shared" si="14"/>
        <v>0</v>
      </c>
      <c r="K32" s="76">
        <f t="shared" si="15"/>
        <v>0</v>
      </c>
      <c r="L32" s="77" t="str">
        <f t="shared" si="16"/>
        <v>#DIV/0!</v>
      </c>
      <c r="M32" s="44"/>
      <c r="N32" s="44"/>
      <c r="O32" s="44"/>
      <c r="P32" s="70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</row>
    <row r="33">
      <c r="A33" s="44"/>
      <c r="B33" s="68">
        <v>3.9</v>
      </c>
      <c r="C33" s="69"/>
      <c r="D33" s="70" t="s">
        <v>47</v>
      </c>
      <c r="E33" s="78"/>
      <c r="F33" s="79">
        <f t="shared" si="13"/>
        <v>0</v>
      </c>
      <c r="G33" s="80"/>
      <c r="H33" s="74">
        <f t="shared" si="3"/>
        <v>0</v>
      </c>
      <c r="I33" s="75"/>
      <c r="J33" s="76">
        <f t="shared" si="14"/>
        <v>0</v>
      </c>
      <c r="K33" s="76">
        <f t="shared" si="15"/>
        <v>0</v>
      </c>
      <c r="L33" s="77" t="str">
        <f t="shared" si="16"/>
        <v>#DIV/0!</v>
      </c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</row>
    <row r="34">
      <c r="A34" s="44"/>
      <c r="B34" s="68">
        <v>3.8</v>
      </c>
      <c r="C34" s="69"/>
      <c r="D34" s="70" t="s">
        <v>48</v>
      </c>
      <c r="E34" s="78"/>
      <c r="F34" s="81">
        <f t="shared" si="13"/>
        <v>0</v>
      </c>
      <c r="G34" s="80"/>
      <c r="H34" s="74">
        <f t="shared" si="3"/>
        <v>0</v>
      </c>
      <c r="I34" s="75"/>
      <c r="J34" s="76">
        <f t="shared" si="14"/>
        <v>0</v>
      </c>
      <c r="K34" s="76">
        <f t="shared" si="15"/>
        <v>0</v>
      </c>
      <c r="L34" s="77" t="str">
        <f t="shared" si="16"/>
        <v>#DIV/0!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</row>
    <row r="35">
      <c r="A35" s="44"/>
      <c r="B35" s="91">
        <v>4.0</v>
      </c>
      <c r="C35" s="60" t="s">
        <v>49</v>
      </c>
      <c r="D35" s="61"/>
      <c r="E35" s="64"/>
      <c r="F35" s="63"/>
      <c r="G35" s="64"/>
      <c r="H35" s="74">
        <f t="shared" si="3"/>
        <v>0</v>
      </c>
      <c r="I35" s="92"/>
      <c r="J35" s="93">
        <f t="shared" ref="J35:K35" si="17">SUM(J36:J42)</f>
        <v>0</v>
      </c>
      <c r="K35" s="93">
        <f t="shared" si="17"/>
        <v>0</v>
      </c>
      <c r="L35" s="66" t="str">
        <f>J35/$J$136</f>
        <v>#DIV/0!</v>
      </c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</row>
    <row r="36">
      <c r="A36" s="44"/>
      <c r="B36" s="68" t="s">
        <v>50</v>
      </c>
      <c r="C36" s="69"/>
      <c r="D36" s="70" t="s">
        <v>51</v>
      </c>
      <c r="E36" s="71"/>
      <c r="F36" s="72">
        <f t="shared" ref="F36:F42" si="18">E36*12</f>
        <v>0</v>
      </c>
      <c r="G36" s="73"/>
      <c r="H36" s="74">
        <f t="shared" si="3"/>
        <v>0</v>
      </c>
      <c r="I36" s="75"/>
      <c r="J36" s="76">
        <f t="shared" ref="J36:J42" si="19">H36</f>
        <v>0</v>
      </c>
      <c r="K36" s="76">
        <f t="shared" ref="K36:K42" si="20">J36/12</f>
        <v>0</v>
      </c>
      <c r="L36" s="77" t="str">
        <f t="shared" ref="L36:L42" si="21">J36/$J$35</f>
        <v>#DIV/0!</v>
      </c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</row>
    <row r="37">
      <c r="A37" s="44"/>
      <c r="B37" s="68" t="s">
        <v>52</v>
      </c>
      <c r="C37" s="69"/>
      <c r="D37" s="70" t="s">
        <v>53</v>
      </c>
      <c r="E37" s="78"/>
      <c r="F37" s="79">
        <f t="shared" si="18"/>
        <v>0</v>
      </c>
      <c r="G37" s="80"/>
      <c r="H37" s="74">
        <f t="shared" si="3"/>
        <v>0</v>
      </c>
      <c r="I37" s="75"/>
      <c r="J37" s="76">
        <f t="shared" si="19"/>
        <v>0</v>
      </c>
      <c r="K37" s="76">
        <f t="shared" si="20"/>
        <v>0</v>
      </c>
      <c r="L37" s="77" t="str">
        <f t="shared" si="21"/>
        <v>#DIV/0!</v>
      </c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</row>
    <row r="38">
      <c r="A38" s="44"/>
      <c r="B38" s="68" t="s">
        <v>54</v>
      </c>
      <c r="C38" s="69"/>
      <c r="D38" s="70" t="s">
        <v>55</v>
      </c>
      <c r="E38" s="78"/>
      <c r="F38" s="81">
        <f t="shared" si="18"/>
        <v>0</v>
      </c>
      <c r="G38" s="80"/>
      <c r="H38" s="74">
        <f t="shared" si="3"/>
        <v>0</v>
      </c>
      <c r="I38" s="75"/>
      <c r="J38" s="76">
        <f t="shared" si="19"/>
        <v>0</v>
      </c>
      <c r="K38" s="76">
        <f t="shared" si="20"/>
        <v>0</v>
      </c>
      <c r="L38" s="77" t="str">
        <f t="shared" si="21"/>
        <v>#DIV/0!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</row>
    <row r="39">
      <c r="A39" s="44"/>
      <c r="B39" s="68" t="s">
        <v>56</v>
      </c>
      <c r="C39" s="69"/>
      <c r="D39" s="70" t="s">
        <v>57</v>
      </c>
      <c r="E39" s="78"/>
      <c r="F39" s="81">
        <f t="shared" si="18"/>
        <v>0</v>
      </c>
      <c r="G39" s="80"/>
      <c r="H39" s="74">
        <f t="shared" si="3"/>
        <v>0</v>
      </c>
      <c r="I39" s="75"/>
      <c r="J39" s="76">
        <f t="shared" si="19"/>
        <v>0</v>
      </c>
      <c r="K39" s="76">
        <f t="shared" si="20"/>
        <v>0</v>
      </c>
      <c r="L39" s="77" t="str">
        <f t="shared" si="21"/>
        <v>#DIV/0!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</row>
    <row r="40">
      <c r="A40" s="44"/>
      <c r="B40" s="68" t="s">
        <v>58</v>
      </c>
      <c r="C40" s="69"/>
      <c r="D40" s="70" t="s">
        <v>59</v>
      </c>
      <c r="E40" s="78"/>
      <c r="F40" s="79">
        <f t="shared" si="18"/>
        <v>0</v>
      </c>
      <c r="G40" s="80"/>
      <c r="H40" s="74">
        <f t="shared" si="3"/>
        <v>0</v>
      </c>
      <c r="I40" s="75"/>
      <c r="J40" s="76">
        <f t="shared" si="19"/>
        <v>0</v>
      </c>
      <c r="K40" s="76">
        <f t="shared" si="20"/>
        <v>0</v>
      </c>
      <c r="L40" s="77" t="str">
        <f t="shared" si="21"/>
        <v>#DIV/0!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</row>
    <row r="41">
      <c r="A41" s="44"/>
      <c r="B41" s="68" t="s">
        <v>60</v>
      </c>
      <c r="C41" s="69"/>
      <c r="D41" s="70" t="s">
        <v>61</v>
      </c>
      <c r="E41" s="78"/>
      <c r="F41" s="79">
        <f t="shared" si="18"/>
        <v>0</v>
      </c>
      <c r="G41" s="80"/>
      <c r="H41" s="74">
        <f t="shared" si="3"/>
        <v>0</v>
      </c>
      <c r="I41" s="75"/>
      <c r="J41" s="76">
        <f t="shared" si="19"/>
        <v>0</v>
      </c>
      <c r="K41" s="76">
        <f t="shared" si="20"/>
        <v>0</v>
      </c>
      <c r="L41" s="77" t="str">
        <f t="shared" si="21"/>
        <v>#DIV/0!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</row>
    <row r="42">
      <c r="A42" s="44"/>
      <c r="B42" s="68" t="s">
        <v>62</v>
      </c>
      <c r="C42" s="94"/>
      <c r="D42" s="95" t="s">
        <v>63</v>
      </c>
      <c r="E42" s="78"/>
      <c r="F42" s="79">
        <f t="shared" si="18"/>
        <v>0</v>
      </c>
      <c r="G42" s="80"/>
      <c r="H42" s="74">
        <f t="shared" si="3"/>
        <v>0</v>
      </c>
      <c r="I42" s="96"/>
      <c r="J42" s="97">
        <f t="shared" si="19"/>
        <v>0</v>
      </c>
      <c r="K42" s="97">
        <f t="shared" si="20"/>
        <v>0</v>
      </c>
      <c r="L42" s="77" t="str">
        <f t="shared" si="21"/>
        <v>#DIV/0!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</row>
    <row r="43">
      <c r="A43" s="44"/>
      <c r="B43" s="91">
        <v>5.0</v>
      </c>
      <c r="C43" s="98" t="s">
        <v>64</v>
      </c>
      <c r="D43" s="99"/>
      <c r="E43" s="64"/>
      <c r="F43" s="63"/>
      <c r="G43" s="64"/>
      <c r="H43" s="74">
        <f t="shared" si="3"/>
        <v>0</v>
      </c>
      <c r="I43" s="100"/>
      <c r="J43" s="101">
        <f t="shared" ref="J43:K43" si="22">SUM(J44:J52)</f>
        <v>0</v>
      </c>
      <c r="K43" s="101">
        <f t="shared" si="22"/>
        <v>0</v>
      </c>
      <c r="L43" s="104" t="str">
        <f>J43/$J$136</f>
        <v>#DIV/0!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</row>
    <row r="44">
      <c r="A44" s="44"/>
      <c r="B44" s="68" t="s">
        <v>65</v>
      </c>
      <c r="C44" s="69"/>
      <c r="D44" s="70" t="s">
        <v>66</v>
      </c>
      <c r="E44" s="71"/>
      <c r="F44" s="103">
        <f t="shared" ref="F44:F52" si="23">E44*12</f>
        <v>0</v>
      </c>
      <c r="G44" s="73"/>
      <c r="H44" s="74">
        <f t="shared" si="3"/>
        <v>0</v>
      </c>
      <c r="I44" s="75"/>
      <c r="J44" s="76">
        <f t="shared" ref="J44:J52" si="24">H44</f>
        <v>0</v>
      </c>
      <c r="K44" s="76">
        <f t="shared" ref="K44:K52" si="25">J44/12</f>
        <v>0</v>
      </c>
      <c r="L44" s="77" t="str">
        <f t="shared" ref="L44:L52" si="26">J44/$J$43</f>
        <v>#DIV/0!</v>
      </c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</row>
    <row r="45">
      <c r="A45" s="44"/>
      <c r="B45" s="68" t="s">
        <v>67</v>
      </c>
      <c r="C45" s="69"/>
      <c r="D45" s="70" t="s">
        <v>68</v>
      </c>
      <c r="E45" s="78"/>
      <c r="F45" s="79">
        <f t="shared" si="23"/>
        <v>0</v>
      </c>
      <c r="G45" s="80"/>
      <c r="H45" s="74">
        <f t="shared" si="3"/>
        <v>0</v>
      </c>
      <c r="I45" s="75"/>
      <c r="J45" s="76">
        <f t="shared" si="24"/>
        <v>0</v>
      </c>
      <c r="K45" s="76">
        <f t="shared" si="25"/>
        <v>0</v>
      </c>
      <c r="L45" s="77" t="str">
        <f t="shared" si="26"/>
        <v>#DIV/0!</v>
      </c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</row>
    <row r="46">
      <c r="A46" s="44"/>
      <c r="B46" s="68" t="s">
        <v>69</v>
      </c>
      <c r="C46" s="69"/>
      <c r="D46" s="70" t="s">
        <v>70</v>
      </c>
      <c r="E46" s="78"/>
      <c r="F46" s="79">
        <f t="shared" si="23"/>
        <v>0</v>
      </c>
      <c r="G46" s="80"/>
      <c r="H46" s="74">
        <f t="shared" si="3"/>
        <v>0</v>
      </c>
      <c r="I46" s="75"/>
      <c r="J46" s="76">
        <f t="shared" si="24"/>
        <v>0</v>
      </c>
      <c r="K46" s="76">
        <f t="shared" si="25"/>
        <v>0</v>
      </c>
      <c r="L46" s="77" t="str">
        <f t="shared" si="26"/>
        <v>#DIV/0!</v>
      </c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</row>
    <row r="47">
      <c r="A47" s="44"/>
      <c r="B47" s="68" t="s">
        <v>71</v>
      </c>
      <c r="C47" s="69"/>
      <c r="D47" s="70" t="s">
        <v>72</v>
      </c>
      <c r="E47" s="78"/>
      <c r="F47" s="79">
        <f t="shared" si="23"/>
        <v>0</v>
      </c>
      <c r="G47" s="80"/>
      <c r="H47" s="74">
        <f t="shared" si="3"/>
        <v>0</v>
      </c>
      <c r="I47" s="75"/>
      <c r="J47" s="76">
        <f t="shared" si="24"/>
        <v>0</v>
      </c>
      <c r="K47" s="76">
        <f t="shared" si="25"/>
        <v>0</v>
      </c>
      <c r="L47" s="77" t="str">
        <f t="shared" si="26"/>
        <v>#DIV/0!</v>
      </c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</row>
    <row r="48">
      <c r="A48" s="44"/>
      <c r="B48" s="68" t="s">
        <v>73</v>
      </c>
      <c r="C48" s="69"/>
      <c r="D48" s="70" t="s">
        <v>74</v>
      </c>
      <c r="E48" s="78"/>
      <c r="F48" s="79">
        <f t="shared" si="23"/>
        <v>0</v>
      </c>
      <c r="G48" s="80"/>
      <c r="H48" s="74">
        <f t="shared" si="3"/>
        <v>0</v>
      </c>
      <c r="I48" s="75"/>
      <c r="J48" s="76">
        <f t="shared" si="24"/>
        <v>0</v>
      </c>
      <c r="K48" s="76">
        <f t="shared" si="25"/>
        <v>0</v>
      </c>
      <c r="L48" s="77" t="str">
        <f t="shared" si="26"/>
        <v>#DIV/0!</v>
      </c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</row>
    <row r="49">
      <c r="A49" s="44"/>
      <c r="B49" s="68" t="s">
        <v>75</v>
      </c>
      <c r="C49" s="69"/>
      <c r="D49" s="70" t="s">
        <v>76</v>
      </c>
      <c r="E49" s="78"/>
      <c r="F49" s="79">
        <f t="shared" si="23"/>
        <v>0</v>
      </c>
      <c r="G49" s="80"/>
      <c r="H49" s="74">
        <f t="shared" si="3"/>
        <v>0</v>
      </c>
      <c r="I49" s="75"/>
      <c r="J49" s="76">
        <f t="shared" si="24"/>
        <v>0</v>
      </c>
      <c r="K49" s="76">
        <f t="shared" si="25"/>
        <v>0</v>
      </c>
      <c r="L49" s="77" t="str">
        <f t="shared" si="26"/>
        <v>#DIV/0!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</row>
    <row r="50">
      <c r="A50" s="44"/>
      <c r="B50" s="68" t="s">
        <v>77</v>
      </c>
      <c r="C50" s="69"/>
      <c r="D50" s="70" t="s">
        <v>78</v>
      </c>
      <c r="E50" s="78"/>
      <c r="F50" s="79">
        <f t="shared" si="23"/>
        <v>0</v>
      </c>
      <c r="G50" s="80"/>
      <c r="H50" s="74">
        <f t="shared" si="3"/>
        <v>0</v>
      </c>
      <c r="I50" s="75"/>
      <c r="J50" s="76">
        <f t="shared" si="24"/>
        <v>0</v>
      </c>
      <c r="K50" s="76">
        <f t="shared" si="25"/>
        <v>0</v>
      </c>
      <c r="L50" s="77" t="str">
        <f t="shared" si="26"/>
        <v>#DIV/0!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</row>
    <row r="51">
      <c r="A51" s="44"/>
      <c r="B51" s="68" t="s">
        <v>79</v>
      </c>
      <c r="C51" s="69"/>
      <c r="D51" s="70" t="s">
        <v>80</v>
      </c>
      <c r="E51" s="78"/>
      <c r="F51" s="81">
        <f t="shared" si="23"/>
        <v>0</v>
      </c>
      <c r="G51" s="80"/>
      <c r="H51" s="74">
        <f t="shared" si="3"/>
        <v>0</v>
      </c>
      <c r="I51" s="75"/>
      <c r="J51" s="76">
        <f t="shared" si="24"/>
        <v>0</v>
      </c>
      <c r="K51" s="76">
        <f t="shared" si="25"/>
        <v>0</v>
      </c>
      <c r="L51" s="77" t="str">
        <f t="shared" si="26"/>
        <v>#DIV/0!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</row>
    <row r="52">
      <c r="A52" s="44"/>
      <c r="B52" s="68" t="s">
        <v>81</v>
      </c>
      <c r="C52" s="69"/>
      <c r="D52" s="70" t="s">
        <v>82</v>
      </c>
      <c r="E52" s="78"/>
      <c r="F52" s="79">
        <f t="shared" si="23"/>
        <v>0</v>
      </c>
      <c r="G52" s="80"/>
      <c r="H52" s="74">
        <f t="shared" si="3"/>
        <v>0</v>
      </c>
      <c r="I52" s="75"/>
      <c r="J52" s="76">
        <f t="shared" si="24"/>
        <v>0</v>
      </c>
      <c r="K52" s="76">
        <f t="shared" si="25"/>
        <v>0</v>
      </c>
      <c r="L52" s="77" t="str">
        <f t="shared" si="26"/>
        <v>#DIV/0!</v>
      </c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</row>
    <row r="53">
      <c r="A53" s="44"/>
      <c r="B53" s="91">
        <v>6.0</v>
      </c>
      <c r="C53" s="60" t="s">
        <v>83</v>
      </c>
      <c r="D53" s="5"/>
      <c r="E53" s="64"/>
      <c r="F53" s="63"/>
      <c r="G53" s="64"/>
      <c r="H53" s="74">
        <f t="shared" si="3"/>
        <v>0</v>
      </c>
      <c r="I53" s="92"/>
      <c r="J53" s="93">
        <f t="shared" ref="J53:K53" si="27">SUM(J54:J64)</f>
        <v>0</v>
      </c>
      <c r="K53" s="93">
        <f t="shared" si="27"/>
        <v>0</v>
      </c>
      <c r="L53" s="66" t="str">
        <f>J53/$J$136</f>
        <v>#DIV/0!</v>
      </c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</row>
    <row r="54">
      <c r="A54" s="44"/>
      <c r="B54" s="68">
        <v>6.1</v>
      </c>
      <c r="C54" s="69"/>
      <c r="D54" s="70" t="s">
        <v>84</v>
      </c>
      <c r="E54" s="71"/>
      <c r="F54" s="103">
        <f t="shared" ref="F54:F64" si="28">E54*12</f>
        <v>0</v>
      </c>
      <c r="G54" s="73"/>
      <c r="H54" s="74">
        <f t="shared" si="3"/>
        <v>0</v>
      </c>
      <c r="I54" s="75"/>
      <c r="J54" s="76">
        <f t="shared" ref="J54:J64" si="29">H54</f>
        <v>0</v>
      </c>
      <c r="K54" s="76">
        <f t="shared" ref="K54:K64" si="30">J54/12</f>
        <v>0</v>
      </c>
      <c r="L54" s="77" t="str">
        <f t="shared" ref="L54:L64" si="31">J54/$J$53</f>
        <v>#DIV/0!</v>
      </c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</row>
    <row r="55">
      <c r="A55" s="44"/>
      <c r="B55" s="68">
        <v>6.2</v>
      </c>
      <c r="C55" s="69"/>
      <c r="D55" s="70" t="s">
        <v>85</v>
      </c>
      <c r="E55" s="78"/>
      <c r="F55" s="79">
        <f t="shared" si="28"/>
        <v>0</v>
      </c>
      <c r="G55" s="80"/>
      <c r="H55" s="74">
        <f t="shared" si="3"/>
        <v>0</v>
      </c>
      <c r="I55" s="75"/>
      <c r="J55" s="76">
        <f t="shared" si="29"/>
        <v>0</v>
      </c>
      <c r="K55" s="76">
        <f t="shared" si="30"/>
        <v>0</v>
      </c>
      <c r="L55" s="77" t="str">
        <f t="shared" si="31"/>
        <v>#DIV/0!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</row>
    <row r="56">
      <c r="A56" s="44"/>
      <c r="B56" s="68">
        <v>6.3</v>
      </c>
      <c r="C56" s="69"/>
      <c r="D56" s="70" t="s">
        <v>86</v>
      </c>
      <c r="E56" s="78"/>
      <c r="F56" s="79">
        <f t="shared" si="28"/>
        <v>0</v>
      </c>
      <c r="G56" s="80"/>
      <c r="H56" s="74">
        <f t="shared" si="3"/>
        <v>0</v>
      </c>
      <c r="I56" s="75"/>
      <c r="J56" s="76">
        <f t="shared" si="29"/>
        <v>0</v>
      </c>
      <c r="K56" s="76">
        <f t="shared" si="30"/>
        <v>0</v>
      </c>
      <c r="L56" s="77" t="str">
        <f t="shared" si="31"/>
        <v>#DIV/0!</v>
      </c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</row>
    <row r="57">
      <c r="A57" s="44"/>
      <c r="B57" s="68">
        <v>6.4</v>
      </c>
      <c r="C57" s="69"/>
      <c r="D57" s="70" t="s">
        <v>87</v>
      </c>
      <c r="E57" s="78"/>
      <c r="F57" s="79">
        <f t="shared" si="28"/>
        <v>0</v>
      </c>
      <c r="G57" s="80"/>
      <c r="H57" s="74">
        <f t="shared" si="3"/>
        <v>0</v>
      </c>
      <c r="I57" s="75"/>
      <c r="J57" s="76">
        <f t="shared" si="29"/>
        <v>0</v>
      </c>
      <c r="K57" s="76">
        <f t="shared" si="30"/>
        <v>0</v>
      </c>
      <c r="L57" s="77" t="str">
        <f t="shared" si="31"/>
        <v>#DIV/0!</v>
      </c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</row>
    <row r="58">
      <c r="A58" s="44"/>
      <c r="B58" s="68">
        <v>6.5</v>
      </c>
      <c r="C58" s="69"/>
      <c r="D58" s="70" t="s">
        <v>55</v>
      </c>
      <c r="E58" s="78"/>
      <c r="F58" s="79">
        <f t="shared" si="28"/>
        <v>0</v>
      </c>
      <c r="G58" s="80"/>
      <c r="H58" s="74">
        <f t="shared" si="3"/>
        <v>0</v>
      </c>
      <c r="I58" s="75"/>
      <c r="J58" s="76">
        <f t="shared" si="29"/>
        <v>0</v>
      </c>
      <c r="K58" s="76">
        <f t="shared" si="30"/>
        <v>0</v>
      </c>
      <c r="L58" s="77" t="str">
        <f t="shared" si="31"/>
        <v>#DIV/0!</v>
      </c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</row>
    <row r="59">
      <c r="A59" s="44"/>
      <c r="B59" s="68">
        <v>6.6</v>
      </c>
      <c r="C59" s="69"/>
      <c r="D59" s="70" t="s">
        <v>88</v>
      </c>
      <c r="E59" s="78"/>
      <c r="F59" s="79">
        <f t="shared" si="28"/>
        <v>0</v>
      </c>
      <c r="G59" s="80"/>
      <c r="H59" s="74">
        <f t="shared" si="3"/>
        <v>0</v>
      </c>
      <c r="I59" s="75"/>
      <c r="J59" s="76">
        <f t="shared" si="29"/>
        <v>0</v>
      </c>
      <c r="K59" s="76">
        <f t="shared" si="30"/>
        <v>0</v>
      </c>
      <c r="L59" s="77" t="str">
        <f t="shared" si="31"/>
        <v>#DIV/0!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</row>
    <row r="60">
      <c r="A60" s="44"/>
      <c r="B60" s="68">
        <v>6.7</v>
      </c>
      <c r="C60" s="69"/>
      <c r="D60" s="70" t="s">
        <v>89</v>
      </c>
      <c r="E60" s="78"/>
      <c r="F60" s="79">
        <f t="shared" si="28"/>
        <v>0</v>
      </c>
      <c r="G60" s="80"/>
      <c r="H60" s="74">
        <f t="shared" si="3"/>
        <v>0</v>
      </c>
      <c r="I60" s="75"/>
      <c r="J60" s="76">
        <f t="shared" si="29"/>
        <v>0</v>
      </c>
      <c r="K60" s="76">
        <f t="shared" si="30"/>
        <v>0</v>
      </c>
      <c r="L60" s="77" t="str">
        <f t="shared" si="31"/>
        <v>#DIV/0!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</row>
    <row r="61">
      <c r="A61" s="44"/>
      <c r="B61" s="68">
        <v>6.8</v>
      </c>
      <c r="C61" s="69"/>
      <c r="D61" s="70" t="s">
        <v>90</v>
      </c>
      <c r="E61" s="78"/>
      <c r="F61" s="79">
        <f t="shared" si="28"/>
        <v>0</v>
      </c>
      <c r="G61" s="80"/>
      <c r="H61" s="74">
        <f t="shared" si="3"/>
        <v>0</v>
      </c>
      <c r="I61" s="75"/>
      <c r="J61" s="76">
        <f t="shared" si="29"/>
        <v>0</v>
      </c>
      <c r="K61" s="76">
        <f t="shared" si="30"/>
        <v>0</v>
      </c>
      <c r="L61" s="77" t="str">
        <f t="shared" si="31"/>
        <v>#DIV/0!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</row>
    <row r="62">
      <c r="A62" s="44"/>
      <c r="B62" s="68">
        <v>6.9</v>
      </c>
      <c r="C62" s="69"/>
      <c r="D62" s="70" t="s">
        <v>91</v>
      </c>
      <c r="E62" s="78"/>
      <c r="F62" s="79">
        <f t="shared" si="28"/>
        <v>0</v>
      </c>
      <c r="G62" s="80"/>
      <c r="H62" s="74">
        <f t="shared" si="3"/>
        <v>0</v>
      </c>
      <c r="I62" s="75"/>
      <c r="J62" s="76">
        <f t="shared" si="29"/>
        <v>0</v>
      </c>
      <c r="K62" s="76">
        <f t="shared" si="30"/>
        <v>0</v>
      </c>
      <c r="L62" s="77" t="str">
        <f t="shared" si="31"/>
        <v>#DIV/0!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</row>
    <row r="63">
      <c r="A63" s="44"/>
      <c r="B63" s="68">
        <v>6.1</v>
      </c>
      <c r="C63" s="69"/>
      <c r="D63" s="70" t="s">
        <v>92</v>
      </c>
      <c r="E63" s="78"/>
      <c r="F63" s="79">
        <f t="shared" si="28"/>
        <v>0</v>
      </c>
      <c r="G63" s="80"/>
      <c r="H63" s="74">
        <f t="shared" si="3"/>
        <v>0</v>
      </c>
      <c r="I63" s="75"/>
      <c r="J63" s="76">
        <f t="shared" si="29"/>
        <v>0</v>
      </c>
      <c r="K63" s="76">
        <f t="shared" si="30"/>
        <v>0</v>
      </c>
      <c r="L63" s="77" t="str">
        <f t="shared" si="31"/>
        <v>#DIV/0!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</row>
    <row r="64">
      <c r="A64" s="44"/>
      <c r="B64" s="68">
        <v>6.11</v>
      </c>
      <c r="C64" s="69"/>
      <c r="D64" s="70" t="s">
        <v>93</v>
      </c>
      <c r="E64" s="78"/>
      <c r="F64" s="79">
        <f t="shared" si="28"/>
        <v>0</v>
      </c>
      <c r="G64" s="80"/>
      <c r="H64" s="74">
        <f t="shared" si="3"/>
        <v>0</v>
      </c>
      <c r="I64" s="75"/>
      <c r="J64" s="76">
        <f t="shared" si="29"/>
        <v>0</v>
      </c>
      <c r="K64" s="76">
        <f t="shared" si="30"/>
        <v>0</v>
      </c>
      <c r="L64" s="77" t="str">
        <f t="shared" si="31"/>
        <v>#DIV/0!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</row>
    <row r="65">
      <c r="A65" s="44"/>
      <c r="B65" s="91">
        <v>7.0</v>
      </c>
      <c r="C65" s="60" t="s">
        <v>94</v>
      </c>
      <c r="D65" s="61"/>
      <c r="E65" s="64"/>
      <c r="F65" s="63"/>
      <c r="G65" s="64"/>
      <c r="H65" s="74">
        <f t="shared" si="3"/>
        <v>0</v>
      </c>
      <c r="I65" s="92"/>
      <c r="J65" s="93">
        <f t="shared" ref="J65:K65" si="32">SUM(J66:J69)</f>
        <v>0</v>
      </c>
      <c r="K65" s="93">
        <f t="shared" si="32"/>
        <v>0</v>
      </c>
      <c r="L65" s="66" t="str">
        <f>J65/$J$136</f>
        <v>#DIV/0!</v>
      </c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</row>
    <row r="66">
      <c r="A66" s="44"/>
      <c r="B66" s="68">
        <v>7.1</v>
      </c>
      <c r="C66" s="69"/>
      <c r="D66" s="70" t="s">
        <v>95</v>
      </c>
      <c r="E66" s="71"/>
      <c r="F66" s="103">
        <f t="shared" ref="F66:F135" si="33">E66*12</f>
        <v>0</v>
      </c>
      <c r="G66" s="73"/>
      <c r="H66" s="74">
        <f t="shared" si="3"/>
        <v>0</v>
      </c>
      <c r="I66" s="75"/>
      <c r="J66" s="76">
        <f t="shared" ref="J66:J69" si="34">H66</f>
        <v>0</v>
      </c>
      <c r="K66" s="76">
        <f t="shared" ref="K66:K69" si="35">J66/12</f>
        <v>0</v>
      </c>
      <c r="L66" s="77" t="str">
        <f t="shared" ref="L66:L69" si="36">J66/$J$65</f>
        <v>#DIV/0!</v>
      </c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</row>
    <row r="67">
      <c r="A67" s="44"/>
      <c r="B67" s="68">
        <v>7.2</v>
      </c>
      <c r="C67" s="69"/>
      <c r="D67" s="70" t="s">
        <v>96</v>
      </c>
      <c r="E67" s="78"/>
      <c r="F67" s="79">
        <f t="shared" si="33"/>
        <v>0</v>
      </c>
      <c r="G67" s="80"/>
      <c r="H67" s="74">
        <f t="shared" si="3"/>
        <v>0</v>
      </c>
      <c r="I67" s="75"/>
      <c r="J67" s="76">
        <f t="shared" si="34"/>
        <v>0</v>
      </c>
      <c r="K67" s="76">
        <f t="shared" si="35"/>
        <v>0</v>
      </c>
      <c r="L67" s="77" t="str">
        <f t="shared" si="36"/>
        <v>#DIV/0!</v>
      </c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</row>
    <row r="68">
      <c r="A68" s="44"/>
      <c r="B68" s="68">
        <v>7.3</v>
      </c>
      <c r="C68" s="69"/>
      <c r="D68" s="70" t="s">
        <v>97</v>
      </c>
      <c r="E68" s="78"/>
      <c r="F68" s="79">
        <f t="shared" si="33"/>
        <v>0</v>
      </c>
      <c r="G68" s="80"/>
      <c r="H68" s="74">
        <f t="shared" si="3"/>
        <v>0</v>
      </c>
      <c r="I68" s="75"/>
      <c r="J68" s="76">
        <f t="shared" si="34"/>
        <v>0</v>
      </c>
      <c r="K68" s="76">
        <f t="shared" si="35"/>
        <v>0</v>
      </c>
      <c r="L68" s="77" t="str">
        <f t="shared" si="36"/>
        <v>#DIV/0!</v>
      </c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</row>
    <row r="69">
      <c r="A69" s="44"/>
      <c r="B69" s="68">
        <v>7.4</v>
      </c>
      <c r="C69" s="69"/>
      <c r="D69" s="70" t="s">
        <v>98</v>
      </c>
      <c r="E69" s="78"/>
      <c r="F69" s="79">
        <f t="shared" si="33"/>
        <v>0</v>
      </c>
      <c r="G69" s="80"/>
      <c r="H69" s="74">
        <f t="shared" si="3"/>
        <v>0</v>
      </c>
      <c r="I69" s="75"/>
      <c r="J69" s="76">
        <f t="shared" si="34"/>
        <v>0</v>
      </c>
      <c r="K69" s="76">
        <f t="shared" si="35"/>
        <v>0</v>
      </c>
      <c r="L69" s="77" t="str">
        <f t="shared" si="36"/>
        <v>#DIV/0!</v>
      </c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</row>
    <row r="70">
      <c r="A70" s="44"/>
      <c r="B70" s="91">
        <v>8.0</v>
      </c>
      <c r="C70" s="60" t="s">
        <v>99</v>
      </c>
      <c r="D70" s="61"/>
      <c r="E70" s="64"/>
      <c r="F70" s="63">
        <f t="shared" si="33"/>
        <v>0</v>
      </c>
      <c r="G70" s="64"/>
      <c r="H70" s="74">
        <f t="shared" si="3"/>
        <v>0</v>
      </c>
      <c r="I70" s="92"/>
      <c r="J70" s="93">
        <f t="shared" ref="J70:K70" si="37">SUM(J71:J77)</f>
        <v>0</v>
      </c>
      <c r="K70" s="93">
        <f t="shared" si="37"/>
        <v>0</v>
      </c>
      <c r="L70" s="66" t="str">
        <f>J70/$J$136</f>
        <v>#DIV/0!</v>
      </c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</row>
    <row r="71">
      <c r="A71" s="44"/>
      <c r="B71" s="68">
        <v>8.1</v>
      </c>
      <c r="C71" s="69"/>
      <c r="D71" s="70" t="s">
        <v>100</v>
      </c>
      <c r="E71" s="71"/>
      <c r="F71" s="103">
        <f t="shared" si="33"/>
        <v>0</v>
      </c>
      <c r="G71" s="73"/>
      <c r="H71" s="74">
        <f t="shared" si="3"/>
        <v>0</v>
      </c>
      <c r="I71" s="75"/>
      <c r="J71" s="76">
        <f t="shared" ref="J71:J77" si="38">H71</f>
        <v>0</v>
      </c>
      <c r="K71" s="76">
        <f t="shared" ref="K71:K77" si="39">J71/12</f>
        <v>0</v>
      </c>
      <c r="L71" s="77" t="str">
        <f t="shared" ref="L71:L77" si="40">J71/$J$70</f>
        <v>#DIV/0!</v>
      </c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</row>
    <row r="72">
      <c r="A72" s="44"/>
      <c r="B72" s="68">
        <v>8.2</v>
      </c>
      <c r="C72" s="69"/>
      <c r="D72" s="70" t="s">
        <v>101</v>
      </c>
      <c r="E72" s="78"/>
      <c r="F72" s="79">
        <f t="shared" si="33"/>
        <v>0</v>
      </c>
      <c r="G72" s="80"/>
      <c r="H72" s="74">
        <f t="shared" si="3"/>
        <v>0</v>
      </c>
      <c r="I72" s="75"/>
      <c r="J72" s="76">
        <f t="shared" si="38"/>
        <v>0</v>
      </c>
      <c r="K72" s="76">
        <f t="shared" si="39"/>
        <v>0</v>
      </c>
      <c r="L72" s="77" t="str">
        <f t="shared" si="40"/>
        <v>#DIV/0!</v>
      </c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</row>
    <row r="73">
      <c r="A73" s="44"/>
      <c r="B73" s="68">
        <v>8.3</v>
      </c>
      <c r="C73" s="69"/>
      <c r="D73" s="70" t="s">
        <v>102</v>
      </c>
      <c r="E73" s="78"/>
      <c r="F73" s="79">
        <f t="shared" si="33"/>
        <v>0</v>
      </c>
      <c r="G73" s="80"/>
      <c r="H73" s="74">
        <f t="shared" si="3"/>
        <v>0</v>
      </c>
      <c r="I73" s="75"/>
      <c r="J73" s="76">
        <f t="shared" si="38"/>
        <v>0</v>
      </c>
      <c r="K73" s="76">
        <f t="shared" si="39"/>
        <v>0</v>
      </c>
      <c r="L73" s="77" t="str">
        <f t="shared" si="40"/>
        <v>#DIV/0!</v>
      </c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</row>
    <row r="74">
      <c r="A74" s="44"/>
      <c r="B74" s="68">
        <v>8.4</v>
      </c>
      <c r="C74" s="69"/>
      <c r="D74" s="70" t="s">
        <v>103</v>
      </c>
      <c r="E74" s="78"/>
      <c r="F74" s="79">
        <f t="shared" si="33"/>
        <v>0</v>
      </c>
      <c r="G74" s="80"/>
      <c r="H74" s="74">
        <f t="shared" si="3"/>
        <v>0</v>
      </c>
      <c r="I74" s="75"/>
      <c r="J74" s="76">
        <f t="shared" si="38"/>
        <v>0</v>
      </c>
      <c r="K74" s="76">
        <f t="shared" si="39"/>
        <v>0</v>
      </c>
      <c r="L74" s="77" t="str">
        <f t="shared" si="40"/>
        <v>#DIV/0!</v>
      </c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</row>
    <row r="75">
      <c r="A75" s="44"/>
      <c r="B75" s="68">
        <v>8.5</v>
      </c>
      <c r="C75" s="69"/>
      <c r="D75" s="70" t="s">
        <v>104</v>
      </c>
      <c r="E75" s="78"/>
      <c r="F75" s="79">
        <f t="shared" si="33"/>
        <v>0</v>
      </c>
      <c r="G75" s="80"/>
      <c r="H75" s="74">
        <f t="shared" si="3"/>
        <v>0</v>
      </c>
      <c r="I75" s="75"/>
      <c r="J75" s="76">
        <f t="shared" si="38"/>
        <v>0</v>
      </c>
      <c r="K75" s="76">
        <f t="shared" si="39"/>
        <v>0</v>
      </c>
      <c r="L75" s="77" t="str">
        <f t="shared" si="40"/>
        <v>#DIV/0!</v>
      </c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</row>
    <row r="76">
      <c r="A76" s="44"/>
      <c r="B76" s="68">
        <v>8.6</v>
      </c>
      <c r="C76" s="69"/>
      <c r="D76" s="70" t="s">
        <v>98</v>
      </c>
      <c r="E76" s="78"/>
      <c r="F76" s="79">
        <f t="shared" si="33"/>
        <v>0</v>
      </c>
      <c r="G76" s="80"/>
      <c r="H76" s="74">
        <f t="shared" si="3"/>
        <v>0</v>
      </c>
      <c r="I76" s="75"/>
      <c r="J76" s="76">
        <f t="shared" si="38"/>
        <v>0</v>
      </c>
      <c r="K76" s="76">
        <f t="shared" si="39"/>
        <v>0</v>
      </c>
      <c r="L76" s="77" t="str">
        <f t="shared" si="40"/>
        <v>#DIV/0!</v>
      </c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</row>
    <row r="77">
      <c r="A77" s="44"/>
      <c r="B77" s="68">
        <v>8.7</v>
      </c>
      <c r="C77" s="69"/>
      <c r="D77" s="70" t="s">
        <v>48</v>
      </c>
      <c r="E77" s="78"/>
      <c r="F77" s="79">
        <f t="shared" si="33"/>
        <v>0</v>
      </c>
      <c r="G77" s="80"/>
      <c r="H77" s="74">
        <f t="shared" si="3"/>
        <v>0</v>
      </c>
      <c r="I77" s="75"/>
      <c r="J77" s="76">
        <f t="shared" si="38"/>
        <v>0</v>
      </c>
      <c r="K77" s="76">
        <f t="shared" si="39"/>
        <v>0</v>
      </c>
      <c r="L77" s="77" t="str">
        <f t="shared" si="40"/>
        <v>#DIV/0!</v>
      </c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</row>
    <row r="78">
      <c r="A78" s="44"/>
      <c r="B78" s="105">
        <v>9.0</v>
      </c>
      <c r="C78" s="106" t="s">
        <v>105</v>
      </c>
      <c r="D78" s="107"/>
      <c r="E78" s="108"/>
      <c r="F78" s="109">
        <f t="shared" si="33"/>
        <v>0</v>
      </c>
      <c r="G78" s="108"/>
      <c r="H78" s="74">
        <f t="shared" si="3"/>
        <v>0</v>
      </c>
      <c r="I78" s="110"/>
      <c r="J78" s="111">
        <f t="shared" ref="J78:K78" si="41">SUM(J79:J90)</f>
        <v>0</v>
      </c>
      <c r="K78" s="111">
        <f t="shared" si="41"/>
        <v>0</v>
      </c>
      <c r="L78" s="112" t="str">
        <f>J78/$J$136</f>
        <v>#DIV/0!</v>
      </c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</row>
    <row r="79">
      <c r="A79" s="44"/>
      <c r="B79" s="113">
        <v>9.1</v>
      </c>
      <c r="C79" s="114"/>
      <c r="D79" s="115" t="s">
        <v>106</v>
      </c>
      <c r="E79" s="71"/>
      <c r="F79" s="72">
        <f t="shared" si="33"/>
        <v>0</v>
      </c>
      <c r="G79" s="73"/>
      <c r="H79" s="74">
        <f t="shared" si="3"/>
        <v>0</v>
      </c>
      <c r="I79" s="116"/>
      <c r="J79" s="117">
        <f t="shared" ref="J79:J90" si="42">H79</f>
        <v>0</v>
      </c>
      <c r="K79" s="118">
        <f t="shared" ref="K79:K90" si="43">J79/12</f>
        <v>0</v>
      </c>
      <c r="L79" s="119" t="str">
        <f t="shared" ref="L79:L90" si="44">J79/$J$78</f>
        <v>#DIV/0!</v>
      </c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</row>
    <row r="80">
      <c r="A80" s="44"/>
      <c r="B80" s="68">
        <v>9.2</v>
      </c>
      <c r="C80" s="69"/>
      <c r="D80" s="70" t="s">
        <v>107</v>
      </c>
      <c r="E80" s="78"/>
      <c r="F80" s="79">
        <f t="shared" si="33"/>
        <v>0</v>
      </c>
      <c r="G80" s="80"/>
      <c r="H80" s="74">
        <f t="shared" si="3"/>
        <v>0</v>
      </c>
      <c r="I80" s="75"/>
      <c r="J80" s="76">
        <f t="shared" si="42"/>
        <v>0</v>
      </c>
      <c r="K80" s="120">
        <f t="shared" si="43"/>
        <v>0</v>
      </c>
      <c r="L80" s="121" t="str">
        <f t="shared" si="44"/>
        <v>#DIV/0!</v>
      </c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</row>
    <row r="81">
      <c r="A81" s="44"/>
      <c r="B81" s="68">
        <v>9.3</v>
      </c>
      <c r="C81" s="69"/>
      <c r="D81" s="70" t="s">
        <v>108</v>
      </c>
      <c r="E81" s="78"/>
      <c r="F81" s="79">
        <f t="shared" si="33"/>
        <v>0</v>
      </c>
      <c r="G81" s="80"/>
      <c r="H81" s="74">
        <f t="shared" si="3"/>
        <v>0</v>
      </c>
      <c r="I81" s="75"/>
      <c r="J81" s="76">
        <f t="shared" si="42"/>
        <v>0</v>
      </c>
      <c r="K81" s="120">
        <f t="shared" si="43"/>
        <v>0</v>
      </c>
      <c r="L81" s="121" t="str">
        <f t="shared" si="44"/>
        <v>#DIV/0!</v>
      </c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</row>
    <row r="82">
      <c r="A82" s="44"/>
      <c r="B82" s="68">
        <v>9.4</v>
      </c>
      <c r="C82" s="69"/>
      <c r="D82" s="70" t="s">
        <v>109</v>
      </c>
      <c r="E82" s="78"/>
      <c r="F82" s="79">
        <f t="shared" si="33"/>
        <v>0</v>
      </c>
      <c r="G82" s="80"/>
      <c r="H82" s="74">
        <f t="shared" si="3"/>
        <v>0</v>
      </c>
      <c r="I82" s="75"/>
      <c r="J82" s="76">
        <f t="shared" si="42"/>
        <v>0</v>
      </c>
      <c r="K82" s="120">
        <f t="shared" si="43"/>
        <v>0</v>
      </c>
      <c r="L82" s="121" t="str">
        <f t="shared" si="44"/>
        <v>#DIV/0!</v>
      </c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</row>
    <row r="83">
      <c r="A83" s="44"/>
      <c r="B83" s="68">
        <v>9.5</v>
      </c>
      <c r="C83" s="69"/>
      <c r="D83" s="70" t="s">
        <v>110</v>
      </c>
      <c r="E83" s="78"/>
      <c r="F83" s="79">
        <f t="shared" si="33"/>
        <v>0</v>
      </c>
      <c r="G83" s="80"/>
      <c r="H83" s="74">
        <f t="shared" si="3"/>
        <v>0</v>
      </c>
      <c r="I83" s="75"/>
      <c r="J83" s="76">
        <f t="shared" si="42"/>
        <v>0</v>
      </c>
      <c r="K83" s="120">
        <f t="shared" si="43"/>
        <v>0</v>
      </c>
      <c r="L83" s="121" t="str">
        <f t="shared" si="44"/>
        <v>#DIV/0!</v>
      </c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</row>
    <row r="84">
      <c r="A84" s="44"/>
      <c r="B84" s="68">
        <v>9.6</v>
      </c>
      <c r="C84" s="69"/>
      <c r="D84" s="70" t="s">
        <v>111</v>
      </c>
      <c r="E84" s="78"/>
      <c r="F84" s="79">
        <f t="shared" si="33"/>
        <v>0</v>
      </c>
      <c r="G84" s="80"/>
      <c r="H84" s="74">
        <f t="shared" si="3"/>
        <v>0</v>
      </c>
      <c r="I84" s="75"/>
      <c r="J84" s="76">
        <f t="shared" si="42"/>
        <v>0</v>
      </c>
      <c r="K84" s="120">
        <f t="shared" si="43"/>
        <v>0</v>
      </c>
      <c r="L84" s="121" t="str">
        <f t="shared" si="44"/>
        <v>#DIV/0!</v>
      </c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</row>
    <row r="85">
      <c r="A85" s="44"/>
      <c r="B85" s="68">
        <v>9.7</v>
      </c>
      <c r="C85" s="69"/>
      <c r="D85" s="70" t="s">
        <v>112</v>
      </c>
      <c r="E85" s="78"/>
      <c r="F85" s="79">
        <f t="shared" si="33"/>
        <v>0</v>
      </c>
      <c r="G85" s="80"/>
      <c r="H85" s="74">
        <f t="shared" si="3"/>
        <v>0</v>
      </c>
      <c r="I85" s="75"/>
      <c r="J85" s="76">
        <f t="shared" si="42"/>
        <v>0</v>
      </c>
      <c r="K85" s="120">
        <f t="shared" si="43"/>
        <v>0</v>
      </c>
      <c r="L85" s="121" t="str">
        <f t="shared" si="44"/>
        <v>#DIV/0!</v>
      </c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</row>
    <row r="86">
      <c r="A86" s="44"/>
      <c r="B86" s="68">
        <v>9.8</v>
      </c>
      <c r="C86" s="69"/>
      <c r="D86" s="70" t="s">
        <v>113</v>
      </c>
      <c r="E86" s="78"/>
      <c r="F86" s="79">
        <f t="shared" si="33"/>
        <v>0</v>
      </c>
      <c r="G86" s="80"/>
      <c r="H86" s="74">
        <f t="shared" si="3"/>
        <v>0</v>
      </c>
      <c r="I86" s="75"/>
      <c r="J86" s="76">
        <f t="shared" si="42"/>
        <v>0</v>
      </c>
      <c r="K86" s="120">
        <f t="shared" si="43"/>
        <v>0</v>
      </c>
      <c r="L86" s="121" t="str">
        <f t="shared" si="44"/>
        <v>#DIV/0!</v>
      </c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</row>
    <row r="87">
      <c r="A87" s="44"/>
      <c r="B87" s="68">
        <v>9.9</v>
      </c>
      <c r="C87" s="69"/>
      <c r="D87" s="70" t="s">
        <v>114</v>
      </c>
      <c r="E87" s="78"/>
      <c r="F87" s="79">
        <f t="shared" si="33"/>
        <v>0</v>
      </c>
      <c r="G87" s="80"/>
      <c r="H87" s="74">
        <f t="shared" si="3"/>
        <v>0</v>
      </c>
      <c r="I87" s="75"/>
      <c r="J87" s="76">
        <f t="shared" si="42"/>
        <v>0</v>
      </c>
      <c r="K87" s="120">
        <f t="shared" si="43"/>
        <v>0</v>
      </c>
      <c r="L87" s="121" t="str">
        <f t="shared" si="44"/>
        <v>#DIV/0!</v>
      </c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</row>
    <row r="88">
      <c r="A88" s="44"/>
      <c r="B88" s="68">
        <v>9.1</v>
      </c>
      <c r="C88" s="69"/>
      <c r="D88" s="70" t="s">
        <v>115</v>
      </c>
      <c r="E88" s="78"/>
      <c r="F88" s="79">
        <f t="shared" si="33"/>
        <v>0</v>
      </c>
      <c r="G88" s="80"/>
      <c r="H88" s="74">
        <f t="shared" si="3"/>
        <v>0</v>
      </c>
      <c r="I88" s="75"/>
      <c r="J88" s="76">
        <f t="shared" si="42"/>
        <v>0</v>
      </c>
      <c r="K88" s="120">
        <f t="shared" si="43"/>
        <v>0</v>
      </c>
      <c r="L88" s="121" t="str">
        <f t="shared" si="44"/>
        <v>#DIV/0!</v>
      </c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</row>
    <row r="89">
      <c r="A89" s="44"/>
      <c r="B89" s="68">
        <v>9.11</v>
      </c>
      <c r="C89" s="69"/>
      <c r="D89" s="70" t="s">
        <v>116</v>
      </c>
      <c r="E89" s="78"/>
      <c r="F89" s="79">
        <f t="shared" si="33"/>
        <v>0</v>
      </c>
      <c r="G89" s="80"/>
      <c r="H89" s="74">
        <f t="shared" si="3"/>
        <v>0</v>
      </c>
      <c r="I89" s="75"/>
      <c r="J89" s="76">
        <f t="shared" si="42"/>
        <v>0</v>
      </c>
      <c r="K89" s="120">
        <f t="shared" si="43"/>
        <v>0</v>
      </c>
      <c r="L89" s="121" t="str">
        <f t="shared" si="44"/>
        <v>#DIV/0!</v>
      </c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</row>
    <row r="90">
      <c r="A90" s="44"/>
      <c r="B90" s="122">
        <v>9.12</v>
      </c>
      <c r="C90" s="94"/>
      <c r="D90" s="95" t="s">
        <v>117</v>
      </c>
      <c r="E90" s="78"/>
      <c r="F90" s="79">
        <f t="shared" si="33"/>
        <v>0</v>
      </c>
      <c r="G90" s="80"/>
      <c r="H90" s="74">
        <f t="shared" si="3"/>
        <v>0</v>
      </c>
      <c r="I90" s="96"/>
      <c r="J90" s="97">
        <f t="shared" si="42"/>
        <v>0</v>
      </c>
      <c r="K90" s="123">
        <f t="shared" si="43"/>
        <v>0</v>
      </c>
      <c r="L90" s="124" t="str">
        <f t="shared" si="44"/>
        <v>#DIV/0!</v>
      </c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</row>
    <row r="91">
      <c r="A91" s="44"/>
      <c r="B91" s="59">
        <v>10.0</v>
      </c>
      <c r="C91" s="98" t="s">
        <v>118</v>
      </c>
      <c r="D91" s="99"/>
      <c r="E91" s="125"/>
      <c r="F91" s="126">
        <f t="shared" si="33"/>
        <v>0</v>
      </c>
      <c r="G91" s="127"/>
      <c r="H91" s="74">
        <f t="shared" si="3"/>
        <v>0</v>
      </c>
      <c r="I91" s="100"/>
      <c r="J91" s="101">
        <f t="shared" ref="J91:K91" si="45">SUM(J92:J97)</f>
        <v>0</v>
      </c>
      <c r="K91" s="101">
        <f t="shared" si="45"/>
        <v>0</v>
      </c>
      <c r="L91" s="102" t="str">
        <f>J91/$J$136</f>
        <v>#DIV/0!</v>
      </c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</row>
    <row r="92">
      <c r="A92" s="44"/>
      <c r="B92" s="68">
        <v>10.1</v>
      </c>
      <c r="C92" s="69"/>
      <c r="D92" s="70" t="s">
        <v>119</v>
      </c>
      <c r="E92" s="71"/>
      <c r="F92" s="72">
        <f t="shared" si="33"/>
        <v>0</v>
      </c>
      <c r="G92" s="73"/>
      <c r="H92" s="74">
        <f t="shared" si="3"/>
        <v>0</v>
      </c>
      <c r="I92" s="75"/>
      <c r="J92" s="76">
        <f t="shared" ref="J92:J97" si="46">H92</f>
        <v>0</v>
      </c>
      <c r="K92" s="76">
        <f t="shared" ref="K92:K97" si="47">J92/12</f>
        <v>0</v>
      </c>
      <c r="L92" s="77" t="str">
        <f t="shared" ref="L92:L97" si="48">J92/$J$91</f>
        <v>#DIV/0!</v>
      </c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</row>
    <row r="93">
      <c r="A93" s="44"/>
      <c r="B93" s="68">
        <v>10.2</v>
      </c>
      <c r="C93" s="69"/>
      <c r="D93" s="70" t="s">
        <v>120</v>
      </c>
      <c r="E93" s="78"/>
      <c r="F93" s="79">
        <f t="shared" si="33"/>
        <v>0</v>
      </c>
      <c r="G93" s="80"/>
      <c r="H93" s="74">
        <f t="shared" si="3"/>
        <v>0</v>
      </c>
      <c r="I93" s="75"/>
      <c r="J93" s="76">
        <f t="shared" si="46"/>
        <v>0</v>
      </c>
      <c r="K93" s="76">
        <f t="shared" si="47"/>
        <v>0</v>
      </c>
      <c r="L93" s="77" t="str">
        <f t="shared" si="48"/>
        <v>#DIV/0!</v>
      </c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</row>
    <row r="94">
      <c r="A94" s="44"/>
      <c r="B94" s="68">
        <v>10.3</v>
      </c>
      <c r="C94" s="69"/>
      <c r="D94" s="70" t="s">
        <v>121</v>
      </c>
      <c r="E94" s="78"/>
      <c r="F94" s="79">
        <f t="shared" si="33"/>
        <v>0</v>
      </c>
      <c r="G94" s="80"/>
      <c r="H94" s="74">
        <f t="shared" si="3"/>
        <v>0</v>
      </c>
      <c r="I94" s="75"/>
      <c r="J94" s="76">
        <f t="shared" si="46"/>
        <v>0</v>
      </c>
      <c r="K94" s="76">
        <f t="shared" si="47"/>
        <v>0</v>
      </c>
      <c r="L94" s="77" t="str">
        <f t="shared" si="48"/>
        <v>#DIV/0!</v>
      </c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</row>
    <row r="95">
      <c r="A95" s="44"/>
      <c r="B95" s="68">
        <v>10.4</v>
      </c>
      <c r="C95" s="69"/>
      <c r="D95" s="70" t="s">
        <v>122</v>
      </c>
      <c r="E95" s="78"/>
      <c r="F95" s="79">
        <f t="shared" si="33"/>
        <v>0</v>
      </c>
      <c r="G95" s="80"/>
      <c r="H95" s="74">
        <f t="shared" si="3"/>
        <v>0</v>
      </c>
      <c r="I95" s="75"/>
      <c r="J95" s="76">
        <f t="shared" si="46"/>
        <v>0</v>
      </c>
      <c r="K95" s="76">
        <f t="shared" si="47"/>
        <v>0</v>
      </c>
      <c r="L95" s="77" t="str">
        <f t="shared" si="48"/>
        <v>#DIV/0!</v>
      </c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</row>
    <row r="96">
      <c r="A96" s="44"/>
      <c r="B96" s="68">
        <v>10.5</v>
      </c>
      <c r="C96" s="69"/>
      <c r="D96" s="70" t="s">
        <v>123</v>
      </c>
      <c r="E96" s="78"/>
      <c r="F96" s="79">
        <f t="shared" si="33"/>
        <v>0</v>
      </c>
      <c r="G96" s="80"/>
      <c r="H96" s="74">
        <f t="shared" si="3"/>
        <v>0</v>
      </c>
      <c r="I96" s="75"/>
      <c r="J96" s="76">
        <f t="shared" si="46"/>
        <v>0</v>
      </c>
      <c r="K96" s="76">
        <f t="shared" si="47"/>
        <v>0</v>
      </c>
      <c r="L96" s="77" t="str">
        <f t="shared" si="48"/>
        <v>#DIV/0!</v>
      </c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</row>
    <row r="97">
      <c r="A97" s="44"/>
      <c r="B97" s="68">
        <v>10.6</v>
      </c>
      <c r="C97" s="69"/>
      <c r="D97" s="70" t="s">
        <v>124</v>
      </c>
      <c r="E97" s="78"/>
      <c r="F97" s="79">
        <f t="shared" si="33"/>
        <v>0</v>
      </c>
      <c r="G97" s="80"/>
      <c r="H97" s="74">
        <f t="shared" si="3"/>
        <v>0</v>
      </c>
      <c r="I97" s="75"/>
      <c r="J97" s="76">
        <f t="shared" si="46"/>
        <v>0</v>
      </c>
      <c r="K97" s="76">
        <f t="shared" si="47"/>
        <v>0</v>
      </c>
      <c r="L97" s="77" t="str">
        <f t="shared" si="48"/>
        <v>#DIV/0!</v>
      </c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</row>
    <row r="98">
      <c r="A98" s="44"/>
      <c r="B98" s="91">
        <v>11.0</v>
      </c>
      <c r="C98" s="60" t="s">
        <v>125</v>
      </c>
      <c r="D98" s="61"/>
      <c r="E98" s="64"/>
      <c r="F98" s="63">
        <f t="shared" si="33"/>
        <v>0</v>
      </c>
      <c r="G98" s="64"/>
      <c r="H98" s="74">
        <f t="shared" si="3"/>
        <v>0</v>
      </c>
      <c r="I98" s="92"/>
      <c r="J98" s="93">
        <f t="shared" ref="J98:K98" si="49">SUM(J99:J101)</f>
        <v>0</v>
      </c>
      <c r="K98" s="93">
        <f t="shared" si="49"/>
        <v>0</v>
      </c>
      <c r="L98" s="66" t="str">
        <f>J98/$J$136</f>
        <v>#DIV/0!</v>
      </c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</row>
    <row r="99">
      <c r="A99" s="44"/>
      <c r="B99" s="68">
        <v>11.1</v>
      </c>
      <c r="C99" s="69"/>
      <c r="D99" s="70" t="s">
        <v>126</v>
      </c>
      <c r="E99" s="71"/>
      <c r="F99" s="103">
        <f t="shared" si="33"/>
        <v>0</v>
      </c>
      <c r="G99" s="73"/>
      <c r="H99" s="74">
        <f t="shared" si="3"/>
        <v>0</v>
      </c>
      <c r="I99" s="75"/>
      <c r="J99" s="76">
        <f t="shared" ref="J99:J101" si="50">H99</f>
        <v>0</v>
      </c>
      <c r="K99" s="76">
        <f t="shared" ref="K99:K101" si="51">J99/12</f>
        <v>0</v>
      </c>
      <c r="L99" s="77" t="str">
        <f t="shared" ref="L99:L101" si="52">J99/$J$98</f>
        <v>#DIV/0!</v>
      </c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</row>
    <row r="100">
      <c r="A100" s="44"/>
      <c r="B100" s="68">
        <v>11.2</v>
      </c>
      <c r="C100" s="69"/>
      <c r="D100" s="70" t="s">
        <v>127</v>
      </c>
      <c r="E100" s="78"/>
      <c r="F100" s="79">
        <f t="shared" si="33"/>
        <v>0</v>
      </c>
      <c r="G100" s="80"/>
      <c r="H100" s="74">
        <f t="shared" si="3"/>
        <v>0</v>
      </c>
      <c r="I100" s="75"/>
      <c r="J100" s="76">
        <f t="shared" si="50"/>
        <v>0</v>
      </c>
      <c r="K100" s="76">
        <f t="shared" si="51"/>
        <v>0</v>
      </c>
      <c r="L100" s="77" t="str">
        <f t="shared" si="52"/>
        <v>#DIV/0!</v>
      </c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</row>
    <row r="101">
      <c r="A101" s="44"/>
      <c r="B101" s="68">
        <v>11.3</v>
      </c>
      <c r="C101" s="69"/>
      <c r="D101" s="70" t="s">
        <v>128</v>
      </c>
      <c r="E101" s="78"/>
      <c r="F101" s="79">
        <f t="shared" si="33"/>
        <v>0</v>
      </c>
      <c r="G101" s="80"/>
      <c r="H101" s="74">
        <f t="shared" si="3"/>
        <v>0</v>
      </c>
      <c r="I101" s="75"/>
      <c r="J101" s="76">
        <f t="shared" si="50"/>
        <v>0</v>
      </c>
      <c r="K101" s="76">
        <f t="shared" si="51"/>
        <v>0</v>
      </c>
      <c r="L101" s="77" t="str">
        <f t="shared" si="52"/>
        <v>#DIV/0!</v>
      </c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</row>
    <row r="102">
      <c r="A102" s="44"/>
      <c r="B102" s="91">
        <v>12.0</v>
      </c>
      <c r="C102" s="60" t="s">
        <v>129</v>
      </c>
      <c r="D102" s="5"/>
      <c r="E102" s="64"/>
      <c r="F102" s="63">
        <f t="shared" si="33"/>
        <v>0</v>
      </c>
      <c r="G102" s="64"/>
      <c r="H102" s="74">
        <f t="shared" si="3"/>
        <v>0</v>
      </c>
      <c r="I102" s="92"/>
      <c r="J102" s="93">
        <f t="shared" ref="J102:K102" si="53">SUM(J103:J108)</f>
        <v>0</v>
      </c>
      <c r="K102" s="93">
        <f t="shared" si="53"/>
        <v>0</v>
      </c>
      <c r="L102" s="66" t="str">
        <f>J102/$J$136</f>
        <v>#DIV/0!</v>
      </c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</row>
    <row r="103">
      <c r="A103" s="44"/>
      <c r="B103" s="68">
        <v>12.1</v>
      </c>
      <c r="C103" s="69"/>
      <c r="D103" s="70" t="s">
        <v>130</v>
      </c>
      <c r="E103" s="78"/>
      <c r="F103" s="81">
        <f t="shared" si="33"/>
        <v>0</v>
      </c>
      <c r="G103" s="80"/>
      <c r="H103" s="74">
        <f t="shared" si="3"/>
        <v>0</v>
      </c>
      <c r="I103" s="75"/>
      <c r="J103" s="76">
        <f t="shared" ref="J103:J108" si="54">H103</f>
        <v>0</v>
      </c>
      <c r="K103" s="76">
        <f t="shared" ref="K103:K108" si="55">J103/12</f>
        <v>0</v>
      </c>
      <c r="L103" s="77" t="str">
        <f t="shared" ref="L103:L108" si="56">J103/$J$102</f>
        <v>#DIV/0!</v>
      </c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</row>
    <row r="104">
      <c r="A104" s="44"/>
      <c r="B104" s="68">
        <v>12.2</v>
      </c>
      <c r="C104" s="69"/>
      <c r="D104" s="70" t="s">
        <v>131</v>
      </c>
      <c r="E104" s="78"/>
      <c r="F104" s="79">
        <f t="shared" si="33"/>
        <v>0</v>
      </c>
      <c r="G104" s="80"/>
      <c r="H104" s="74">
        <f t="shared" si="3"/>
        <v>0</v>
      </c>
      <c r="I104" s="75"/>
      <c r="J104" s="76">
        <f t="shared" si="54"/>
        <v>0</v>
      </c>
      <c r="K104" s="76">
        <f t="shared" si="55"/>
        <v>0</v>
      </c>
      <c r="L104" s="77" t="str">
        <f t="shared" si="56"/>
        <v>#DIV/0!</v>
      </c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</row>
    <row r="105">
      <c r="A105" s="44"/>
      <c r="B105" s="68">
        <v>12.3</v>
      </c>
      <c r="C105" s="69"/>
      <c r="D105" s="70" t="s">
        <v>132</v>
      </c>
      <c r="E105" s="78"/>
      <c r="F105" s="79">
        <f t="shared" si="33"/>
        <v>0</v>
      </c>
      <c r="G105" s="80"/>
      <c r="H105" s="74">
        <f t="shared" si="3"/>
        <v>0</v>
      </c>
      <c r="I105" s="75"/>
      <c r="J105" s="76">
        <f t="shared" si="54"/>
        <v>0</v>
      </c>
      <c r="K105" s="76">
        <f t="shared" si="55"/>
        <v>0</v>
      </c>
      <c r="L105" s="77" t="str">
        <f t="shared" si="56"/>
        <v>#DIV/0!</v>
      </c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</row>
    <row r="106">
      <c r="A106" s="44"/>
      <c r="B106" s="68">
        <v>12.4</v>
      </c>
      <c r="C106" s="69"/>
      <c r="D106" s="70" t="s">
        <v>133</v>
      </c>
      <c r="E106" s="78"/>
      <c r="F106" s="79">
        <f t="shared" si="33"/>
        <v>0</v>
      </c>
      <c r="G106" s="80"/>
      <c r="H106" s="74">
        <f t="shared" si="3"/>
        <v>0</v>
      </c>
      <c r="I106" s="75"/>
      <c r="J106" s="76">
        <f t="shared" si="54"/>
        <v>0</v>
      </c>
      <c r="K106" s="76">
        <f t="shared" si="55"/>
        <v>0</v>
      </c>
      <c r="L106" s="77" t="str">
        <f t="shared" si="56"/>
        <v>#DIV/0!</v>
      </c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</row>
    <row r="107">
      <c r="A107" s="44"/>
      <c r="B107" s="68">
        <v>12.5</v>
      </c>
      <c r="C107" s="69"/>
      <c r="D107" s="70" t="s">
        <v>134</v>
      </c>
      <c r="E107" s="78"/>
      <c r="F107" s="81">
        <f t="shared" si="33"/>
        <v>0</v>
      </c>
      <c r="G107" s="80"/>
      <c r="H107" s="74">
        <f t="shared" si="3"/>
        <v>0</v>
      </c>
      <c r="I107" s="75"/>
      <c r="J107" s="76">
        <f t="shared" si="54"/>
        <v>0</v>
      </c>
      <c r="K107" s="76">
        <f t="shared" si="55"/>
        <v>0</v>
      </c>
      <c r="L107" s="77" t="str">
        <f t="shared" si="56"/>
        <v>#DIV/0!</v>
      </c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</row>
    <row r="108">
      <c r="A108" s="44"/>
      <c r="B108" s="68">
        <v>12.6</v>
      </c>
      <c r="C108" s="69"/>
      <c r="D108" s="70" t="s">
        <v>48</v>
      </c>
      <c r="E108" s="78"/>
      <c r="F108" s="79">
        <f t="shared" si="33"/>
        <v>0</v>
      </c>
      <c r="G108" s="80"/>
      <c r="H108" s="74">
        <f t="shared" si="3"/>
        <v>0</v>
      </c>
      <c r="I108" s="75"/>
      <c r="J108" s="76">
        <f t="shared" si="54"/>
        <v>0</v>
      </c>
      <c r="K108" s="76">
        <f t="shared" si="55"/>
        <v>0</v>
      </c>
      <c r="L108" s="77" t="str">
        <f t="shared" si="56"/>
        <v>#DIV/0!</v>
      </c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</row>
    <row r="109">
      <c r="A109" s="44"/>
      <c r="B109" s="91">
        <v>13.0</v>
      </c>
      <c r="C109" s="60" t="s">
        <v>135</v>
      </c>
      <c r="D109" s="5"/>
      <c r="E109" s="64"/>
      <c r="F109" s="63">
        <f t="shared" si="33"/>
        <v>0</v>
      </c>
      <c r="G109" s="64"/>
      <c r="H109" s="74">
        <f t="shared" si="3"/>
        <v>0</v>
      </c>
      <c r="I109" s="92"/>
      <c r="J109" s="93">
        <f t="shared" ref="J109:K109" si="57">SUM(J110:J119)</f>
        <v>0</v>
      </c>
      <c r="K109" s="93">
        <f t="shared" si="57"/>
        <v>0</v>
      </c>
      <c r="L109" s="66" t="str">
        <f>J109/$J$136</f>
        <v>#DIV/0!</v>
      </c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</row>
    <row r="110">
      <c r="A110" s="44"/>
      <c r="B110" s="68">
        <v>13.1</v>
      </c>
      <c r="C110" s="69"/>
      <c r="D110" s="70" t="s">
        <v>136</v>
      </c>
      <c r="E110" s="71"/>
      <c r="F110" s="103">
        <f t="shared" si="33"/>
        <v>0</v>
      </c>
      <c r="G110" s="73"/>
      <c r="H110" s="74">
        <f t="shared" si="3"/>
        <v>0</v>
      </c>
      <c r="I110" s="75"/>
      <c r="J110" s="76">
        <f t="shared" ref="J110:J119" si="58">H110</f>
        <v>0</v>
      </c>
      <c r="K110" s="76">
        <f t="shared" ref="K110:K119" si="59">J110/12</f>
        <v>0</v>
      </c>
      <c r="L110" s="77" t="str">
        <f t="shared" ref="L110:L119" si="60">J110/$J$109</f>
        <v>#DIV/0!</v>
      </c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</row>
    <row r="111">
      <c r="A111" s="44"/>
      <c r="B111" s="68">
        <v>13.2</v>
      </c>
      <c r="C111" s="69"/>
      <c r="D111" s="70" t="s">
        <v>137</v>
      </c>
      <c r="E111" s="78"/>
      <c r="F111" s="79">
        <f t="shared" si="33"/>
        <v>0</v>
      </c>
      <c r="G111" s="80"/>
      <c r="H111" s="74">
        <f t="shared" si="3"/>
        <v>0</v>
      </c>
      <c r="I111" s="75"/>
      <c r="J111" s="76">
        <f t="shared" si="58"/>
        <v>0</v>
      </c>
      <c r="K111" s="76">
        <f t="shared" si="59"/>
        <v>0</v>
      </c>
      <c r="L111" s="77" t="str">
        <f t="shared" si="60"/>
        <v>#DIV/0!</v>
      </c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</row>
    <row r="112">
      <c r="A112" s="44"/>
      <c r="B112" s="68">
        <v>13.3</v>
      </c>
      <c r="C112" s="69"/>
      <c r="D112" s="70" t="s">
        <v>111</v>
      </c>
      <c r="E112" s="78"/>
      <c r="F112" s="79">
        <f t="shared" si="33"/>
        <v>0</v>
      </c>
      <c r="G112" s="80"/>
      <c r="H112" s="74">
        <f t="shared" si="3"/>
        <v>0</v>
      </c>
      <c r="I112" s="75"/>
      <c r="J112" s="76">
        <f t="shared" si="58"/>
        <v>0</v>
      </c>
      <c r="K112" s="76">
        <f t="shared" si="59"/>
        <v>0</v>
      </c>
      <c r="L112" s="77" t="str">
        <f t="shared" si="60"/>
        <v>#DIV/0!</v>
      </c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</row>
    <row r="113">
      <c r="A113" s="44"/>
      <c r="B113" s="68">
        <v>13.4</v>
      </c>
      <c r="C113" s="69"/>
      <c r="D113" s="70" t="s">
        <v>110</v>
      </c>
      <c r="E113" s="78"/>
      <c r="F113" s="79">
        <f t="shared" si="33"/>
        <v>0</v>
      </c>
      <c r="G113" s="80"/>
      <c r="H113" s="74">
        <f t="shared" si="3"/>
        <v>0</v>
      </c>
      <c r="I113" s="75"/>
      <c r="J113" s="76">
        <f t="shared" si="58"/>
        <v>0</v>
      </c>
      <c r="K113" s="76">
        <f t="shared" si="59"/>
        <v>0</v>
      </c>
      <c r="L113" s="77" t="str">
        <f t="shared" si="60"/>
        <v>#DIV/0!</v>
      </c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</row>
    <row r="114">
      <c r="A114" s="44"/>
      <c r="B114" s="68">
        <v>13.5</v>
      </c>
      <c r="C114" s="69"/>
      <c r="D114" s="70" t="s">
        <v>112</v>
      </c>
      <c r="E114" s="78"/>
      <c r="F114" s="79">
        <f t="shared" si="33"/>
        <v>0</v>
      </c>
      <c r="G114" s="80"/>
      <c r="H114" s="74">
        <f t="shared" si="3"/>
        <v>0</v>
      </c>
      <c r="I114" s="75"/>
      <c r="J114" s="76">
        <f t="shared" si="58"/>
        <v>0</v>
      </c>
      <c r="K114" s="76">
        <f t="shared" si="59"/>
        <v>0</v>
      </c>
      <c r="L114" s="77" t="str">
        <f t="shared" si="60"/>
        <v>#DIV/0!</v>
      </c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</row>
    <row r="115">
      <c r="A115" s="44"/>
      <c r="B115" s="68">
        <v>13.6</v>
      </c>
      <c r="C115" s="69"/>
      <c r="D115" s="70" t="s">
        <v>138</v>
      </c>
      <c r="E115" s="78"/>
      <c r="F115" s="79">
        <f t="shared" si="33"/>
        <v>0</v>
      </c>
      <c r="G115" s="80"/>
      <c r="H115" s="74">
        <f t="shared" si="3"/>
        <v>0</v>
      </c>
      <c r="I115" s="75"/>
      <c r="J115" s="76">
        <f t="shared" si="58"/>
        <v>0</v>
      </c>
      <c r="K115" s="76">
        <f t="shared" si="59"/>
        <v>0</v>
      </c>
      <c r="L115" s="77" t="str">
        <f t="shared" si="60"/>
        <v>#DIV/0!</v>
      </c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</row>
    <row r="116">
      <c r="A116" s="44"/>
      <c r="B116" s="68">
        <v>13.7</v>
      </c>
      <c r="C116" s="69"/>
      <c r="D116" s="70" t="s">
        <v>139</v>
      </c>
      <c r="E116" s="78"/>
      <c r="F116" s="79">
        <f t="shared" si="33"/>
        <v>0</v>
      </c>
      <c r="G116" s="80"/>
      <c r="H116" s="74">
        <f t="shared" si="3"/>
        <v>0</v>
      </c>
      <c r="I116" s="75"/>
      <c r="J116" s="76">
        <f t="shared" si="58"/>
        <v>0</v>
      </c>
      <c r="K116" s="76">
        <f t="shared" si="59"/>
        <v>0</v>
      </c>
      <c r="L116" s="77" t="str">
        <f t="shared" si="60"/>
        <v>#DIV/0!</v>
      </c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</row>
    <row r="117">
      <c r="A117" s="44"/>
      <c r="B117" s="68">
        <v>13.8</v>
      </c>
      <c r="C117" s="69"/>
      <c r="D117" s="70" t="s">
        <v>140</v>
      </c>
      <c r="E117" s="78"/>
      <c r="F117" s="79">
        <f t="shared" si="33"/>
        <v>0</v>
      </c>
      <c r="G117" s="80"/>
      <c r="H117" s="74">
        <f t="shared" si="3"/>
        <v>0</v>
      </c>
      <c r="I117" s="75"/>
      <c r="J117" s="76">
        <f t="shared" si="58"/>
        <v>0</v>
      </c>
      <c r="K117" s="76">
        <f t="shared" si="59"/>
        <v>0</v>
      </c>
      <c r="L117" s="77" t="str">
        <f t="shared" si="60"/>
        <v>#DIV/0!</v>
      </c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</row>
    <row r="118">
      <c r="A118" s="44"/>
      <c r="B118" s="68">
        <v>13.9</v>
      </c>
      <c r="C118" s="69"/>
      <c r="D118" s="70" t="s">
        <v>141</v>
      </c>
      <c r="E118" s="78"/>
      <c r="F118" s="79">
        <f t="shared" si="33"/>
        <v>0</v>
      </c>
      <c r="G118" s="80"/>
      <c r="H118" s="74">
        <f t="shared" si="3"/>
        <v>0</v>
      </c>
      <c r="I118" s="75"/>
      <c r="J118" s="76">
        <f t="shared" si="58"/>
        <v>0</v>
      </c>
      <c r="K118" s="76">
        <f t="shared" si="59"/>
        <v>0</v>
      </c>
      <c r="L118" s="77" t="str">
        <f t="shared" si="60"/>
        <v>#DIV/0!</v>
      </c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</row>
    <row r="119">
      <c r="A119" s="44"/>
      <c r="B119" s="68">
        <v>13.1</v>
      </c>
      <c r="C119" s="69"/>
      <c r="D119" s="70" t="s">
        <v>48</v>
      </c>
      <c r="E119" s="78"/>
      <c r="F119" s="79">
        <f t="shared" si="33"/>
        <v>0</v>
      </c>
      <c r="G119" s="80"/>
      <c r="H119" s="74">
        <f t="shared" si="3"/>
        <v>0</v>
      </c>
      <c r="I119" s="75"/>
      <c r="J119" s="76">
        <f t="shared" si="58"/>
        <v>0</v>
      </c>
      <c r="K119" s="76">
        <f t="shared" si="59"/>
        <v>0</v>
      </c>
      <c r="L119" s="77" t="str">
        <f t="shared" si="60"/>
        <v>#DIV/0!</v>
      </c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</row>
    <row r="120">
      <c r="A120" s="44"/>
      <c r="B120" s="91">
        <v>14.0</v>
      </c>
      <c r="C120" s="60" t="s">
        <v>142</v>
      </c>
      <c r="D120" s="5"/>
      <c r="E120" s="64"/>
      <c r="F120" s="63">
        <f t="shared" si="33"/>
        <v>0</v>
      </c>
      <c r="G120" s="64"/>
      <c r="H120" s="74">
        <f t="shared" si="3"/>
        <v>0</v>
      </c>
      <c r="I120" s="92"/>
      <c r="J120" s="93">
        <f t="shared" ref="J120:K120" si="61">SUM(J121:J122)</f>
        <v>0</v>
      </c>
      <c r="K120" s="93">
        <f t="shared" si="61"/>
        <v>0</v>
      </c>
      <c r="L120" s="66" t="str">
        <f>J120/$J$136</f>
        <v>#DIV/0!</v>
      </c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</row>
    <row r="121">
      <c r="A121" s="44"/>
      <c r="B121" s="68">
        <v>14.1</v>
      </c>
      <c r="C121" s="69"/>
      <c r="D121" s="70" t="s">
        <v>143</v>
      </c>
      <c r="E121" s="71"/>
      <c r="F121" s="103">
        <f t="shared" si="33"/>
        <v>0</v>
      </c>
      <c r="G121" s="73"/>
      <c r="H121" s="74">
        <f t="shared" si="3"/>
        <v>0</v>
      </c>
      <c r="I121" s="75"/>
      <c r="J121" s="76">
        <f t="shared" ref="J121:J122" si="62">H121</f>
        <v>0</v>
      </c>
      <c r="K121" s="76">
        <f t="shared" ref="K121:K122" si="63">J121/12</f>
        <v>0</v>
      </c>
      <c r="L121" s="77" t="str">
        <f t="shared" ref="L121:L122" si="64">J121/$J$120</f>
        <v>#DIV/0!</v>
      </c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</row>
    <row r="122">
      <c r="A122" s="44"/>
      <c r="B122" s="122">
        <v>14.2</v>
      </c>
      <c r="C122" s="94"/>
      <c r="D122" s="95" t="s">
        <v>144</v>
      </c>
      <c r="E122" s="78"/>
      <c r="F122" s="79">
        <f t="shared" si="33"/>
        <v>0</v>
      </c>
      <c r="G122" s="80"/>
      <c r="H122" s="74">
        <f t="shared" si="3"/>
        <v>0</v>
      </c>
      <c r="I122" s="96"/>
      <c r="J122" s="97">
        <f t="shared" si="62"/>
        <v>0</v>
      </c>
      <c r="K122" s="97">
        <f t="shared" si="63"/>
        <v>0</v>
      </c>
      <c r="L122" s="77" t="str">
        <f t="shared" si="64"/>
        <v>#DIV/0!</v>
      </c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</row>
    <row r="123">
      <c r="A123" s="44"/>
      <c r="B123" s="59">
        <v>15.0</v>
      </c>
      <c r="C123" s="98" t="s">
        <v>145</v>
      </c>
      <c r="D123" s="99"/>
      <c r="E123" s="125"/>
      <c r="F123" s="126">
        <f t="shared" si="33"/>
        <v>0</v>
      </c>
      <c r="G123" s="127"/>
      <c r="H123" s="74">
        <f t="shared" si="3"/>
        <v>0</v>
      </c>
      <c r="I123" s="100"/>
      <c r="J123" s="101">
        <f t="shared" ref="J123:K123" si="65">SUM(J124:J127)</f>
        <v>0</v>
      </c>
      <c r="K123" s="101">
        <f t="shared" si="65"/>
        <v>0</v>
      </c>
      <c r="L123" s="104" t="str">
        <f>J123/$J$136</f>
        <v>#DIV/0!</v>
      </c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</row>
    <row r="124">
      <c r="A124" s="44"/>
      <c r="B124" s="68">
        <v>15.1</v>
      </c>
      <c r="C124" s="69"/>
      <c r="D124" s="70" t="s">
        <v>146</v>
      </c>
      <c r="E124" s="71"/>
      <c r="F124" s="103">
        <f t="shared" si="33"/>
        <v>0</v>
      </c>
      <c r="G124" s="73"/>
      <c r="H124" s="74">
        <f t="shared" si="3"/>
        <v>0</v>
      </c>
      <c r="I124" s="75"/>
      <c r="J124" s="76">
        <f t="shared" ref="J124:J127" si="66">H124</f>
        <v>0</v>
      </c>
      <c r="K124" s="76">
        <f t="shared" ref="K124:K127" si="67">J124/12</f>
        <v>0</v>
      </c>
      <c r="L124" s="77" t="str">
        <f t="shared" ref="L124:L127" si="68">J124/$J$123</f>
        <v>#DIV/0!</v>
      </c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</row>
    <row r="125">
      <c r="A125" s="44"/>
      <c r="B125" s="68">
        <v>15.2</v>
      </c>
      <c r="C125" s="69"/>
      <c r="D125" s="70" t="s">
        <v>147</v>
      </c>
      <c r="E125" s="78"/>
      <c r="F125" s="79">
        <f t="shared" si="33"/>
        <v>0</v>
      </c>
      <c r="G125" s="80"/>
      <c r="H125" s="74">
        <f t="shared" si="3"/>
        <v>0</v>
      </c>
      <c r="I125" s="75"/>
      <c r="J125" s="76">
        <f t="shared" si="66"/>
        <v>0</v>
      </c>
      <c r="K125" s="76">
        <f t="shared" si="67"/>
        <v>0</v>
      </c>
      <c r="L125" s="77" t="str">
        <f t="shared" si="68"/>
        <v>#DIV/0!</v>
      </c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</row>
    <row r="126">
      <c r="A126" s="44"/>
      <c r="B126" s="68">
        <v>15.3</v>
      </c>
      <c r="C126" s="69"/>
      <c r="D126" s="70" t="s">
        <v>148</v>
      </c>
      <c r="E126" s="78"/>
      <c r="F126" s="79">
        <f t="shared" si="33"/>
        <v>0</v>
      </c>
      <c r="G126" s="80"/>
      <c r="H126" s="74">
        <f t="shared" si="3"/>
        <v>0</v>
      </c>
      <c r="I126" s="75"/>
      <c r="J126" s="76">
        <f t="shared" si="66"/>
        <v>0</v>
      </c>
      <c r="K126" s="76">
        <f t="shared" si="67"/>
        <v>0</v>
      </c>
      <c r="L126" s="77" t="str">
        <f t="shared" si="68"/>
        <v>#DIV/0!</v>
      </c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</row>
    <row r="127">
      <c r="A127" s="44"/>
      <c r="B127" s="68">
        <v>15.4</v>
      </c>
      <c r="C127" s="94"/>
      <c r="D127" s="95" t="s">
        <v>149</v>
      </c>
      <c r="E127" s="78"/>
      <c r="F127" s="79">
        <f t="shared" si="33"/>
        <v>0</v>
      </c>
      <c r="G127" s="80"/>
      <c r="H127" s="74">
        <f t="shared" si="3"/>
        <v>0</v>
      </c>
      <c r="I127" s="96"/>
      <c r="J127" s="97">
        <f t="shared" si="66"/>
        <v>0</v>
      </c>
      <c r="K127" s="97">
        <f t="shared" si="67"/>
        <v>0</v>
      </c>
      <c r="L127" s="77" t="str">
        <f t="shared" si="68"/>
        <v>#DIV/0!</v>
      </c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</row>
    <row r="128">
      <c r="A128" s="44"/>
      <c r="B128" s="91">
        <v>16.0</v>
      </c>
      <c r="C128" s="98" t="s">
        <v>150</v>
      </c>
      <c r="D128" s="99"/>
      <c r="E128" s="64"/>
      <c r="F128" s="63">
        <f t="shared" si="33"/>
        <v>0</v>
      </c>
      <c r="G128" s="62"/>
      <c r="H128" s="74">
        <f t="shared" si="3"/>
        <v>0</v>
      </c>
      <c r="I128" s="100"/>
      <c r="J128" s="101">
        <f t="shared" ref="J128:K128" si="69">J129</f>
        <v>0</v>
      </c>
      <c r="K128" s="101">
        <f t="shared" si="69"/>
        <v>0</v>
      </c>
      <c r="L128" s="104" t="str">
        <f>J128/$J$136</f>
        <v>#DIV/0!</v>
      </c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</row>
    <row r="129">
      <c r="A129" s="44"/>
      <c r="B129" s="68">
        <v>16.1</v>
      </c>
      <c r="C129" s="69"/>
      <c r="D129" s="70" t="s">
        <v>150</v>
      </c>
      <c r="E129" s="71"/>
      <c r="F129" s="103">
        <f t="shared" si="33"/>
        <v>0</v>
      </c>
      <c r="G129" s="73"/>
      <c r="H129" s="74">
        <f t="shared" si="3"/>
        <v>0</v>
      </c>
      <c r="I129" s="75"/>
      <c r="J129" s="76">
        <f>H129</f>
        <v>0</v>
      </c>
      <c r="K129" s="76">
        <f>J129/12</f>
        <v>0</v>
      </c>
      <c r="L129" s="77" t="str">
        <f>J129/J128</f>
        <v>#DIV/0!</v>
      </c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</row>
    <row r="130">
      <c r="A130" s="44"/>
      <c r="B130" s="91">
        <v>17.0</v>
      </c>
      <c r="C130" s="60" t="s">
        <v>151</v>
      </c>
      <c r="D130" s="61"/>
      <c r="E130" s="64"/>
      <c r="F130" s="63">
        <f t="shared" si="33"/>
        <v>0</v>
      </c>
      <c r="G130" s="62"/>
      <c r="H130" s="74">
        <f t="shared" si="3"/>
        <v>0</v>
      </c>
      <c r="I130" s="92"/>
      <c r="J130" s="93">
        <f t="shared" ref="J130:K130" si="70">SUM(J131:J132)</f>
        <v>0</v>
      </c>
      <c r="K130" s="93">
        <f t="shared" si="70"/>
        <v>0</v>
      </c>
      <c r="L130" s="66" t="str">
        <f>J130/$J$136</f>
        <v>#DIV/0!</v>
      </c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</row>
    <row r="131">
      <c r="A131" s="44"/>
      <c r="B131" s="68">
        <v>17.1</v>
      </c>
      <c r="C131" s="69"/>
      <c r="D131" s="128">
        <v>1.0</v>
      </c>
      <c r="E131" s="71"/>
      <c r="F131" s="103">
        <f t="shared" si="33"/>
        <v>0</v>
      </c>
      <c r="G131" s="73"/>
      <c r="H131" s="74">
        <f t="shared" si="3"/>
        <v>0</v>
      </c>
      <c r="I131" s="75"/>
      <c r="J131" s="76">
        <f t="shared" ref="J131:J132" si="71">H131</f>
        <v>0</v>
      </c>
      <c r="K131" s="76">
        <f t="shared" ref="K131:K132" si="72">J131/12</f>
        <v>0</v>
      </c>
      <c r="L131" s="77" t="str">
        <f t="shared" ref="L131:L132" si="73">J131/$J$130</f>
        <v>#DIV/0!</v>
      </c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</row>
    <row r="132">
      <c r="A132" s="44"/>
      <c r="B132" s="68">
        <v>17.2</v>
      </c>
      <c r="C132" s="69"/>
      <c r="D132" s="128">
        <v>2.0</v>
      </c>
      <c r="E132" s="78"/>
      <c r="F132" s="79">
        <f t="shared" si="33"/>
        <v>0</v>
      </c>
      <c r="G132" s="80"/>
      <c r="H132" s="74">
        <f t="shared" si="3"/>
        <v>0</v>
      </c>
      <c r="I132" s="75"/>
      <c r="J132" s="76">
        <f t="shared" si="71"/>
        <v>0</v>
      </c>
      <c r="K132" s="76">
        <f t="shared" si="72"/>
        <v>0</v>
      </c>
      <c r="L132" s="77" t="str">
        <f t="shared" si="73"/>
        <v>#DIV/0!</v>
      </c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</row>
    <row r="133">
      <c r="A133" s="44"/>
      <c r="B133" s="91">
        <v>18.0</v>
      </c>
      <c r="C133" s="60" t="s">
        <v>152</v>
      </c>
      <c r="D133" s="5"/>
      <c r="E133" s="64"/>
      <c r="F133" s="63">
        <f t="shared" si="33"/>
        <v>0</v>
      </c>
      <c r="G133" s="62"/>
      <c r="H133" s="74">
        <f t="shared" si="3"/>
        <v>0</v>
      </c>
      <c r="I133" s="92"/>
      <c r="J133" s="93">
        <f t="shared" ref="J133:K133" si="74">J134+J135</f>
        <v>0</v>
      </c>
      <c r="K133" s="93">
        <f t="shared" si="74"/>
        <v>0</v>
      </c>
      <c r="L133" s="66" t="str">
        <f>J133/$J$136</f>
        <v>#DIV/0!</v>
      </c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</row>
    <row r="134">
      <c r="A134" s="44"/>
      <c r="B134" s="68">
        <v>18.1</v>
      </c>
      <c r="C134" s="69"/>
      <c r="D134" s="70" t="s">
        <v>153</v>
      </c>
      <c r="E134" s="71"/>
      <c r="F134" s="103">
        <f t="shared" si="33"/>
        <v>0</v>
      </c>
      <c r="G134" s="73"/>
      <c r="H134" s="74">
        <f t="shared" si="3"/>
        <v>0</v>
      </c>
      <c r="I134" s="75"/>
      <c r="J134" s="76">
        <f t="shared" ref="J134:J135" si="75">H134</f>
        <v>0</v>
      </c>
      <c r="K134" s="76">
        <f t="shared" ref="K134:K135" si="76">J134/12</f>
        <v>0</v>
      </c>
      <c r="L134" s="77" t="str">
        <f t="shared" ref="L134:L135" si="77">J134/$J$133</f>
        <v>#DIV/0!</v>
      </c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</row>
    <row r="135">
      <c r="A135" s="44"/>
      <c r="B135" s="68">
        <v>18.2</v>
      </c>
      <c r="C135" s="69"/>
      <c r="D135" s="70" t="s">
        <v>154</v>
      </c>
      <c r="E135" s="78"/>
      <c r="F135" s="79">
        <f t="shared" si="33"/>
        <v>0</v>
      </c>
      <c r="G135" s="80"/>
      <c r="H135" s="74">
        <f t="shared" si="3"/>
        <v>0</v>
      </c>
      <c r="I135" s="75"/>
      <c r="J135" s="76">
        <f t="shared" si="75"/>
        <v>0</v>
      </c>
      <c r="K135" s="76">
        <f t="shared" si="76"/>
        <v>0</v>
      </c>
      <c r="L135" s="77" t="str">
        <f t="shared" si="77"/>
        <v>#DIV/0!</v>
      </c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</row>
    <row r="136">
      <c r="A136" s="44"/>
      <c r="B136" s="129"/>
      <c r="C136" s="52" t="s">
        <v>155</v>
      </c>
      <c r="D136" s="6"/>
      <c r="E136" s="130"/>
      <c r="F136" s="131"/>
      <c r="G136" s="132"/>
      <c r="H136" s="133" t="s">
        <v>156</v>
      </c>
      <c r="I136" s="134" t="s">
        <v>10</v>
      </c>
      <c r="J136" s="130">
        <f t="shared" ref="J136:L136" si="78">J133+J130+J128+J123+J120+J109+J102+J98+J91+J78+J70+J65+J43+J25+J20+J5+J35+J53</f>
        <v>0</v>
      </c>
      <c r="K136" s="130">
        <f t="shared" si="78"/>
        <v>0</v>
      </c>
      <c r="L136" s="135" t="str">
        <f t="shared" si="78"/>
        <v>#DIV/0!</v>
      </c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</row>
    <row r="137">
      <c r="A137" s="44"/>
      <c r="B137" s="44"/>
      <c r="C137" s="46"/>
      <c r="D137" s="45"/>
      <c r="E137" s="47"/>
      <c r="F137" s="45"/>
      <c r="G137" s="136"/>
      <c r="H137" s="44"/>
      <c r="I137" s="48"/>
      <c r="J137" s="47"/>
      <c r="K137" s="47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</row>
    <row r="138">
      <c r="A138" s="44"/>
      <c r="B138" s="45"/>
      <c r="C138" s="46"/>
      <c r="D138" s="44"/>
      <c r="E138" s="47"/>
      <c r="F138" s="45"/>
      <c r="G138" s="47"/>
      <c r="H138" s="44"/>
      <c r="I138" s="48"/>
      <c r="J138" s="47"/>
      <c r="K138" s="47"/>
      <c r="L138" s="45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</row>
    <row r="139">
      <c r="A139" s="44"/>
      <c r="B139" s="45"/>
      <c r="C139" s="46"/>
      <c r="D139" s="44"/>
      <c r="E139" s="47"/>
      <c r="F139" s="45"/>
      <c r="G139" s="47"/>
      <c r="H139" s="44"/>
      <c r="I139" s="48"/>
      <c r="J139" s="47"/>
      <c r="K139" s="47"/>
      <c r="L139" s="45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</row>
    <row r="140">
      <c r="A140" s="44"/>
      <c r="J140" s="137"/>
      <c r="K140" s="137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</row>
    <row r="141">
      <c r="A141" s="44"/>
      <c r="J141" s="137"/>
      <c r="K141" s="137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</row>
    <row r="142">
      <c r="A142" s="44"/>
      <c r="J142" s="137"/>
      <c r="K142" s="137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</row>
    <row r="143">
      <c r="A143" s="44"/>
      <c r="J143" s="137"/>
      <c r="K143" s="137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</row>
    <row r="144">
      <c r="A144" s="44"/>
      <c r="J144" s="137"/>
      <c r="K144" s="137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</row>
    <row r="145">
      <c r="A145" s="44"/>
      <c r="J145" s="137"/>
      <c r="K145" s="137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</row>
    <row r="146">
      <c r="A146" s="44"/>
      <c r="J146" s="137"/>
      <c r="K146" s="137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</row>
    <row r="147">
      <c r="A147" s="44"/>
      <c r="J147" s="137"/>
      <c r="K147" s="137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</row>
    <row r="148">
      <c r="A148" s="58"/>
      <c r="J148" s="137"/>
      <c r="K148" s="137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</row>
    <row r="149">
      <c r="A149" s="44"/>
      <c r="J149" s="137"/>
      <c r="K149" s="137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</row>
    <row r="150">
      <c r="A150" s="44"/>
      <c r="J150" s="137"/>
      <c r="K150" s="137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</row>
    <row r="151">
      <c r="A151" s="44"/>
      <c r="J151" s="137"/>
      <c r="K151" s="137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</row>
    <row r="152">
      <c r="A152" s="45"/>
      <c r="J152" s="137"/>
      <c r="K152" s="137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</row>
    <row r="153">
      <c r="A153" s="45"/>
      <c r="J153" s="137"/>
      <c r="K153" s="137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</row>
    <row r="154">
      <c r="A154" s="45"/>
      <c r="J154" s="137"/>
      <c r="K154" s="137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</row>
    <row r="155">
      <c r="A155" s="44"/>
      <c r="J155" s="137"/>
      <c r="K155" s="137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</row>
    <row r="156">
      <c r="A156" s="44"/>
      <c r="J156" s="137"/>
      <c r="K156" s="137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</row>
    <row r="157">
      <c r="A157" s="44"/>
      <c r="J157" s="137"/>
      <c r="K157" s="137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</row>
    <row r="158">
      <c r="A158" s="44"/>
      <c r="J158" s="137"/>
      <c r="K158" s="137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</row>
    <row r="159">
      <c r="A159" s="44"/>
      <c r="J159" s="137"/>
      <c r="K159" s="137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</row>
    <row r="160">
      <c r="A160" s="44"/>
      <c r="J160" s="137"/>
      <c r="K160" s="137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</row>
    <row r="161">
      <c r="A161" s="44"/>
      <c r="B161" s="44"/>
      <c r="C161" s="46"/>
      <c r="D161" s="44"/>
      <c r="E161" s="136"/>
      <c r="F161" s="44"/>
      <c r="G161" s="136"/>
      <c r="H161" s="44"/>
      <c r="I161" s="48"/>
      <c r="J161" s="47"/>
      <c r="K161" s="47"/>
      <c r="L161" s="45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</row>
    <row r="162">
      <c r="A162" s="44"/>
      <c r="B162" s="44"/>
      <c r="C162" s="46"/>
      <c r="D162" s="44"/>
      <c r="E162" s="136"/>
      <c r="F162" s="44"/>
      <c r="G162" s="136"/>
      <c r="H162" s="44"/>
      <c r="I162" s="48"/>
      <c r="J162" s="47"/>
      <c r="K162" s="47"/>
      <c r="L162" s="45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</row>
    <row r="163">
      <c r="A163" s="44"/>
      <c r="B163" s="45"/>
      <c r="C163" s="46"/>
      <c r="D163" s="44"/>
      <c r="E163" s="47"/>
      <c r="F163" s="45"/>
      <c r="G163" s="47"/>
      <c r="H163" s="44"/>
      <c r="I163" s="48"/>
      <c r="J163" s="47"/>
      <c r="K163" s="47"/>
      <c r="L163" s="45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</row>
    <row r="164">
      <c r="A164" s="44"/>
      <c r="B164" s="45"/>
      <c r="C164" s="46"/>
      <c r="D164" s="44"/>
      <c r="E164" s="47"/>
      <c r="F164" s="45"/>
      <c r="G164" s="47"/>
      <c r="H164" s="44"/>
      <c r="I164" s="48"/>
      <c r="J164" s="47"/>
      <c r="K164" s="47"/>
      <c r="L164" s="45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</row>
    <row r="165">
      <c r="A165" s="44"/>
      <c r="B165" s="45"/>
      <c r="C165" s="46"/>
      <c r="D165" s="44"/>
      <c r="E165" s="47"/>
      <c r="F165" s="45"/>
      <c r="G165" s="47"/>
      <c r="H165" s="44"/>
      <c r="I165" s="48"/>
      <c r="J165" s="47"/>
      <c r="K165" s="47"/>
      <c r="L165" s="45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</row>
    <row r="166">
      <c r="A166" s="44"/>
      <c r="B166" s="45"/>
      <c r="C166" s="46"/>
      <c r="D166" s="44"/>
      <c r="E166" s="47"/>
      <c r="F166" s="45"/>
      <c r="G166" s="47"/>
      <c r="H166" s="44"/>
      <c r="I166" s="48"/>
      <c r="J166" s="47"/>
      <c r="K166" s="47"/>
      <c r="L166" s="45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</row>
    <row r="167">
      <c r="A167" s="58"/>
      <c r="B167" s="58"/>
      <c r="C167" s="138"/>
      <c r="D167" s="58"/>
      <c r="E167" s="139"/>
      <c r="F167" s="58"/>
      <c r="G167" s="139"/>
      <c r="H167" s="58"/>
      <c r="I167" s="140"/>
      <c r="J167" s="141"/>
      <c r="K167" s="141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</row>
    <row r="168">
      <c r="A168" s="44"/>
      <c r="B168" s="45"/>
      <c r="C168" s="46"/>
      <c r="D168" s="44"/>
      <c r="E168" s="47"/>
      <c r="F168" s="45"/>
      <c r="G168" s="47"/>
      <c r="H168" s="44"/>
      <c r="I168" s="48"/>
      <c r="J168" s="47"/>
      <c r="K168" s="47"/>
      <c r="L168" s="45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</row>
    <row r="169">
      <c r="A169" s="44"/>
      <c r="B169" s="45"/>
      <c r="C169" s="46"/>
      <c r="D169" s="44"/>
      <c r="E169" s="47"/>
      <c r="F169" s="45"/>
      <c r="G169" s="47"/>
      <c r="H169" s="44"/>
      <c r="I169" s="48"/>
      <c r="J169" s="47"/>
      <c r="K169" s="47"/>
      <c r="L169" s="45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</row>
    <row r="170">
      <c r="A170" s="44"/>
      <c r="B170" s="45"/>
      <c r="C170" s="46"/>
      <c r="D170" s="44"/>
      <c r="E170" s="47"/>
      <c r="F170" s="45"/>
      <c r="G170" s="47"/>
      <c r="H170" s="44"/>
      <c r="I170" s="48"/>
      <c r="J170" s="47"/>
      <c r="K170" s="47"/>
      <c r="L170" s="45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</row>
    <row r="171">
      <c r="A171" s="44"/>
      <c r="B171" s="45"/>
      <c r="C171" s="46"/>
      <c r="D171" s="44"/>
      <c r="E171" s="47"/>
      <c r="F171" s="45"/>
      <c r="G171" s="47"/>
      <c r="H171" s="44"/>
      <c r="I171" s="48"/>
      <c r="J171" s="47"/>
      <c r="K171" s="47"/>
      <c r="L171" s="45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</row>
    <row r="172">
      <c r="A172" s="44"/>
      <c r="B172" s="45"/>
      <c r="C172" s="46"/>
      <c r="D172" s="44"/>
      <c r="E172" s="47"/>
      <c r="F172" s="45"/>
      <c r="G172" s="47"/>
      <c r="H172" s="44"/>
      <c r="I172" s="48"/>
      <c r="J172" s="47"/>
      <c r="K172" s="47"/>
      <c r="L172" s="45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</row>
    <row r="173">
      <c r="A173" s="44"/>
      <c r="B173" s="45"/>
      <c r="C173" s="46"/>
      <c r="D173" s="44"/>
      <c r="E173" s="47"/>
      <c r="F173" s="45"/>
      <c r="G173" s="47"/>
      <c r="H173" s="44"/>
      <c r="I173" s="48"/>
      <c r="J173" s="47"/>
      <c r="K173" s="47"/>
      <c r="L173" s="45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</row>
    <row r="174">
      <c r="A174" s="44"/>
      <c r="B174" s="45"/>
      <c r="C174" s="46"/>
      <c r="D174" s="44"/>
      <c r="E174" s="47"/>
      <c r="F174" s="45"/>
      <c r="G174" s="47"/>
      <c r="H174" s="44"/>
      <c r="I174" s="48"/>
      <c r="J174" s="47"/>
      <c r="K174" s="47"/>
      <c r="L174" s="45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</row>
    <row r="175">
      <c r="A175" s="44"/>
      <c r="B175" s="45"/>
      <c r="C175" s="46"/>
      <c r="D175" s="44"/>
      <c r="E175" s="47"/>
      <c r="F175" s="45"/>
      <c r="G175" s="47"/>
      <c r="H175" s="44"/>
      <c r="I175" s="48"/>
      <c r="J175" s="47"/>
      <c r="K175" s="47"/>
      <c r="L175" s="45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</row>
    <row r="176">
      <c r="A176" s="44"/>
      <c r="B176" s="45"/>
      <c r="C176" s="46"/>
      <c r="D176" s="44"/>
      <c r="E176" s="47"/>
      <c r="F176" s="45"/>
      <c r="G176" s="47"/>
      <c r="H176" s="44"/>
      <c r="I176" s="48"/>
      <c r="J176" s="47"/>
      <c r="K176" s="47"/>
      <c r="L176" s="45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</row>
    <row r="177">
      <c r="A177" s="58"/>
      <c r="B177" s="58"/>
      <c r="C177" s="138"/>
      <c r="D177" s="58"/>
      <c r="E177" s="139"/>
      <c r="F177" s="58"/>
      <c r="G177" s="139"/>
      <c r="H177" s="58"/>
      <c r="I177" s="140"/>
      <c r="J177" s="141"/>
      <c r="K177" s="141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</row>
    <row r="178">
      <c r="A178" s="44"/>
      <c r="B178" s="45"/>
      <c r="C178" s="46"/>
      <c r="D178" s="44"/>
      <c r="E178" s="47"/>
      <c r="F178" s="45"/>
      <c r="G178" s="47"/>
      <c r="H178" s="44"/>
      <c r="I178" s="48"/>
      <c r="J178" s="47"/>
      <c r="K178" s="47"/>
      <c r="L178" s="45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</row>
    <row r="179">
      <c r="A179" s="44"/>
      <c r="B179" s="45"/>
      <c r="C179" s="46"/>
      <c r="D179" s="44"/>
      <c r="E179" s="47"/>
      <c r="F179" s="45"/>
      <c r="G179" s="47"/>
      <c r="H179" s="44"/>
      <c r="I179" s="48"/>
      <c r="J179" s="47"/>
      <c r="K179" s="47"/>
      <c r="L179" s="45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</row>
    <row r="180">
      <c r="A180" s="44"/>
      <c r="B180" s="45"/>
      <c r="C180" s="46"/>
      <c r="D180" s="44"/>
      <c r="E180" s="47"/>
      <c r="F180" s="45"/>
      <c r="G180" s="47"/>
      <c r="H180" s="44"/>
      <c r="I180" s="48"/>
      <c r="J180" s="47"/>
      <c r="K180" s="47"/>
      <c r="L180" s="45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</row>
    <row r="181">
      <c r="A181" s="44"/>
      <c r="B181" s="45"/>
      <c r="C181" s="46"/>
      <c r="D181" s="44"/>
      <c r="E181" s="47"/>
      <c r="F181" s="45"/>
      <c r="G181" s="47"/>
      <c r="H181" s="44"/>
      <c r="I181" s="48"/>
      <c r="J181" s="47"/>
      <c r="K181" s="47"/>
      <c r="L181" s="45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</row>
    <row r="182">
      <c r="A182" s="44"/>
      <c r="B182" s="45"/>
      <c r="C182" s="46"/>
      <c r="D182" s="44"/>
      <c r="E182" s="47"/>
      <c r="F182" s="45"/>
      <c r="G182" s="47"/>
      <c r="H182" s="44"/>
      <c r="I182" s="48"/>
      <c r="J182" s="47"/>
      <c r="K182" s="47"/>
      <c r="L182" s="45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</row>
    <row r="183">
      <c r="A183" s="58"/>
      <c r="B183" s="58"/>
      <c r="C183" s="138"/>
      <c r="D183" s="58"/>
      <c r="E183" s="139"/>
      <c r="F183" s="58"/>
      <c r="G183" s="139"/>
      <c r="H183" s="58"/>
      <c r="I183" s="140"/>
      <c r="J183" s="141"/>
      <c r="K183" s="141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</row>
    <row r="184">
      <c r="A184" s="44"/>
      <c r="B184" s="45"/>
      <c r="C184" s="46"/>
      <c r="D184" s="44"/>
      <c r="E184" s="47"/>
      <c r="F184" s="45"/>
      <c r="G184" s="47"/>
      <c r="H184" s="44"/>
      <c r="I184" s="48"/>
      <c r="J184" s="47"/>
      <c r="K184" s="47"/>
      <c r="L184" s="45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</row>
    <row r="185">
      <c r="A185" s="44"/>
      <c r="B185" s="45"/>
      <c r="C185" s="46"/>
      <c r="D185" s="44"/>
      <c r="E185" s="47"/>
      <c r="F185" s="45"/>
      <c r="G185" s="47"/>
      <c r="H185" s="44"/>
      <c r="I185" s="48"/>
      <c r="J185" s="47"/>
      <c r="K185" s="47"/>
      <c r="L185" s="45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</row>
    <row r="186">
      <c r="A186" s="44"/>
      <c r="B186" s="45"/>
      <c r="C186" s="46"/>
      <c r="D186" s="44"/>
      <c r="E186" s="47"/>
      <c r="F186" s="45"/>
      <c r="G186" s="47"/>
      <c r="H186" s="44"/>
      <c r="I186" s="48"/>
      <c r="J186" s="47"/>
      <c r="K186" s="47"/>
      <c r="L186" s="45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</row>
    <row r="187">
      <c r="A187" s="44"/>
      <c r="B187" s="45"/>
      <c r="C187" s="46"/>
      <c r="D187" s="44"/>
      <c r="E187" s="47"/>
      <c r="F187" s="45"/>
      <c r="G187" s="47"/>
      <c r="H187" s="44"/>
      <c r="I187" s="48"/>
      <c r="J187" s="47"/>
      <c r="K187" s="47"/>
      <c r="L187" s="45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</row>
    <row r="188">
      <c r="A188" s="44"/>
      <c r="B188" s="45"/>
      <c r="C188" s="46"/>
      <c r="D188" s="44"/>
      <c r="E188" s="47"/>
      <c r="F188" s="45"/>
      <c r="G188" s="47"/>
      <c r="H188" s="44"/>
      <c r="I188" s="48"/>
      <c r="J188" s="47"/>
      <c r="K188" s="47"/>
      <c r="L188" s="45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</row>
    <row r="189">
      <c r="A189" s="44"/>
      <c r="B189" s="45"/>
      <c r="C189" s="46"/>
      <c r="D189" s="44"/>
      <c r="E189" s="47"/>
      <c r="F189" s="45"/>
      <c r="G189" s="47"/>
      <c r="H189" s="44"/>
      <c r="I189" s="48"/>
      <c r="J189" s="47"/>
      <c r="K189" s="47"/>
      <c r="L189" s="45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</row>
    <row r="190">
      <c r="A190" s="44"/>
      <c r="B190" s="45"/>
      <c r="C190" s="46"/>
      <c r="D190" s="44"/>
      <c r="E190" s="47"/>
      <c r="F190" s="45"/>
      <c r="G190" s="47"/>
      <c r="H190" s="44"/>
      <c r="I190" s="48"/>
      <c r="J190" s="47"/>
      <c r="K190" s="47"/>
      <c r="L190" s="45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</row>
    <row r="191">
      <c r="A191" s="44"/>
      <c r="B191" s="45"/>
      <c r="C191" s="46"/>
      <c r="D191" s="44"/>
      <c r="E191" s="47"/>
      <c r="F191" s="45"/>
      <c r="G191" s="47"/>
      <c r="H191" s="44"/>
      <c r="I191" s="48"/>
      <c r="J191" s="47"/>
      <c r="K191" s="47"/>
      <c r="L191" s="45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</row>
    <row r="192">
      <c r="A192" s="44"/>
      <c r="B192" s="45"/>
      <c r="C192" s="46"/>
      <c r="D192" s="44"/>
      <c r="E192" s="47"/>
      <c r="F192" s="45"/>
      <c r="G192" s="47"/>
      <c r="H192" s="44"/>
      <c r="I192" s="48"/>
      <c r="J192" s="47"/>
      <c r="K192" s="47"/>
      <c r="L192" s="45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</row>
    <row r="193">
      <c r="A193" s="44"/>
      <c r="B193" s="45"/>
      <c r="C193" s="46"/>
      <c r="D193" s="44"/>
      <c r="E193" s="47"/>
      <c r="F193" s="45"/>
      <c r="G193" s="47"/>
      <c r="H193" s="44"/>
      <c r="I193" s="48"/>
      <c r="J193" s="47"/>
      <c r="K193" s="47"/>
      <c r="L193" s="45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</row>
    <row r="194">
      <c r="A194" s="44"/>
      <c r="B194" s="45"/>
      <c r="C194" s="46"/>
      <c r="D194" s="44"/>
      <c r="E194" s="47"/>
      <c r="F194" s="45"/>
      <c r="G194" s="47"/>
      <c r="H194" s="44"/>
      <c r="I194" s="48"/>
      <c r="J194" s="47"/>
      <c r="K194" s="47"/>
      <c r="L194" s="45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</row>
    <row r="195">
      <c r="A195" s="44"/>
      <c r="B195" s="45"/>
      <c r="C195" s="46"/>
      <c r="D195" s="44"/>
      <c r="E195" s="47"/>
      <c r="F195" s="45"/>
      <c r="G195" s="47"/>
      <c r="H195" s="44"/>
      <c r="I195" s="48"/>
      <c r="J195" s="47"/>
      <c r="K195" s="47"/>
      <c r="L195" s="45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</row>
    <row r="196">
      <c r="A196" s="44"/>
      <c r="B196" s="45"/>
      <c r="C196" s="46"/>
      <c r="D196" s="44"/>
      <c r="E196" s="47"/>
      <c r="F196" s="45"/>
      <c r="G196" s="47"/>
      <c r="H196" s="44"/>
      <c r="I196" s="48"/>
      <c r="J196" s="47"/>
      <c r="K196" s="47"/>
      <c r="L196" s="45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</row>
    <row r="197">
      <c r="A197" s="44"/>
      <c r="B197" s="45"/>
      <c r="C197" s="46"/>
      <c r="D197" s="44"/>
      <c r="E197" s="47"/>
      <c r="F197" s="45"/>
      <c r="G197" s="47"/>
      <c r="H197" s="44"/>
      <c r="I197" s="48"/>
      <c r="J197" s="47"/>
      <c r="K197" s="47"/>
      <c r="L197" s="45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</row>
    <row r="198">
      <c r="A198" s="44"/>
      <c r="B198" s="45"/>
      <c r="C198" s="46"/>
      <c r="D198" s="44"/>
      <c r="E198" s="47"/>
      <c r="F198" s="45"/>
      <c r="G198" s="47"/>
      <c r="H198" s="44"/>
      <c r="I198" s="48"/>
      <c r="J198" s="47"/>
      <c r="K198" s="47"/>
      <c r="L198" s="45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</row>
    <row r="199">
      <c r="A199" s="44"/>
      <c r="B199" s="45"/>
      <c r="C199" s="46"/>
      <c r="D199" s="44"/>
      <c r="E199" s="47"/>
      <c r="F199" s="45"/>
      <c r="G199" s="47"/>
      <c r="H199" s="44"/>
      <c r="I199" s="48"/>
      <c r="J199" s="47"/>
      <c r="K199" s="47"/>
      <c r="L199" s="45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</row>
    <row r="200">
      <c r="A200" s="44"/>
      <c r="B200" s="45"/>
      <c r="C200" s="46"/>
      <c r="D200" s="44"/>
      <c r="E200" s="47"/>
      <c r="F200" s="45"/>
      <c r="G200" s="47"/>
      <c r="H200" s="44"/>
      <c r="I200" s="48"/>
      <c r="J200" s="47"/>
      <c r="K200" s="47"/>
      <c r="L200" s="45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</row>
    <row r="201">
      <c r="A201" s="44"/>
      <c r="B201" s="45"/>
      <c r="C201" s="46"/>
      <c r="D201" s="44"/>
      <c r="E201" s="47"/>
      <c r="F201" s="45"/>
      <c r="G201" s="47"/>
      <c r="H201" s="44"/>
      <c r="I201" s="48"/>
      <c r="J201" s="47"/>
      <c r="K201" s="47"/>
      <c r="L201" s="45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</row>
    <row r="202">
      <c r="A202" s="44"/>
      <c r="B202" s="45"/>
      <c r="C202" s="46"/>
      <c r="D202" s="44"/>
      <c r="E202" s="47"/>
      <c r="F202" s="45"/>
      <c r="G202" s="47"/>
      <c r="H202" s="44"/>
      <c r="I202" s="48"/>
      <c r="J202" s="47"/>
      <c r="K202" s="47"/>
      <c r="L202" s="45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</row>
    <row r="203">
      <c r="A203" s="44"/>
      <c r="B203" s="45"/>
      <c r="C203" s="46"/>
      <c r="D203" s="44"/>
      <c r="E203" s="47"/>
      <c r="F203" s="45"/>
      <c r="G203" s="47"/>
      <c r="H203" s="44"/>
      <c r="I203" s="48"/>
      <c r="J203" s="47"/>
      <c r="K203" s="47"/>
      <c r="L203" s="45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</row>
    <row r="204">
      <c r="A204" s="44"/>
      <c r="B204" s="45"/>
      <c r="C204" s="46"/>
      <c r="D204" s="44"/>
      <c r="E204" s="47"/>
      <c r="F204" s="45"/>
      <c r="G204" s="47"/>
      <c r="H204" s="44"/>
      <c r="I204" s="48"/>
      <c r="J204" s="47"/>
      <c r="K204" s="47"/>
      <c r="L204" s="45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</row>
    <row r="205">
      <c r="A205" s="44"/>
      <c r="B205" s="45"/>
      <c r="C205" s="46"/>
      <c r="D205" s="44"/>
      <c r="E205" s="47"/>
      <c r="F205" s="45"/>
      <c r="G205" s="47"/>
      <c r="H205" s="44"/>
      <c r="I205" s="48"/>
      <c r="J205" s="47"/>
      <c r="K205" s="47"/>
      <c r="L205" s="45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</row>
    <row r="206">
      <c r="A206" s="44"/>
      <c r="B206" s="45"/>
      <c r="C206" s="46"/>
      <c r="D206" s="44"/>
      <c r="E206" s="47"/>
      <c r="F206" s="45"/>
      <c r="G206" s="47"/>
      <c r="H206" s="44"/>
      <c r="I206" s="48"/>
      <c r="J206" s="47"/>
      <c r="K206" s="47"/>
      <c r="L206" s="45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</row>
    <row r="207">
      <c r="A207" s="44"/>
      <c r="B207" s="45"/>
      <c r="C207" s="46"/>
      <c r="D207" s="44"/>
      <c r="E207" s="47"/>
      <c r="F207" s="45"/>
      <c r="G207" s="47"/>
      <c r="H207" s="44"/>
      <c r="I207" s="48"/>
      <c r="J207" s="47"/>
      <c r="K207" s="47"/>
      <c r="L207" s="45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</row>
    <row r="208">
      <c r="A208" s="44"/>
      <c r="B208" s="45"/>
      <c r="C208" s="46"/>
      <c r="D208" s="44"/>
      <c r="E208" s="47"/>
      <c r="F208" s="45"/>
      <c r="G208" s="47"/>
      <c r="H208" s="44"/>
      <c r="I208" s="48"/>
      <c r="J208" s="47"/>
      <c r="K208" s="47"/>
      <c r="L208" s="45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</row>
    <row r="209">
      <c r="A209" s="44"/>
      <c r="B209" s="45"/>
      <c r="C209" s="46"/>
      <c r="D209" s="44"/>
      <c r="E209" s="47"/>
      <c r="F209" s="45"/>
      <c r="G209" s="47"/>
      <c r="H209" s="44"/>
      <c r="I209" s="48"/>
      <c r="J209" s="47"/>
      <c r="K209" s="47"/>
      <c r="L209" s="45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</row>
    <row r="210">
      <c r="A210" s="44"/>
      <c r="B210" s="45"/>
      <c r="C210" s="46"/>
      <c r="D210" s="44"/>
      <c r="E210" s="47"/>
      <c r="F210" s="45"/>
      <c r="G210" s="47"/>
      <c r="H210" s="44"/>
      <c r="I210" s="48"/>
      <c r="J210" s="47"/>
      <c r="K210" s="47"/>
      <c r="L210" s="45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</row>
    <row r="211">
      <c r="A211" s="44"/>
      <c r="B211" s="45"/>
      <c r="C211" s="46"/>
      <c r="D211" s="44"/>
      <c r="E211" s="47"/>
      <c r="F211" s="45"/>
      <c r="G211" s="47"/>
      <c r="H211" s="44"/>
      <c r="I211" s="48"/>
      <c r="J211" s="47"/>
      <c r="K211" s="47"/>
      <c r="L211" s="45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</row>
    <row r="212">
      <c r="A212" s="44"/>
      <c r="B212" s="45"/>
      <c r="C212" s="46"/>
      <c r="D212" s="44"/>
      <c r="E212" s="47"/>
      <c r="F212" s="45"/>
      <c r="G212" s="47"/>
      <c r="H212" s="44"/>
      <c r="I212" s="48"/>
      <c r="J212" s="47"/>
      <c r="K212" s="47"/>
      <c r="L212" s="45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</row>
    <row r="213">
      <c r="A213" s="44"/>
      <c r="B213" s="45"/>
      <c r="C213" s="46"/>
      <c r="D213" s="44"/>
      <c r="E213" s="47"/>
      <c r="F213" s="45"/>
      <c r="G213" s="47"/>
      <c r="H213" s="44"/>
      <c r="I213" s="48"/>
      <c r="J213" s="47"/>
      <c r="K213" s="47"/>
      <c r="L213" s="45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</row>
    <row r="214">
      <c r="A214" s="44"/>
      <c r="B214" s="45"/>
      <c r="C214" s="46"/>
      <c r="D214" s="44"/>
      <c r="E214" s="47"/>
      <c r="F214" s="45"/>
      <c r="G214" s="47"/>
      <c r="H214" s="44"/>
      <c r="I214" s="48"/>
      <c r="J214" s="47"/>
      <c r="K214" s="47"/>
      <c r="L214" s="45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</row>
    <row r="215">
      <c r="A215" s="44"/>
      <c r="B215" s="45"/>
      <c r="C215" s="46"/>
      <c r="D215" s="44"/>
      <c r="E215" s="47"/>
      <c r="F215" s="45"/>
      <c r="G215" s="47"/>
      <c r="H215" s="44"/>
      <c r="I215" s="48"/>
      <c r="J215" s="47"/>
      <c r="K215" s="47"/>
      <c r="L215" s="45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</row>
    <row r="216">
      <c r="A216" s="44"/>
      <c r="B216" s="45"/>
      <c r="C216" s="46"/>
      <c r="D216" s="44"/>
      <c r="E216" s="47"/>
      <c r="F216" s="45"/>
      <c r="G216" s="47"/>
      <c r="H216" s="44"/>
      <c r="I216" s="48"/>
      <c r="J216" s="47"/>
      <c r="K216" s="47"/>
      <c r="L216" s="45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</row>
    <row r="217">
      <c r="A217" s="44"/>
      <c r="B217" s="45"/>
      <c r="C217" s="46"/>
      <c r="D217" s="44"/>
      <c r="E217" s="47"/>
      <c r="F217" s="45"/>
      <c r="G217" s="47"/>
      <c r="H217" s="44"/>
      <c r="I217" s="48"/>
      <c r="J217" s="47"/>
      <c r="K217" s="47"/>
      <c r="L217" s="45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</row>
    <row r="218">
      <c r="A218" s="44"/>
      <c r="B218" s="45"/>
      <c r="C218" s="46"/>
      <c r="D218" s="44"/>
      <c r="E218" s="47"/>
      <c r="F218" s="45"/>
      <c r="G218" s="47"/>
      <c r="H218" s="44"/>
      <c r="I218" s="48"/>
      <c r="J218" s="47"/>
      <c r="K218" s="47"/>
      <c r="L218" s="45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</row>
    <row r="219">
      <c r="A219" s="44"/>
      <c r="B219" s="45"/>
      <c r="C219" s="46"/>
      <c r="D219" s="44"/>
      <c r="E219" s="47"/>
      <c r="F219" s="45"/>
      <c r="G219" s="47"/>
      <c r="H219" s="44"/>
      <c r="I219" s="48"/>
      <c r="J219" s="47"/>
      <c r="K219" s="47"/>
      <c r="L219" s="45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</row>
    <row r="220">
      <c r="A220" s="44"/>
      <c r="B220" s="45"/>
      <c r="C220" s="46"/>
      <c r="D220" s="44"/>
      <c r="E220" s="47"/>
      <c r="F220" s="45"/>
      <c r="G220" s="47"/>
      <c r="H220" s="44"/>
      <c r="I220" s="48"/>
      <c r="J220" s="47"/>
      <c r="K220" s="47"/>
      <c r="L220" s="45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</row>
    <row r="221">
      <c r="A221" s="44"/>
      <c r="B221" s="45"/>
      <c r="C221" s="46"/>
      <c r="D221" s="44"/>
      <c r="E221" s="47"/>
      <c r="F221" s="45"/>
      <c r="G221" s="47"/>
      <c r="H221" s="44"/>
      <c r="I221" s="48"/>
      <c r="J221" s="47"/>
      <c r="K221" s="47"/>
      <c r="L221" s="45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</row>
    <row r="222">
      <c r="A222" s="44"/>
      <c r="B222" s="45"/>
      <c r="C222" s="46"/>
      <c r="D222" s="44"/>
      <c r="E222" s="47"/>
      <c r="F222" s="45"/>
      <c r="G222" s="47"/>
      <c r="H222" s="44"/>
      <c r="I222" s="48"/>
      <c r="J222" s="47"/>
      <c r="K222" s="47"/>
      <c r="L222" s="45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</row>
    <row r="223">
      <c r="A223" s="44"/>
      <c r="B223" s="45"/>
      <c r="C223" s="46"/>
      <c r="D223" s="44"/>
      <c r="E223" s="47"/>
      <c r="F223" s="45"/>
      <c r="G223" s="47"/>
      <c r="H223" s="44"/>
      <c r="I223" s="48"/>
      <c r="J223" s="47"/>
      <c r="K223" s="47"/>
      <c r="L223" s="45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</row>
    <row r="224">
      <c r="A224" s="44"/>
      <c r="B224" s="45"/>
      <c r="C224" s="46"/>
      <c r="D224" s="44"/>
      <c r="E224" s="47"/>
      <c r="F224" s="45"/>
      <c r="G224" s="47"/>
      <c r="H224" s="44"/>
      <c r="I224" s="48"/>
      <c r="J224" s="47"/>
      <c r="K224" s="47"/>
      <c r="L224" s="45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</row>
    <row r="225">
      <c r="A225" s="44"/>
      <c r="B225" s="45"/>
      <c r="C225" s="46"/>
      <c r="D225" s="44"/>
      <c r="E225" s="47"/>
      <c r="F225" s="45"/>
      <c r="G225" s="47"/>
      <c r="H225" s="44"/>
      <c r="I225" s="48"/>
      <c r="J225" s="47"/>
      <c r="K225" s="47"/>
      <c r="L225" s="45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</row>
    <row r="226">
      <c r="A226" s="44"/>
      <c r="B226" s="45"/>
      <c r="C226" s="46"/>
      <c r="D226" s="44"/>
      <c r="E226" s="47"/>
      <c r="F226" s="45"/>
      <c r="G226" s="47"/>
      <c r="H226" s="44"/>
      <c r="I226" s="48"/>
      <c r="J226" s="47"/>
      <c r="K226" s="47"/>
      <c r="L226" s="45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</row>
    <row r="227">
      <c r="A227" s="44"/>
      <c r="B227" s="45"/>
      <c r="C227" s="46"/>
      <c r="D227" s="44"/>
      <c r="E227" s="47"/>
      <c r="F227" s="45"/>
      <c r="G227" s="47"/>
      <c r="H227" s="44"/>
      <c r="I227" s="48"/>
      <c r="J227" s="47"/>
      <c r="K227" s="47"/>
      <c r="L227" s="45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</row>
    <row r="228">
      <c r="A228" s="44"/>
      <c r="B228" s="45"/>
      <c r="C228" s="46"/>
      <c r="D228" s="44"/>
      <c r="E228" s="47"/>
      <c r="F228" s="45"/>
      <c r="G228" s="47"/>
      <c r="H228" s="44"/>
      <c r="I228" s="48"/>
      <c r="J228" s="47"/>
      <c r="K228" s="47"/>
      <c r="L228" s="45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</row>
    <row r="229">
      <c r="A229" s="44"/>
      <c r="B229" s="45"/>
      <c r="C229" s="46"/>
      <c r="D229" s="44"/>
      <c r="E229" s="47"/>
      <c r="F229" s="45"/>
      <c r="G229" s="47"/>
      <c r="H229" s="44"/>
      <c r="I229" s="48"/>
      <c r="J229" s="47"/>
      <c r="K229" s="47"/>
      <c r="L229" s="45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</row>
    <row r="230">
      <c r="A230" s="44"/>
      <c r="B230" s="45"/>
      <c r="C230" s="46"/>
      <c r="D230" s="44"/>
      <c r="E230" s="47"/>
      <c r="F230" s="45"/>
      <c r="G230" s="47"/>
      <c r="H230" s="44"/>
      <c r="I230" s="48"/>
      <c r="J230" s="47"/>
      <c r="K230" s="47"/>
      <c r="L230" s="45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</row>
    <row r="231">
      <c r="A231" s="44"/>
      <c r="B231" s="45"/>
      <c r="C231" s="46"/>
      <c r="D231" s="44"/>
      <c r="E231" s="47"/>
      <c r="F231" s="45"/>
      <c r="G231" s="47"/>
      <c r="H231" s="44"/>
      <c r="I231" s="48"/>
      <c r="J231" s="47"/>
      <c r="K231" s="47"/>
      <c r="L231" s="45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</row>
    <row r="232">
      <c r="A232" s="44"/>
      <c r="B232" s="45"/>
      <c r="C232" s="46"/>
      <c r="D232" s="44"/>
      <c r="E232" s="47"/>
      <c r="F232" s="45"/>
      <c r="G232" s="47"/>
      <c r="H232" s="44"/>
      <c r="I232" s="48"/>
      <c r="J232" s="47"/>
      <c r="K232" s="47"/>
      <c r="L232" s="45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</row>
    <row r="233">
      <c r="A233" s="44"/>
      <c r="B233" s="45"/>
      <c r="C233" s="46"/>
      <c r="D233" s="44"/>
      <c r="E233" s="47"/>
      <c r="F233" s="45"/>
      <c r="G233" s="47"/>
      <c r="H233" s="44"/>
      <c r="I233" s="48"/>
      <c r="J233" s="47"/>
      <c r="K233" s="47"/>
      <c r="L233" s="45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</row>
    <row r="234">
      <c r="A234" s="44"/>
      <c r="B234" s="45"/>
      <c r="C234" s="46"/>
      <c r="D234" s="44"/>
      <c r="E234" s="47"/>
      <c r="F234" s="45"/>
      <c r="G234" s="47"/>
      <c r="H234" s="44"/>
      <c r="I234" s="48"/>
      <c r="J234" s="47"/>
      <c r="K234" s="47"/>
      <c r="L234" s="45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</row>
    <row r="235">
      <c r="A235" s="44"/>
      <c r="B235" s="45"/>
      <c r="C235" s="46"/>
      <c r="D235" s="44"/>
      <c r="E235" s="47"/>
      <c r="F235" s="45"/>
      <c r="G235" s="47"/>
      <c r="H235" s="44"/>
      <c r="I235" s="48"/>
      <c r="J235" s="47"/>
      <c r="K235" s="47"/>
      <c r="L235" s="45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</row>
    <row r="236">
      <c r="A236" s="44"/>
      <c r="B236" s="45"/>
      <c r="C236" s="46"/>
      <c r="D236" s="44"/>
      <c r="E236" s="47"/>
      <c r="F236" s="45"/>
      <c r="G236" s="47"/>
      <c r="H236" s="44"/>
      <c r="I236" s="48"/>
      <c r="J236" s="47"/>
      <c r="K236" s="47"/>
      <c r="L236" s="45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</row>
    <row r="237">
      <c r="A237" s="44"/>
      <c r="B237" s="45"/>
      <c r="C237" s="46"/>
      <c r="D237" s="44"/>
      <c r="E237" s="47"/>
      <c r="F237" s="45"/>
      <c r="G237" s="47"/>
      <c r="H237" s="44"/>
      <c r="I237" s="48"/>
      <c r="J237" s="47"/>
      <c r="K237" s="47"/>
      <c r="L237" s="45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</row>
    <row r="238">
      <c r="A238" s="44"/>
      <c r="B238" s="45"/>
      <c r="C238" s="46"/>
      <c r="D238" s="44"/>
      <c r="E238" s="47"/>
      <c r="F238" s="45"/>
      <c r="G238" s="47"/>
      <c r="H238" s="44"/>
      <c r="I238" s="48"/>
      <c r="J238" s="47"/>
      <c r="K238" s="47"/>
      <c r="L238" s="45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</row>
    <row r="239">
      <c r="A239" s="44"/>
      <c r="B239" s="45"/>
      <c r="C239" s="46"/>
      <c r="D239" s="44"/>
      <c r="E239" s="47"/>
      <c r="F239" s="45"/>
      <c r="G239" s="47"/>
      <c r="H239" s="44"/>
      <c r="I239" s="48"/>
      <c r="J239" s="47"/>
      <c r="K239" s="47"/>
      <c r="L239" s="45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</row>
    <row r="240">
      <c r="A240" s="44"/>
      <c r="B240" s="45"/>
      <c r="C240" s="46"/>
      <c r="D240" s="44"/>
      <c r="E240" s="47"/>
      <c r="F240" s="45"/>
      <c r="G240" s="47"/>
      <c r="H240" s="44"/>
      <c r="I240" s="48"/>
      <c r="J240" s="47"/>
      <c r="K240" s="47"/>
      <c r="L240" s="45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</row>
    <row r="241">
      <c r="A241" s="44"/>
      <c r="B241" s="45"/>
      <c r="C241" s="46"/>
      <c r="D241" s="44"/>
      <c r="E241" s="47"/>
      <c r="F241" s="45"/>
      <c r="G241" s="47"/>
      <c r="H241" s="44"/>
      <c r="I241" s="48"/>
      <c r="J241" s="47"/>
      <c r="K241" s="47"/>
      <c r="L241" s="45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</row>
    <row r="242">
      <c r="A242" s="44"/>
      <c r="B242" s="45"/>
      <c r="C242" s="46"/>
      <c r="D242" s="44"/>
      <c r="E242" s="47"/>
      <c r="F242" s="45"/>
      <c r="G242" s="47"/>
      <c r="H242" s="44"/>
      <c r="I242" s="48"/>
      <c r="J242" s="47"/>
      <c r="K242" s="47"/>
      <c r="L242" s="45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</row>
    <row r="243">
      <c r="A243" s="44"/>
      <c r="B243" s="45"/>
      <c r="C243" s="46"/>
      <c r="D243" s="44"/>
      <c r="E243" s="47"/>
      <c r="F243" s="45"/>
      <c r="G243" s="47"/>
      <c r="H243" s="44"/>
      <c r="I243" s="48"/>
      <c r="J243" s="47"/>
      <c r="K243" s="47"/>
      <c r="L243" s="45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</row>
    <row r="244">
      <c r="A244" s="44"/>
      <c r="B244" s="45"/>
      <c r="C244" s="46"/>
      <c r="D244" s="44"/>
      <c r="E244" s="47"/>
      <c r="F244" s="45"/>
      <c r="G244" s="47"/>
      <c r="H244" s="44"/>
      <c r="I244" s="48"/>
      <c r="J244" s="47"/>
      <c r="K244" s="47"/>
      <c r="L244" s="45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</row>
    <row r="245">
      <c r="A245" s="44"/>
      <c r="B245" s="45"/>
      <c r="C245" s="46"/>
      <c r="D245" s="44"/>
      <c r="E245" s="47"/>
      <c r="F245" s="45"/>
      <c r="G245" s="47"/>
      <c r="H245" s="44"/>
      <c r="I245" s="48"/>
      <c r="J245" s="47"/>
      <c r="K245" s="47"/>
      <c r="L245" s="45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</row>
    <row r="246">
      <c r="A246" s="44"/>
      <c r="B246" s="45"/>
      <c r="C246" s="46"/>
      <c r="D246" s="44"/>
      <c r="E246" s="47"/>
      <c r="F246" s="45"/>
      <c r="G246" s="47"/>
      <c r="H246" s="44"/>
      <c r="I246" s="48"/>
      <c r="J246" s="47"/>
      <c r="K246" s="47"/>
      <c r="L246" s="45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</row>
    <row r="247">
      <c r="A247" s="44"/>
      <c r="B247" s="45"/>
      <c r="C247" s="46"/>
      <c r="D247" s="44"/>
      <c r="E247" s="47"/>
      <c r="F247" s="45"/>
      <c r="G247" s="47"/>
      <c r="H247" s="44"/>
      <c r="I247" s="48"/>
      <c r="J247" s="47"/>
      <c r="K247" s="47"/>
      <c r="L247" s="45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</row>
    <row r="248">
      <c r="A248" s="44"/>
      <c r="B248" s="45"/>
      <c r="C248" s="46"/>
      <c r="D248" s="44"/>
      <c r="E248" s="47"/>
      <c r="F248" s="45"/>
      <c r="G248" s="47"/>
      <c r="H248" s="44"/>
      <c r="I248" s="48"/>
      <c r="J248" s="47"/>
      <c r="K248" s="47"/>
      <c r="L248" s="45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</row>
    <row r="249">
      <c r="A249" s="44"/>
      <c r="B249" s="45"/>
      <c r="C249" s="46"/>
      <c r="D249" s="44"/>
      <c r="E249" s="47"/>
      <c r="F249" s="45"/>
      <c r="G249" s="47"/>
      <c r="H249" s="44"/>
      <c r="I249" s="48"/>
      <c r="J249" s="47"/>
      <c r="K249" s="47"/>
      <c r="L249" s="45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</row>
    <row r="250">
      <c r="A250" s="44"/>
      <c r="B250" s="45"/>
      <c r="C250" s="46"/>
      <c r="D250" s="44"/>
      <c r="E250" s="47"/>
      <c r="F250" s="45"/>
      <c r="G250" s="47"/>
      <c r="H250" s="44"/>
      <c r="I250" s="48"/>
      <c r="J250" s="47"/>
      <c r="K250" s="47"/>
      <c r="L250" s="45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</row>
    <row r="251">
      <c r="A251" s="44"/>
      <c r="B251" s="45"/>
      <c r="C251" s="46"/>
      <c r="D251" s="44"/>
      <c r="E251" s="47"/>
      <c r="F251" s="45"/>
      <c r="G251" s="47"/>
      <c r="H251" s="44"/>
      <c r="I251" s="48"/>
      <c r="J251" s="47"/>
      <c r="K251" s="47"/>
      <c r="L251" s="45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</row>
    <row r="252">
      <c r="A252" s="44"/>
      <c r="B252" s="45"/>
      <c r="C252" s="46"/>
      <c r="D252" s="44"/>
      <c r="E252" s="47"/>
      <c r="F252" s="45"/>
      <c r="G252" s="47"/>
      <c r="H252" s="44"/>
      <c r="I252" s="48"/>
      <c r="J252" s="47"/>
      <c r="K252" s="47"/>
      <c r="L252" s="45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</row>
    <row r="253">
      <c r="A253" s="44"/>
      <c r="B253" s="45"/>
      <c r="C253" s="46"/>
      <c r="D253" s="44"/>
      <c r="E253" s="47"/>
      <c r="F253" s="45"/>
      <c r="G253" s="47"/>
      <c r="H253" s="44"/>
      <c r="I253" s="48"/>
      <c r="J253" s="47"/>
      <c r="K253" s="47"/>
      <c r="L253" s="45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</row>
    <row r="254">
      <c r="A254" s="44"/>
      <c r="B254" s="45"/>
      <c r="C254" s="46"/>
      <c r="D254" s="44"/>
      <c r="E254" s="47"/>
      <c r="F254" s="45"/>
      <c r="G254" s="47"/>
      <c r="H254" s="44"/>
      <c r="I254" s="48"/>
      <c r="J254" s="47"/>
      <c r="K254" s="47"/>
      <c r="L254" s="45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</row>
    <row r="255">
      <c r="A255" s="44"/>
      <c r="B255" s="45"/>
      <c r="C255" s="46"/>
      <c r="D255" s="44"/>
      <c r="E255" s="47"/>
      <c r="F255" s="45"/>
      <c r="G255" s="47"/>
      <c r="H255" s="44"/>
      <c r="I255" s="48"/>
      <c r="J255" s="47"/>
      <c r="K255" s="47"/>
      <c r="L255" s="45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</row>
    <row r="256">
      <c r="A256" s="44"/>
      <c r="B256" s="45"/>
      <c r="C256" s="46"/>
      <c r="D256" s="44"/>
      <c r="E256" s="47"/>
      <c r="F256" s="45"/>
      <c r="G256" s="47"/>
      <c r="H256" s="44"/>
      <c r="I256" s="48"/>
      <c r="J256" s="47"/>
      <c r="K256" s="47"/>
      <c r="L256" s="45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</row>
    <row r="257">
      <c r="A257" s="44"/>
      <c r="B257" s="45"/>
      <c r="C257" s="46"/>
      <c r="D257" s="44"/>
      <c r="E257" s="47"/>
      <c r="F257" s="45"/>
      <c r="G257" s="47"/>
      <c r="H257" s="44"/>
      <c r="I257" s="48"/>
      <c r="J257" s="47"/>
      <c r="K257" s="47"/>
      <c r="L257" s="45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</row>
    <row r="258">
      <c r="A258" s="44"/>
      <c r="B258" s="45"/>
      <c r="C258" s="46"/>
      <c r="D258" s="44"/>
      <c r="E258" s="47"/>
      <c r="F258" s="45"/>
      <c r="G258" s="47"/>
      <c r="H258" s="44"/>
      <c r="I258" s="48"/>
      <c r="J258" s="47"/>
      <c r="K258" s="47"/>
      <c r="L258" s="45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</row>
    <row r="259">
      <c r="A259" s="44"/>
      <c r="B259" s="45"/>
      <c r="C259" s="46"/>
      <c r="D259" s="44"/>
      <c r="E259" s="47"/>
      <c r="F259" s="45"/>
      <c r="G259" s="47"/>
      <c r="H259" s="44"/>
      <c r="I259" s="48"/>
      <c r="J259" s="47"/>
      <c r="K259" s="47"/>
      <c r="L259" s="45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</row>
    <row r="260">
      <c r="A260" s="44"/>
      <c r="B260" s="45"/>
      <c r="C260" s="46"/>
      <c r="D260" s="44"/>
      <c r="E260" s="47"/>
      <c r="F260" s="45"/>
      <c r="G260" s="47"/>
      <c r="H260" s="44"/>
      <c r="I260" s="48"/>
      <c r="J260" s="47"/>
      <c r="K260" s="47"/>
      <c r="L260" s="45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</row>
    <row r="261">
      <c r="A261" s="44"/>
      <c r="B261" s="45"/>
      <c r="C261" s="46"/>
      <c r="D261" s="44"/>
      <c r="E261" s="47"/>
      <c r="F261" s="45"/>
      <c r="G261" s="47"/>
      <c r="H261" s="44"/>
      <c r="I261" s="48"/>
      <c r="J261" s="47"/>
      <c r="K261" s="47"/>
      <c r="L261" s="45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</row>
    <row r="262">
      <c r="A262" s="44"/>
      <c r="B262" s="45"/>
      <c r="C262" s="46"/>
      <c r="D262" s="44"/>
      <c r="E262" s="47"/>
      <c r="F262" s="45"/>
      <c r="G262" s="47"/>
      <c r="H262" s="44"/>
      <c r="I262" s="48"/>
      <c r="J262" s="47"/>
      <c r="K262" s="47"/>
      <c r="L262" s="45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</row>
    <row r="263">
      <c r="A263" s="44"/>
      <c r="B263" s="45"/>
      <c r="C263" s="46"/>
      <c r="D263" s="44"/>
      <c r="E263" s="47"/>
      <c r="F263" s="45"/>
      <c r="G263" s="47"/>
      <c r="H263" s="44"/>
      <c r="I263" s="48"/>
      <c r="J263" s="47"/>
      <c r="K263" s="47"/>
      <c r="L263" s="45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</row>
    <row r="264">
      <c r="A264" s="44"/>
      <c r="B264" s="45"/>
      <c r="C264" s="46"/>
      <c r="D264" s="44"/>
      <c r="E264" s="47"/>
      <c r="F264" s="45"/>
      <c r="G264" s="47"/>
      <c r="H264" s="44"/>
      <c r="I264" s="48"/>
      <c r="J264" s="47"/>
      <c r="K264" s="47"/>
      <c r="L264" s="45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</row>
    <row r="265">
      <c r="A265" s="44"/>
      <c r="B265" s="45"/>
      <c r="C265" s="46"/>
      <c r="D265" s="44"/>
      <c r="E265" s="47"/>
      <c r="F265" s="45"/>
      <c r="G265" s="47"/>
      <c r="H265" s="44"/>
      <c r="I265" s="48"/>
      <c r="J265" s="47"/>
      <c r="K265" s="47"/>
      <c r="L265" s="45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</row>
    <row r="266">
      <c r="A266" s="44"/>
      <c r="B266" s="45"/>
      <c r="C266" s="46"/>
      <c r="D266" s="44"/>
      <c r="E266" s="47"/>
      <c r="F266" s="45"/>
      <c r="G266" s="47"/>
      <c r="H266" s="44"/>
      <c r="I266" s="48"/>
      <c r="J266" s="47"/>
      <c r="K266" s="47"/>
      <c r="L266" s="45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</row>
    <row r="267">
      <c r="A267" s="44"/>
      <c r="B267" s="45"/>
      <c r="C267" s="46"/>
      <c r="D267" s="44"/>
      <c r="E267" s="47"/>
      <c r="F267" s="45"/>
      <c r="G267" s="47"/>
      <c r="H267" s="44"/>
      <c r="I267" s="48"/>
      <c r="J267" s="47"/>
      <c r="K267" s="47"/>
      <c r="L267" s="45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</row>
    <row r="268">
      <c r="A268" s="44"/>
      <c r="B268" s="45"/>
      <c r="C268" s="46"/>
      <c r="D268" s="44"/>
      <c r="E268" s="47"/>
      <c r="F268" s="45"/>
      <c r="G268" s="47"/>
      <c r="H268" s="44"/>
      <c r="I268" s="48"/>
      <c r="J268" s="47"/>
      <c r="K268" s="47"/>
      <c r="L268" s="45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</row>
    <row r="269">
      <c r="A269" s="44"/>
      <c r="B269" s="45"/>
      <c r="C269" s="46"/>
      <c r="D269" s="44"/>
      <c r="E269" s="47"/>
      <c r="F269" s="45"/>
      <c r="G269" s="47"/>
      <c r="H269" s="44"/>
      <c r="I269" s="48"/>
      <c r="J269" s="47"/>
      <c r="K269" s="47"/>
      <c r="L269" s="45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</row>
    <row r="270">
      <c r="A270" s="44"/>
      <c r="B270" s="45"/>
      <c r="C270" s="46"/>
      <c r="D270" s="44"/>
      <c r="E270" s="47"/>
      <c r="F270" s="45"/>
      <c r="G270" s="47"/>
      <c r="H270" s="44"/>
      <c r="I270" s="48"/>
      <c r="J270" s="47"/>
      <c r="K270" s="47"/>
      <c r="L270" s="45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</row>
    <row r="271">
      <c r="A271" s="44"/>
      <c r="B271" s="45"/>
      <c r="C271" s="46"/>
      <c r="D271" s="44"/>
      <c r="E271" s="47"/>
      <c r="F271" s="45"/>
      <c r="G271" s="47"/>
      <c r="H271" s="44"/>
      <c r="I271" s="48"/>
      <c r="J271" s="47"/>
      <c r="K271" s="47"/>
      <c r="L271" s="45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</row>
    <row r="272">
      <c r="A272" s="44"/>
      <c r="B272" s="45"/>
      <c r="C272" s="46"/>
      <c r="D272" s="44"/>
      <c r="E272" s="47"/>
      <c r="F272" s="45"/>
      <c r="G272" s="47"/>
      <c r="H272" s="44"/>
      <c r="I272" s="48"/>
      <c r="J272" s="47"/>
      <c r="K272" s="47"/>
      <c r="L272" s="45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</row>
    <row r="273">
      <c r="A273" s="44"/>
      <c r="B273" s="45"/>
      <c r="C273" s="46"/>
      <c r="D273" s="44"/>
      <c r="E273" s="47"/>
      <c r="F273" s="45"/>
      <c r="G273" s="47"/>
      <c r="H273" s="44"/>
      <c r="I273" s="48"/>
      <c r="J273" s="47"/>
      <c r="K273" s="47"/>
      <c r="L273" s="45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</row>
    <row r="274">
      <c r="A274" s="44"/>
      <c r="B274" s="45"/>
      <c r="C274" s="46"/>
      <c r="D274" s="44"/>
      <c r="E274" s="47"/>
      <c r="F274" s="45"/>
      <c r="G274" s="47"/>
      <c r="H274" s="44"/>
      <c r="I274" s="48"/>
      <c r="J274" s="47"/>
      <c r="K274" s="47"/>
      <c r="L274" s="45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</row>
    <row r="275">
      <c r="A275" s="44"/>
      <c r="B275" s="45"/>
      <c r="C275" s="46"/>
      <c r="D275" s="44"/>
      <c r="E275" s="47"/>
      <c r="F275" s="45"/>
      <c r="G275" s="47"/>
      <c r="H275" s="44"/>
      <c r="I275" s="48"/>
      <c r="J275" s="47"/>
      <c r="K275" s="47"/>
      <c r="L275" s="45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</row>
    <row r="276">
      <c r="A276" s="44"/>
      <c r="B276" s="45"/>
      <c r="C276" s="46"/>
      <c r="D276" s="44"/>
      <c r="E276" s="47"/>
      <c r="F276" s="45"/>
      <c r="G276" s="47"/>
      <c r="H276" s="44"/>
      <c r="I276" s="48"/>
      <c r="J276" s="47"/>
      <c r="K276" s="47"/>
      <c r="L276" s="45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</row>
    <row r="277">
      <c r="A277" s="44"/>
      <c r="B277" s="45"/>
      <c r="C277" s="46"/>
      <c r="D277" s="44"/>
      <c r="E277" s="47"/>
      <c r="F277" s="45"/>
      <c r="G277" s="47"/>
      <c r="H277" s="44"/>
      <c r="I277" s="48"/>
      <c r="J277" s="47"/>
      <c r="K277" s="47"/>
      <c r="L277" s="45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</row>
    <row r="278">
      <c r="A278" s="44"/>
      <c r="B278" s="45"/>
      <c r="C278" s="46"/>
      <c r="D278" s="44"/>
      <c r="E278" s="47"/>
      <c r="F278" s="45"/>
      <c r="G278" s="47"/>
      <c r="H278" s="44"/>
      <c r="I278" s="48"/>
      <c r="J278" s="47"/>
      <c r="K278" s="47"/>
      <c r="L278" s="45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</row>
    <row r="279">
      <c r="A279" s="44"/>
      <c r="B279" s="45"/>
      <c r="C279" s="46"/>
      <c r="D279" s="44"/>
      <c r="E279" s="47"/>
      <c r="F279" s="45"/>
      <c r="G279" s="47"/>
      <c r="H279" s="44"/>
      <c r="I279" s="48"/>
      <c r="J279" s="47"/>
      <c r="K279" s="47"/>
      <c r="L279" s="45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</row>
    <row r="280">
      <c r="A280" s="44"/>
      <c r="B280" s="45"/>
      <c r="C280" s="46"/>
      <c r="D280" s="44"/>
      <c r="E280" s="47"/>
      <c r="F280" s="45"/>
      <c r="G280" s="47"/>
      <c r="H280" s="44"/>
      <c r="I280" s="48"/>
      <c r="J280" s="47"/>
      <c r="K280" s="47"/>
      <c r="L280" s="45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</row>
    <row r="281">
      <c r="A281" s="44"/>
      <c r="B281" s="45"/>
      <c r="C281" s="46"/>
      <c r="D281" s="44"/>
      <c r="E281" s="47"/>
      <c r="F281" s="45"/>
      <c r="G281" s="47"/>
      <c r="H281" s="44"/>
      <c r="I281" s="48"/>
      <c r="J281" s="47"/>
      <c r="K281" s="47"/>
      <c r="L281" s="45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</row>
    <row r="282">
      <c r="A282" s="44"/>
      <c r="B282" s="45"/>
      <c r="C282" s="46"/>
      <c r="D282" s="44"/>
      <c r="E282" s="47"/>
      <c r="F282" s="45"/>
      <c r="G282" s="47"/>
      <c r="H282" s="44"/>
      <c r="I282" s="48"/>
      <c r="J282" s="47"/>
      <c r="K282" s="47"/>
      <c r="L282" s="45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</row>
    <row r="283">
      <c r="A283" s="44"/>
      <c r="B283" s="45"/>
      <c r="C283" s="46"/>
      <c r="D283" s="44"/>
      <c r="E283" s="47"/>
      <c r="F283" s="45"/>
      <c r="G283" s="47"/>
      <c r="H283" s="44"/>
      <c r="I283" s="48"/>
      <c r="J283" s="47"/>
      <c r="K283" s="47"/>
      <c r="L283" s="45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</row>
    <row r="284">
      <c r="A284" s="44"/>
      <c r="B284" s="45"/>
      <c r="C284" s="46"/>
      <c r="D284" s="44"/>
      <c r="E284" s="47"/>
      <c r="F284" s="45"/>
      <c r="G284" s="47"/>
      <c r="H284" s="44"/>
      <c r="I284" s="48"/>
      <c r="J284" s="47"/>
      <c r="K284" s="47"/>
      <c r="L284" s="45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</row>
    <row r="285">
      <c r="A285" s="44"/>
      <c r="B285" s="45"/>
      <c r="C285" s="46"/>
      <c r="D285" s="44"/>
      <c r="E285" s="47"/>
      <c r="F285" s="45"/>
      <c r="G285" s="47"/>
      <c r="H285" s="44"/>
      <c r="I285" s="48"/>
      <c r="J285" s="47"/>
      <c r="K285" s="47"/>
      <c r="L285" s="45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</row>
    <row r="286">
      <c r="A286" s="44"/>
      <c r="B286" s="45"/>
      <c r="C286" s="46"/>
      <c r="D286" s="44"/>
      <c r="E286" s="47"/>
      <c r="F286" s="45"/>
      <c r="G286" s="47"/>
      <c r="H286" s="44"/>
      <c r="I286" s="48"/>
      <c r="J286" s="47"/>
      <c r="K286" s="47"/>
      <c r="L286" s="45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</row>
    <row r="287">
      <c r="A287" s="44"/>
      <c r="B287" s="45"/>
      <c r="C287" s="46"/>
      <c r="D287" s="44"/>
      <c r="E287" s="47"/>
      <c r="F287" s="45"/>
      <c r="G287" s="47"/>
      <c r="H287" s="44"/>
      <c r="I287" s="48"/>
      <c r="J287" s="47"/>
      <c r="K287" s="47"/>
      <c r="L287" s="45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</row>
    <row r="288">
      <c r="A288" s="44"/>
      <c r="B288" s="45"/>
      <c r="C288" s="46"/>
      <c r="D288" s="44"/>
      <c r="E288" s="47"/>
      <c r="F288" s="45"/>
      <c r="G288" s="47"/>
      <c r="H288" s="44"/>
      <c r="I288" s="48"/>
      <c r="J288" s="47"/>
      <c r="K288" s="47"/>
      <c r="L288" s="45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</row>
    <row r="289">
      <c r="A289" s="44"/>
      <c r="B289" s="45"/>
      <c r="C289" s="46"/>
      <c r="D289" s="44"/>
      <c r="E289" s="47"/>
      <c r="F289" s="45"/>
      <c r="G289" s="47"/>
      <c r="H289" s="44"/>
      <c r="I289" s="48"/>
      <c r="J289" s="47"/>
      <c r="K289" s="47"/>
      <c r="L289" s="45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</row>
    <row r="290">
      <c r="A290" s="44"/>
      <c r="B290" s="45"/>
      <c r="C290" s="46"/>
      <c r="D290" s="44"/>
      <c r="E290" s="47"/>
      <c r="F290" s="45"/>
      <c r="G290" s="47"/>
      <c r="H290" s="44"/>
      <c r="I290" s="48"/>
      <c r="J290" s="47"/>
      <c r="K290" s="47"/>
      <c r="L290" s="45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</row>
    <row r="291">
      <c r="A291" s="44"/>
      <c r="B291" s="45"/>
      <c r="C291" s="46"/>
      <c r="D291" s="44"/>
      <c r="E291" s="47"/>
      <c r="F291" s="45"/>
      <c r="G291" s="47"/>
      <c r="H291" s="44"/>
      <c r="I291" s="48"/>
      <c r="J291" s="47"/>
      <c r="K291" s="47"/>
      <c r="L291" s="45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</row>
    <row r="292">
      <c r="A292" s="44"/>
      <c r="B292" s="45"/>
      <c r="C292" s="46"/>
      <c r="D292" s="44"/>
      <c r="E292" s="47"/>
      <c r="F292" s="45"/>
      <c r="G292" s="47"/>
      <c r="H292" s="44"/>
      <c r="I292" s="48"/>
      <c r="J292" s="47"/>
      <c r="K292" s="47"/>
      <c r="L292" s="45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</row>
    <row r="293">
      <c r="A293" s="44"/>
      <c r="B293" s="45"/>
      <c r="C293" s="46"/>
      <c r="D293" s="44"/>
      <c r="E293" s="47"/>
      <c r="F293" s="45"/>
      <c r="G293" s="47"/>
      <c r="H293" s="44"/>
      <c r="I293" s="48"/>
      <c r="J293" s="47"/>
      <c r="K293" s="47"/>
      <c r="L293" s="45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</row>
    <row r="294">
      <c r="A294" s="44"/>
      <c r="B294" s="45"/>
      <c r="C294" s="46"/>
      <c r="D294" s="44"/>
      <c r="E294" s="47"/>
      <c r="F294" s="45"/>
      <c r="G294" s="47"/>
      <c r="H294" s="44"/>
      <c r="I294" s="48"/>
      <c r="J294" s="47"/>
      <c r="K294" s="47"/>
      <c r="L294" s="45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</row>
    <row r="295">
      <c r="A295" s="44"/>
      <c r="B295" s="45"/>
      <c r="C295" s="46"/>
      <c r="D295" s="44"/>
      <c r="E295" s="47"/>
      <c r="F295" s="45"/>
      <c r="G295" s="47"/>
      <c r="H295" s="44"/>
      <c r="I295" s="48"/>
      <c r="J295" s="47"/>
      <c r="K295" s="47"/>
      <c r="L295" s="45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</row>
    <row r="296">
      <c r="A296" s="44"/>
      <c r="B296" s="45"/>
      <c r="C296" s="46"/>
      <c r="D296" s="44"/>
      <c r="E296" s="47"/>
      <c r="F296" s="45"/>
      <c r="G296" s="47"/>
      <c r="H296" s="44"/>
      <c r="I296" s="48"/>
      <c r="J296" s="47"/>
      <c r="K296" s="47"/>
      <c r="L296" s="45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</row>
    <row r="297">
      <c r="A297" s="44"/>
      <c r="B297" s="45"/>
      <c r="C297" s="46"/>
      <c r="D297" s="44"/>
      <c r="E297" s="47"/>
      <c r="F297" s="45"/>
      <c r="G297" s="47"/>
      <c r="H297" s="44"/>
      <c r="I297" s="48"/>
      <c r="J297" s="47"/>
      <c r="K297" s="47"/>
      <c r="L297" s="45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</row>
    <row r="298">
      <c r="A298" s="44"/>
      <c r="B298" s="45"/>
      <c r="C298" s="46"/>
      <c r="D298" s="44"/>
      <c r="E298" s="47"/>
      <c r="F298" s="45"/>
      <c r="G298" s="47"/>
      <c r="H298" s="44"/>
      <c r="I298" s="48"/>
      <c r="J298" s="47"/>
      <c r="K298" s="47"/>
      <c r="L298" s="45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</row>
    <row r="299">
      <c r="A299" s="44"/>
      <c r="B299" s="45"/>
      <c r="C299" s="46"/>
      <c r="D299" s="44"/>
      <c r="E299" s="47"/>
      <c r="F299" s="45"/>
      <c r="G299" s="47"/>
      <c r="H299" s="44"/>
      <c r="I299" s="48"/>
      <c r="J299" s="47"/>
      <c r="K299" s="47"/>
      <c r="L299" s="45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</row>
    <row r="300">
      <c r="A300" s="44"/>
      <c r="B300" s="45"/>
      <c r="C300" s="46"/>
      <c r="D300" s="44"/>
      <c r="E300" s="47"/>
      <c r="F300" s="45"/>
      <c r="G300" s="47"/>
      <c r="H300" s="44"/>
      <c r="I300" s="48"/>
      <c r="J300" s="47"/>
      <c r="K300" s="47"/>
      <c r="L300" s="45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</row>
    <row r="301">
      <c r="A301" s="44"/>
      <c r="B301" s="45"/>
      <c r="C301" s="46"/>
      <c r="D301" s="44"/>
      <c r="E301" s="47"/>
      <c r="F301" s="45"/>
      <c r="G301" s="47"/>
      <c r="H301" s="44"/>
      <c r="I301" s="48"/>
      <c r="J301" s="47"/>
      <c r="K301" s="47"/>
      <c r="L301" s="45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</row>
    <row r="302">
      <c r="A302" s="44"/>
      <c r="B302" s="45"/>
      <c r="C302" s="46"/>
      <c r="D302" s="44"/>
      <c r="E302" s="47"/>
      <c r="F302" s="45"/>
      <c r="G302" s="47"/>
      <c r="H302" s="44"/>
      <c r="I302" s="48"/>
      <c r="J302" s="47"/>
      <c r="K302" s="47"/>
      <c r="L302" s="45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</row>
    <row r="303">
      <c r="A303" s="44"/>
      <c r="B303" s="45"/>
      <c r="C303" s="46"/>
      <c r="D303" s="44"/>
      <c r="E303" s="47"/>
      <c r="F303" s="45"/>
      <c r="G303" s="47"/>
      <c r="H303" s="44"/>
      <c r="I303" s="48"/>
      <c r="J303" s="47"/>
      <c r="K303" s="47"/>
      <c r="L303" s="45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</row>
    <row r="304">
      <c r="A304" s="44"/>
      <c r="B304" s="45"/>
      <c r="C304" s="46"/>
      <c r="D304" s="44"/>
      <c r="E304" s="47"/>
      <c r="F304" s="45"/>
      <c r="G304" s="47"/>
      <c r="H304" s="44"/>
      <c r="I304" s="48"/>
      <c r="J304" s="47"/>
      <c r="K304" s="47"/>
      <c r="L304" s="45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</row>
    <row r="305">
      <c r="A305" s="44"/>
      <c r="B305" s="45"/>
      <c r="C305" s="46"/>
      <c r="D305" s="44"/>
      <c r="E305" s="47"/>
      <c r="F305" s="45"/>
      <c r="G305" s="47"/>
      <c r="H305" s="44"/>
      <c r="I305" s="48"/>
      <c r="J305" s="47"/>
      <c r="K305" s="47"/>
      <c r="L305" s="45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</row>
    <row r="306">
      <c r="A306" s="44"/>
      <c r="B306" s="45"/>
      <c r="C306" s="46"/>
      <c r="D306" s="44"/>
      <c r="E306" s="47"/>
      <c r="F306" s="45"/>
      <c r="G306" s="47"/>
      <c r="H306" s="44"/>
      <c r="I306" s="48"/>
      <c r="J306" s="47"/>
      <c r="K306" s="47"/>
      <c r="L306" s="45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</row>
    <row r="307">
      <c r="A307" s="44"/>
      <c r="B307" s="45"/>
      <c r="C307" s="46"/>
      <c r="D307" s="44"/>
      <c r="E307" s="47"/>
      <c r="F307" s="45"/>
      <c r="G307" s="47"/>
      <c r="H307" s="44"/>
      <c r="I307" s="48"/>
      <c r="J307" s="47"/>
      <c r="K307" s="47"/>
      <c r="L307" s="45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</row>
    <row r="308">
      <c r="A308" s="44"/>
      <c r="B308" s="45"/>
      <c r="C308" s="46"/>
      <c r="D308" s="44"/>
      <c r="E308" s="47"/>
      <c r="F308" s="45"/>
      <c r="G308" s="47"/>
      <c r="H308" s="44"/>
      <c r="I308" s="48"/>
      <c r="J308" s="47"/>
      <c r="K308" s="47"/>
      <c r="L308" s="45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</row>
    <row r="309">
      <c r="A309" s="44"/>
      <c r="B309" s="45"/>
      <c r="C309" s="46"/>
      <c r="D309" s="44"/>
      <c r="E309" s="47"/>
      <c r="F309" s="45"/>
      <c r="G309" s="47"/>
      <c r="H309" s="44"/>
      <c r="I309" s="48"/>
      <c r="J309" s="47"/>
      <c r="K309" s="47"/>
      <c r="L309" s="45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</row>
    <row r="310">
      <c r="A310" s="44"/>
      <c r="B310" s="45"/>
      <c r="C310" s="46"/>
      <c r="D310" s="44"/>
      <c r="E310" s="47"/>
      <c r="F310" s="45"/>
      <c r="G310" s="47"/>
      <c r="H310" s="44"/>
      <c r="I310" s="48"/>
      <c r="J310" s="47"/>
      <c r="K310" s="47"/>
      <c r="L310" s="45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</row>
    <row r="311">
      <c r="A311" s="44"/>
      <c r="B311" s="45"/>
      <c r="C311" s="46"/>
      <c r="D311" s="44"/>
      <c r="E311" s="47"/>
      <c r="F311" s="45"/>
      <c r="G311" s="47"/>
      <c r="H311" s="44"/>
      <c r="I311" s="48"/>
      <c r="J311" s="47"/>
      <c r="K311" s="47"/>
      <c r="L311" s="45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</row>
    <row r="312">
      <c r="A312" s="44"/>
      <c r="B312" s="45"/>
      <c r="C312" s="46"/>
      <c r="D312" s="44"/>
      <c r="E312" s="47"/>
      <c r="F312" s="45"/>
      <c r="G312" s="47"/>
      <c r="H312" s="44"/>
      <c r="I312" s="48"/>
      <c r="J312" s="47"/>
      <c r="K312" s="47"/>
      <c r="L312" s="45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</row>
    <row r="313">
      <c r="A313" s="44"/>
      <c r="B313" s="45"/>
      <c r="C313" s="46"/>
      <c r="D313" s="44"/>
      <c r="E313" s="47"/>
      <c r="F313" s="45"/>
      <c r="G313" s="47"/>
      <c r="H313" s="44"/>
      <c r="I313" s="48"/>
      <c r="J313" s="47"/>
      <c r="K313" s="47"/>
      <c r="L313" s="45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</row>
    <row r="314">
      <c r="A314" s="44"/>
      <c r="B314" s="45"/>
      <c r="C314" s="46"/>
      <c r="D314" s="44"/>
      <c r="E314" s="47"/>
      <c r="F314" s="45"/>
      <c r="G314" s="47"/>
      <c r="H314" s="44"/>
      <c r="I314" s="48"/>
      <c r="J314" s="47"/>
      <c r="K314" s="47"/>
      <c r="L314" s="45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</row>
    <row r="315">
      <c r="A315" s="44"/>
      <c r="B315" s="45"/>
      <c r="C315" s="46"/>
      <c r="D315" s="44"/>
      <c r="E315" s="47"/>
      <c r="F315" s="45"/>
      <c r="G315" s="47"/>
      <c r="H315" s="44"/>
      <c r="I315" s="48"/>
      <c r="J315" s="47"/>
      <c r="K315" s="47"/>
      <c r="L315" s="45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</row>
    <row r="316">
      <c r="A316" s="44"/>
      <c r="B316" s="45"/>
      <c r="C316" s="46"/>
      <c r="D316" s="44"/>
      <c r="E316" s="47"/>
      <c r="F316" s="45"/>
      <c r="G316" s="47"/>
      <c r="H316" s="44"/>
      <c r="I316" s="48"/>
      <c r="J316" s="47"/>
      <c r="K316" s="47"/>
      <c r="L316" s="45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</row>
    <row r="317">
      <c r="A317" s="44"/>
      <c r="B317" s="45"/>
      <c r="C317" s="46"/>
      <c r="D317" s="44"/>
      <c r="E317" s="47"/>
      <c r="F317" s="45"/>
      <c r="G317" s="47"/>
      <c r="H317" s="44"/>
      <c r="I317" s="48"/>
      <c r="J317" s="47"/>
      <c r="K317" s="47"/>
      <c r="L317" s="45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</row>
    <row r="318">
      <c r="A318" s="44"/>
      <c r="B318" s="45"/>
      <c r="C318" s="46"/>
      <c r="D318" s="44"/>
      <c r="E318" s="47"/>
      <c r="F318" s="45"/>
      <c r="G318" s="47"/>
      <c r="H318" s="44"/>
      <c r="I318" s="48"/>
      <c r="J318" s="47"/>
      <c r="K318" s="47"/>
      <c r="L318" s="45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</row>
    <row r="319">
      <c r="A319" s="44"/>
      <c r="B319" s="45"/>
      <c r="C319" s="46"/>
      <c r="D319" s="44"/>
      <c r="E319" s="47"/>
      <c r="F319" s="45"/>
      <c r="G319" s="47"/>
      <c r="H319" s="44"/>
      <c r="I319" s="48"/>
      <c r="J319" s="47"/>
      <c r="K319" s="47"/>
      <c r="L319" s="45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</row>
    <row r="320">
      <c r="A320" s="44"/>
      <c r="B320" s="45"/>
      <c r="C320" s="46"/>
      <c r="D320" s="44"/>
      <c r="E320" s="47"/>
      <c r="F320" s="45"/>
      <c r="G320" s="47"/>
      <c r="H320" s="44"/>
      <c r="I320" s="48"/>
      <c r="J320" s="47"/>
      <c r="K320" s="47"/>
      <c r="L320" s="45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</row>
    <row r="321">
      <c r="A321" s="44"/>
      <c r="B321" s="45"/>
      <c r="C321" s="46"/>
      <c r="D321" s="44"/>
      <c r="E321" s="47"/>
      <c r="F321" s="45"/>
      <c r="G321" s="47"/>
      <c r="H321" s="44"/>
      <c r="I321" s="48"/>
      <c r="J321" s="47"/>
      <c r="K321" s="47"/>
      <c r="L321" s="45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</row>
    <row r="322">
      <c r="A322" s="44"/>
      <c r="B322" s="45"/>
      <c r="C322" s="46"/>
      <c r="D322" s="44"/>
      <c r="E322" s="47"/>
      <c r="F322" s="45"/>
      <c r="G322" s="47"/>
      <c r="H322" s="44"/>
      <c r="I322" s="48"/>
      <c r="J322" s="47"/>
      <c r="K322" s="47"/>
      <c r="L322" s="45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</row>
    <row r="323">
      <c r="A323" s="44"/>
      <c r="B323" s="45"/>
      <c r="C323" s="46"/>
      <c r="D323" s="44"/>
      <c r="E323" s="47"/>
      <c r="F323" s="45"/>
      <c r="G323" s="47"/>
      <c r="H323" s="44"/>
      <c r="I323" s="48"/>
      <c r="J323" s="47"/>
      <c r="K323" s="47"/>
      <c r="L323" s="45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</row>
    <row r="324">
      <c r="A324" s="44"/>
      <c r="B324" s="45"/>
      <c r="C324" s="46"/>
      <c r="D324" s="44"/>
      <c r="E324" s="47"/>
      <c r="F324" s="45"/>
      <c r="G324" s="47"/>
      <c r="H324" s="44"/>
      <c r="I324" s="48"/>
      <c r="J324" s="47"/>
      <c r="K324" s="47"/>
      <c r="L324" s="45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</row>
    <row r="325">
      <c r="A325" s="44"/>
      <c r="B325" s="45"/>
      <c r="C325" s="46"/>
      <c r="D325" s="44"/>
      <c r="E325" s="47"/>
      <c r="F325" s="45"/>
      <c r="G325" s="47"/>
      <c r="H325" s="44"/>
      <c r="I325" s="48"/>
      <c r="J325" s="47"/>
      <c r="K325" s="47"/>
      <c r="L325" s="45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</row>
    <row r="326">
      <c r="A326" s="44"/>
      <c r="B326" s="45"/>
      <c r="C326" s="46"/>
      <c r="D326" s="44"/>
      <c r="E326" s="47"/>
      <c r="F326" s="45"/>
      <c r="G326" s="47"/>
      <c r="H326" s="44"/>
      <c r="I326" s="48"/>
      <c r="J326" s="47"/>
      <c r="K326" s="47"/>
      <c r="L326" s="45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</row>
    <row r="327">
      <c r="A327" s="44"/>
      <c r="B327" s="45"/>
      <c r="C327" s="46"/>
      <c r="D327" s="44"/>
      <c r="E327" s="47"/>
      <c r="F327" s="45"/>
      <c r="G327" s="47"/>
      <c r="H327" s="44"/>
      <c r="I327" s="48"/>
      <c r="J327" s="47"/>
      <c r="K327" s="47"/>
      <c r="L327" s="45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</row>
    <row r="328">
      <c r="A328" s="44"/>
      <c r="B328" s="45"/>
      <c r="C328" s="46"/>
      <c r="D328" s="44"/>
      <c r="E328" s="47"/>
      <c r="F328" s="45"/>
      <c r="G328" s="47"/>
      <c r="H328" s="44"/>
      <c r="I328" s="48"/>
      <c r="J328" s="47"/>
      <c r="K328" s="47"/>
      <c r="L328" s="45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</row>
    <row r="329">
      <c r="A329" s="44"/>
      <c r="B329" s="45"/>
      <c r="C329" s="46"/>
      <c r="D329" s="44"/>
      <c r="E329" s="47"/>
      <c r="F329" s="45"/>
      <c r="G329" s="47"/>
      <c r="H329" s="44"/>
      <c r="I329" s="48"/>
      <c r="J329" s="47"/>
      <c r="K329" s="47"/>
      <c r="L329" s="45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</row>
    <row r="330">
      <c r="A330" s="44"/>
      <c r="B330" s="45"/>
      <c r="C330" s="46"/>
      <c r="D330" s="44"/>
      <c r="E330" s="47"/>
      <c r="F330" s="45"/>
      <c r="G330" s="47"/>
      <c r="H330" s="44"/>
      <c r="I330" s="48"/>
      <c r="J330" s="47"/>
      <c r="K330" s="47"/>
      <c r="L330" s="45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</row>
    <row r="331">
      <c r="A331" s="44"/>
      <c r="B331" s="45"/>
      <c r="C331" s="46"/>
      <c r="D331" s="44"/>
      <c r="E331" s="47"/>
      <c r="F331" s="45"/>
      <c r="G331" s="47"/>
      <c r="H331" s="44"/>
      <c r="I331" s="48"/>
      <c r="J331" s="47"/>
      <c r="K331" s="47"/>
      <c r="L331" s="45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</row>
    <row r="332">
      <c r="A332" s="44"/>
      <c r="B332" s="45"/>
      <c r="C332" s="46"/>
      <c r="D332" s="44"/>
      <c r="E332" s="47"/>
      <c r="F332" s="45"/>
      <c r="G332" s="47"/>
      <c r="H332" s="44"/>
      <c r="I332" s="48"/>
      <c r="J332" s="47"/>
      <c r="K332" s="47"/>
      <c r="L332" s="45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</row>
    <row r="333">
      <c r="A333" s="44"/>
      <c r="B333" s="45"/>
      <c r="C333" s="46"/>
      <c r="D333" s="44"/>
      <c r="E333" s="47"/>
      <c r="F333" s="45"/>
      <c r="G333" s="47"/>
      <c r="H333" s="44"/>
      <c r="I333" s="48"/>
      <c r="J333" s="47"/>
      <c r="K333" s="47"/>
      <c r="L333" s="45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</row>
    <row r="334">
      <c r="A334" s="44"/>
      <c r="B334" s="45"/>
      <c r="C334" s="46"/>
      <c r="D334" s="44"/>
      <c r="E334" s="47"/>
      <c r="F334" s="45"/>
      <c r="G334" s="47"/>
      <c r="H334" s="44"/>
      <c r="I334" s="48"/>
      <c r="J334" s="47"/>
      <c r="K334" s="47"/>
      <c r="L334" s="45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</row>
    <row r="335">
      <c r="A335" s="44"/>
      <c r="B335" s="45"/>
      <c r="C335" s="46"/>
      <c r="D335" s="44"/>
      <c r="E335" s="47"/>
      <c r="F335" s="45"/>
      <c r="G335" s="47"/>
      <c r="H335" s="44"/>
      <c r="I335" s="48"/>
      <c r="J335" s="47"/>
      <c r="K335" s="47"/>
      <c r="L335" s="45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</row>
    <row r="336">
      <c r="A336" s="44"/>
      <c r="B336" s="45"/>
      <c r="C336" s="46"/>
      <c r="D336" s="44"/>
      <c r="E336" s="47"/>
      <c r="F336" s="45"/>
      <c r="G336" s="47"/>
      <c r="H336" s="44"/>
      <c r="I336" s="48"/>
      <c r="J336" s="47"/>
      <c r="K336" s="47"/>
      <c r="L336" s="45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</row>
    <row r="337">
      <c r="A337" s="44"/>
      <c r="B337" s="45"/>
      <c r="C337" s="46"/>
      <c r="D337" s="44"/>
      <c r="E337" s="47"/>
      <c r="F337" s="45"/>
      <c r="G337" s="47"/>
      <c r="H337" s="44"/>
      <c r="I337" s="48"/>
      <c r="J337" s="47"/>
      <c r="K337" s="47"/>
      <c r="L337" s="45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</row>
    <row r="338">
      <c r="A338" s="44"/>
      <c r="B338" s="45"/>
      <c r="C338" s="46"/>
      <c r="D338" s="44"/>
      <c r="E338" s="47"/>
      <c r="F338" s="45"/>
      <c r="G338" s="47"/>
      <c r="H338" s="44"/>
      <c r="I338" s="48"/>
      <c r="J338" s="47"/>
      <c r="K338" s="47"/>
      <c r="L338" s="45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</row>
    <row r="339">
      <c r="A339" s="44"/>
      <c r="B339" s="45"/>
      <c r="C339" s="46"/>
      <c r="D339" s="44"/>
      <c r="E339" s="47"/>
      <c r="F339" s="45"/>
      <c r="G339" s="47"/>
      <c r="H339" s="44"/>
      <c r="I339" s="48"/>
      <c r="J339" s="47"/>
      <c r="K339" s="47"/>
      <c r="L339" s="45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</row>
    <row r="340">
      <c r="A340" s="44"/>
      <c r="B340" s="45"/>
      <c r="C340" s="46"/>
      <c r="D340" s="44"/>
      <c r="E340" s="47"/>
      <c r="F340" s="45"/>
      <c r="G340" s="47"/>
      <c r="H340" s="44"/>
      <c r="I340" s="48"/>
      <c r="J340" s="47"/>
      <c r="K340" s="47"/>
      <c r="L340" s="45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</row>
    <row r="341">
      <c r="A341" s="44"/>
      <c r="B341" s="45"/>
      <c r="C341" s="46"/>
      <c r="D341" s="44"/>
      <c r="E341" s="47"/>
      <c r="F341" s="45"/>
      <c r="G341" s="47"/>
      <c r="H341" s="44"/>
      <c r="I341" s="48"/>
      <c r="J341" s="47"/>
      <c r="K341" s="47"/>
      <c r="L341" s="45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</row>
    <row r="342">
      <c r="A342" s="44"/>
      <c r="B342" s="45"/>
      <c r="C342" s="46"/>
      <c r="D342" s="44"/>
      <c r="E342" s="47"/>
      <c r="F342" s="45"/>
      <c r="G342" s="47"/>
      <c r="H342" s="44"/>
      <c r="I342" s="48"/>
      <c r="J342" s="47"/>
      <c r="K342" s="47"/>
      <c r="L342" s="45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</row>
    <row r="343">
      <c r="A343" s="44"/>
      <c r="B343" s="45"/>
      <c r="C343" s="46"/>
      <c r="D343" s="44"/>
      <c r="E343" s="47"/>
      <c r="F343" s="45"/>
      <c r="G343" s="47"/>
      <c r="H343" s="44"/>
      <c r="I343" s="48"/>
      <c r="J343" s="47"/>
      <c r="K343" s="47"/>
      <c r="L343" s="45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</row>
    <row r="344">
      <c r="A344" s="44"/>
      <c r="B344" s="45"/>
      <c r="C344" s="46"/>
      <c r="D344" s="44"/>
      <c r="E344" s="47"/>
      <c r="F344" s="45"/>
      <c r="G344" s="47"/>
      <c r="H344" s="44"/>
      <c r="I344" s="48"/>
      <c r="J344" s="47"/>
      <c r="K344" s="47"/>
      <c r="L344" s="45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</row>
    <row r="345">
      <c r="A345" s="44"/>
      <c r="B345" s="45"/>
      <c r="C345" s="46"/>
      <c r="D345" s="44"/>
      <c r="E345" s="47"/>
      <c r="F345" s="45"/>
      <c r="G345" s="47"/>
      <c r="H345" s="44"/>
      <c r="I345" s="48"/>
      <c r="J345" s="47"/>
      <c r="K345" s="47"/>
      <c r="L345" s="45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</row>
    <row r="346">
      <c r="A346" s="44"/>
      <c r="B346" s="45"/>
      <c r="C346" s="46"/>
      <c r="D346" s="44"/>
      <c r="E346" s="47"/>
      <c r="F346" s="45"/>
      <c r="G346" s="47"/>
      <c r="H346" s="44"/>
      <c r="I346" s="48"/>
      <c r="J346" s="47"/>
      <c r="K346" s="47"/>
      <c r="L346" s="45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</row>
    <row r="347">
      <c r="A347" s="44"/>
      <c r="B347" s="45"/>
      <c r="C347" s="46"/>
      <c r="D347" s="44"/>
      <c r="E347" s="47"/>
      <c r="F347" s="45"/>
      <c r="G347" s="47"/>
      <c r="H347" s="44"/>
      <c r="I347" s="48"/>
      <c r="J347" s="47"/>
      <c r="K347" s="47"/>
      <c r="L347" s="45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</row>
    <row r="348">
      <c r="A348" s="44"/>
      <c r="B348" s="45"/>
      <c r="C348" s="46"/>
      <c r="D348" s="44"/>
      <c r="E348" s="47"/>
      <c r="F348" s="45"/>
      <c r="G348" s="47"/>
      <c r="H348" s="44"/>
      <c r="I348" s="48"/>
      <c r="J348" s="47"/>
      <c r="K348" s="47"/>
      <c r="L348" s="45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</row>
    <row r="349">
      <c r="A349" s="44"/>
      <c r="B349" s="45"/>
      <c r="C349" s="46"/>
      <c r="D349" s="44"/>
      <c r="E349" s="47"/>
      <c r="F349" s="45"/>
      <c r="G349" s="47"/>
      <c r="H349" s="44"/>
      <c r="I349" s="48"/>
      <c r="J349" s="47"/>
      <c r="K349" s="47"/>
      <c r="L349" s="45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</row>
    <row r="350">
      <c r="A350" s="44"/>
      <c r="B350" s="45"/>
      <c r="C350" s="46"/>
      <c r="D350" s="44"/>
      <c r="E350" s="47"/>
      <c r="F350" s="45"/>
      <c r="G350" s="47"/>
      <c r="H350" s="44"/>
      <c r="I350" s="48"/>
      <c r="J350" s="47"/>
      <c r="K350" s="47"/>
      <c r="L350" s="45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</row>
    <row r="351">
      <c r="A351" s="44"/>
      <c r="B351" s="45"/>
      <c r="C351" s="46"/>
      <c r="D351" s="44"/>
      <c r="E351" s="47"/>
      <c r="F351" s="45"/>
      <c r="G351" s="47"/>
      <c r="H351" s="44"/>
      <c r="I351" s="48"/>
      <c r="J351" s="47"/>
      <c r="K351" s="47"/>
      <c r="L351" s="45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</row>
    <row r="352">
      <c r="A352" s="44"/>
      <c r="B352" s="45"/>
      <c r="C352" s="46"/>
      <c r="D352" s="44"/>
      <c r="E352" s="47"/>
      <c r="F352" s="45"/>
      <c r="G352" s="47"/>
      <c r="H352" s="44"/>
      <c r="I352" s="48"/>
      <c r="J352" s="47"/>
      <c r="K352" s="47"/>
      <c r="L352" s="45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</row>
    <row r="353">
      <c r="A353" s="44"/>
      <c r="B353" s="45"/>
      <c r="C353" s="46"/>
      <c r="D353" s="44"/>
      <c r="E353" s="47"/>
      <c r="F353" s="45"/>
      <c r="G353" s="47"/>
      <c r="H353" s="44"/>
      <c r="I353" s="48"/>
      <c r="J353" s="47"/>
      <c r="K353" s="47"/>
      <c r="L353" s="45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</row>
    <row r="354">
      <c r="A354" s="44"/>
      <c r="B354" s="45"/>
      <c r="C354" s="46"/>
      <c r="D354" s="44"/>
      <c r="E354" s="47"/>
      <c r="F354" s="45"/>
      <c r="G354" s="47"/>
      <c r="H354" s="44"/>
      <c r="I354" s="48"/>
      <c r="J354" s="47"/>
      <c r="K354" s="47"/>
      <c r="L354" s="45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</row>
    <row r="355">
      <c r="A355" s="44"/>
      <c r="B355" s="45"/>
      <c r="C355" s="46"/>
      <c r="D355" s="44"/>
      <c r="E355" s="47"/>
      <c r="F355" s="45"/>
      <c r="G355" s="47"/>
      <c r="H355" s="44"/>
      <c r="I355" s="48"/>
      <c r="J355" s="47"/>
      <c r="K355" s="47"/>
      <c r="L355" s="45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</row>
    <row r="356">
      <c r="A356" s="44"/>
      <c r="B356" s="45"/>
      <c r="C356" s="46"/>
      <c r="D356" s="44"/>
      <c r="E356" s="47"/>
      <c r="F356" s="45"/>
      <c r="G356" s="47"/>
      <c r="H356" s="44"/>
      <c r="I356" s="48"/>
      <c r="J356" s="47"/>
      <c r="K356" s="47"/>
      <c r="L356" s="45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</row>
    <row r="357">
      <c r="A357" s="44"/>
      <c r="B357" s="45"/>
      <c r="C357" s="46"/>
      <c r="D357" s="44"/>
      <c r="E357" s="47"/>
      <c r="F357" s="45"/>
      <c r="G357" s="47"/>
      <c r="H357" s="44"/>
      <c r="I357" s="48"/>
      <c r="J357" s="47"/>
      <c r="K357" s="47"/>
      <c r="L357" s="45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</row>
    <row r="358">
      <c r="A358" s="44"/>
      <c r="B358" s="45"/>
      <c r="C358" s="46"/>
      <c r="D358" s="44"/>
      <c r="E358" s="47"/>
      <c r="F358" s="45"/>
      <c r="G358" s="47"/>
      <c r="H358" s="44"/>
      <c r="I358" s="48"/>
      <c r="J358" s="47"/>
      <c r="K358" s="47"/>
      <c r="L358" s="45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</row>
    <row r="359">
      <c r="A359" s="44"/>
      <c r="B359" s="45"/>
      <c r="C359" s="46"/>
      <c r="D359" s="44"/>
      <c r="E359" s="47"/>
      <c r="F359" s="45"/>
      <c r="G359" s="47"/>
      <c r="H359" s="44"/>
      <c r="I359" s="48"/>
      <c r="J359" s="47"/>
      <c r="K359" s="47"/>
      <c r="L359" s="45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</row>
    <row r="360">
      <c r="A360" s="44"/>
      <c r="B360" s="45"/>
      <c r="C360" s="46"/>
      <c r="D360" s="44"/>
      <c r="E360" s="47"/>
      <c r="F360" s="45"/>
      <c r="G360" s="47"/>
      <c r="H360" s="44"/>
      <c r="I360" s="48"/>
      <c r="J360" s="47"/>
      <c r="K360" s="47"/>
      <c r="L360" s="45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</row>
    <row r="361">
      <c r="A361" s="44"/>
      <c r="B361" s="45"/>
      <c r="C361" s="46"/>
      <c r="D361" s="44"/>
      <c r="E361" s="47"/>
      <c r="F361" s="45"/>
      <c r="G361" s="47"/>
      <c r="H361" s="44"/>
      <c r="I361" s="48"/>
      <c r="J361" s="47"/>
      <c r="K361" s="47"/>
      <c r="L361" s="45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</row>
    <row r="362">
      <c r="A362" s="44"/>
      <c r="B362" s="45"/>
      <c r="C362" s="46"/>
      <c r="D362" s="44"/>
      <c r="E362" s="47"/>
      <c r="F362" s="45"/>
      <c r="G362" s="47"/>
      <c r="H362" s="44"/>
      <c r="I362" s="48"/>
      <c r="J362" s="47"/>
      <c r="K362" s="47"/>
      <c r="L362" s="45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</row>
    <row r="363">
      <c r="A363" s="44"/>
      <c r="B363" s="45"/>
      <c r="C363" s="46"/>
      <c r="D363" s="44"/>
      <c r="E363" s="47"/>
      <c r="F363" s="45"/>
      <c r="G363" s="47"/>
      <c r="H363" s="44"/>
      <c r="I363" s="48"/>
      <c r="J363" s="47"/>
      <c r="K363" s="47"/>
      <c r="L363" s="45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</row>
    <row r="364">
      <c r="A364" s="44"/>
      <c r="B364" s="45"/>
      <c r="C364" s="46"/>
      <c r="D364" s="44"/>
      <c r="E364" s="47"/>
      <c r="F364" s="45"/>
      <c r="G364" s="47"/>
      <c r="H364" s="44"/>
      <c r="I364" s="48"/>
      <c r="J364" s="47"/>
      <c r="K364" s="47"/>
      <c r="L364" s="45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</row>
    <row r="365">
      <c r="A365" s="44"/>
      <c r="B365" s="45"/>
      <c r="C365" s="46"/>
      <c r="D365" s="44"/>
      <c r="E365" s="47"/>
      <c r="F365" s="45"/>
      <c r="G365" s="47"/>
      <c r="H365" s="44"/>
      <c r="I365" s="48"/>
      <c r="J365" s="47"/>
      <c r="K365" s="47"/>
      <c r="L365" s="45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</row>
    <row r="366">
      <c r="A366" s="44"/>
      <c r="B366" s="45"/>
      <c r="C366" s="46"/>
      <c r="D366" s="44"/>
      <c r="E366" s="47"/>
      <c r="F366" s="45"/>
      <c r="G366" s="47"/>
      <c r="H366" s="44"/>
      <c r="I366" s="48"/>
      <c r="J366" s="47"/>
      <c r="K366" s="47"/>
      <c r="L366" s="45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</row>
    <row r="367">
      <c r="A367" s="44"/>
      <c r="B367" s="45"/>
      <c r="C367" s="46"/>
      <c r="D367" s="44"/>
      <c r="E367" s="47"/>
      <c r="F367" s="45"/>
      <c r="G367" s="47"/>
      <c r="H367" s="44"/>
      <c r="I367" s="48"/>
      <c r="J367" s="47"/>
      <c r="K367" s="47"/>
      <c r="L367" s="45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</row>
    <row r="368">
      <c r="A368" s="44"/>
      <c r="B368" s="45"/>
      <c r="C368" s="46"/>
      <c r="D368" s="44"/>
      <c r="E368" s="47"/>
      <c r="F368" s="45"/>
      <c r="G368" s="47"/>
      <c r="H368" s="44"/>
      <c r="I368" s="48"/>
      <c r="J368" s="47"/>
      <c r="K368" s="47"/>
      <c r="L368" s="45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</row>
    <row r="369">
      <c r="A369" s="44"/>
      <c r="B369" s="45"/>
      <c r="C369" s="46"/>
      <c r="D369" s="44"/>
      <c r="E369" s="47"/>
      <c r="F369" s="45"/>
      <c r="G369" s="47"/>
      <c r="H369" s="44"/>
      <c r="I369" s="48"/>
      <c r="J369" s="47"/>
      <c r="K369" s="47"/>
      <c r="L369" s="45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</row>
    <row r="370">
      <c r="A370" s="44"/>
      <c r="B370" s="45"/>
      <c r="C370" s="46"/>
      <c r="D370" s="44"/>
      <c r="E370" s="47"/>
      <c r="F370" s="45"/>
      <c r="G370" s="47"/>
      <c r="H370" s="44"/>
      <c r="I370" s="48"/>
      <c r="J370" s="47"/>
      <c r="K370" s="47"/>
      <c r="L370" s="45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</row>
    <row r="371">
      <c r="A371" s="44"/>
      <c r="B371" s="45"/>
      <c r="C371" s="46"/>
      <c r="D371" s="44"/>
      <c r="E371" s="47"/>
      <c r="F371" s="45"/>
      <c r="G371" s="47"/>
      <c r="H371" s="44"/>
      <c r="I371" s="48"/>
      <c r="J371" s="47"/>
      <c r="K371" s="47"/>
      <c r="L371" s="45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</row>
    <row r="372">
      <c r="A372" s="44"/>
      <c r="B372" s="45"/>
      <c r="C372" s="46"/>
      <c r="D372" s="44"/>
      <c r="E372" s="47"/>
      <c r="F372" s="45"/>
      <c r="G372" s="47"/>
      <c r="H372" s="44"/>
      <c r="I372" s="48"/>
      <c r="J372" s="47"/>
      <c r="K372" s="47"/>
      <c r="L372" s="45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</row>
    <row r="373">
      <c r="A373" s="44"/>
      <c r="B373" s="45"/>
      <c r="C373" s="46"/>
      <c r="D373" s="44"/>
      <c r="E373" s="47"/>
      <c r="F373" s="45"/>
      <c r="G373" s="47"/>
      <c r="H373" s="44"/>
      <c r="I373" s="48"/>
      <c r="J373" s="47"/>
      <c r="K373" s="47"/>
      <c r="L373" s="45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</row>
    <row r="374">
      <c r="A374" s="44"/>
      <c r="B374" s="45"/>
      <c r="C374" s="46"/>
      <c r="D374" s="44"/>
      <c r="E374" s="47"/>
      <c r="F374" s="45"/>
      <c r="G374" s="47"/>
      <c r="H374" s="44"/>
      <c r="I374" s="48"/>
      <c r="J374" s="47"/>
      <c r="K374" s="47"/>
      <c r="L374" s="45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</row>
    <row r="375">
      <c r="A375" s="44"/>
      <c r="B375" s="45"/>
      <c r="C375" s="46"/>
      <c r="D375" s="44"/>
      <c r="E375" s="47"/>
      <c r="F375" s="45"/>
      <c r="G375" s="47"/>
      <c r="H375" s="44"/>
      <c r="I375" s="48"/>
      <c r="J375" s="47"/>
      <c r="K375" s="47"/>
      <c r="L375" s="45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</row>
    <row r="376">
      <c r="A376" s="44"/>
      <c r="B376" s="45"/>
      <c r="C376" s="46"/>
      <c r="D376" s="44"/>
      <c r="E376" s="47"/>
      <c r="F376" s="45"/>
      <c r="G376" s="47"/>
      <c r="H376" s="44"/>
      <c r="I376" s="48"/>
      <c r="J376" s="47"/>
      <c r="K376" s="47"/>
      <c r="L376" s="45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</row>
    <row r="377">
      <c r="A377" s="44"/>
      <c r="B377" s="45"/>
      <c r="C377" s="46"/>
      <c r="D377" s="44"/>
      <c r="E377" s="47"/>
      <c r="F377" s="45"/>
      <c r="G377" s="47"/>
      <c r="H377" s="44"/>
      <c r="I377" s="48"/>
      <c r="J377" s="47"/>
      <c r="K377" s="47"/>
      <c r="L377" s="45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</row>
    <row r="378">
      <c r="A378" s="44"/>
      <c r="B378" s="45"/>
      <c r="C378" s="46"/>
      <c r="D378" s="44"/>
      <c r="E378" s="47"/>
      <c r="F378" s="45"/>
      <c r="G378" s="47"/>
      <c r="H378" s="44"/>
      <c r="I378" s="48"/>
      <c r="J378" s="47"/>
      <c r="K378" s="47"/>
      <c r="L378" s="45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</row>
    <row r="379">
      <c r="A379" s="44"/>
      <c r="B379" s="45"/>
      <c r="C379" s="46"/>
      <c r="D379" s="44"/>
      <c r="E379" s="47"/>
      <c r="F379" s="45"/>
      <c r="G379" s="47"/>
      <c r="H379" s="44"/>
      <c r="I379" s="48"/>
      <c r="J379" s="47"/>
      <c r="K379" s="47"/>
      <c r="L379" s="45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</row>
    <row r="380">
      <c r="A380" s="44"/>
      <c r="B380" s="45"/>
      <c r="C380" s="46"/>
      <c r="D380" s="44"/>
      <c r="E380" s="47"/>
      <c r="F380" s="45"/>
      <c r="G380" s="47"/>
      <c r="H380" s="44"/>
      <c r="I380" s="48"/>
      <c r="J380" s="47"/>
      <c r="K380" s="47"/>
      <c r="L380" s="45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</row>
    <row r="381">
      <c r="A381" s="44"/>
      <c r="B381" s="45"/>
      <c r="C381" s="46"/>
      <c r="D381" s="44"/>
      <c r="E381" s="47"/>
      <c r="F381" s="45"/>
      <c r="G381" s="47"/>
      <c r="H381" s="44"/>
      <c r="I381" s="48"/>
      <c r="J381" s="47"/>
      <c r="K381" s="47"/>
      <c r="L381" s="45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</row>
    <row r="382">
      <c r="A382" s="44"/>
      <c r="B382" s="45"/>
      <c r="C382" s="46"/>
      <c r="D382" s="44"/>
      <c r="E382" s="47"/>
      <c r="F382" s="45"/>
      <c r="G382" s="47"/>
      <c r="H382" s="44"/>
      <c r="I382" s="48"/>
      <c r="J382" s="47"/>
      <c r="K382" s="47"/>
      <c r="L382" s="45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</row>
    <row r="383">
      <c r="A383" s="44"/>
      <c r="B383" s="45"/>
      <c r="C383" s="46"/>
      <c r="D383" s="44"/>
      <c r="E383" s="47"/>
      <c r="F383" s="45"/>
      <c r="G383" s="47"/>
      <c r="H383" s="44"/>
      <c r="I383" s="48"/>
      <c r="J383" s="47"/>
      <c r="K383" s="47"/>
      <c r="L383" s="45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</row>
    <row r="384">
      <c r="A384" s="44"/>
      <c r="B384" s="45"/>
      <c r="C384" s="46"/>
      <c r="D384" s="44"/>
      <c r="E384" s="47"/>
      <c r="F384" s="45"/>
      <c r="G384" s="47"/>
      <c r="H384" s="44"/>
      <c r="I384" s="48"/>
      <c r="J384" s="47"/>
      <c r="K384" s="47"/>
      <c r="L384" s="45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</row>
    <row r="385">
      <c r="A385" s="44"/>
      <c r="B385" s="45"/>
      <c r="C385" s="46"/>
      <c r="D385" s="44"/>
      <c r="E385" s="47"/>
      <c r="F385" s="45"/>
      <c r="G385" s="47"/>
      <c r="H385" s="44"/>
      <c r="I385" s="48"/>
      <c r="J385" s="47"/>
      <c r="K385" s="47"/>
      <c r="L385" s="45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</row>
    <row r="386">
      <c r="A386" s="44"/>
      <c r="B386" s="45"/>
      <c r="C386" s="46"/>
      <c r="D386" s="44"/>
      <c r="E386" s="47"/>
      <c r="F386" s="45"/>
      <c r="G386" s="47"/>
      <c r="H386" s="44"/>
      <c r="I386" s="48"/>
      <c r="J386" s="47"/>
      <c r="K386" s="47"/>
      <c r="L386" s="45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</row>
    <row r="387">
      <c r="A387" s="44"/>
      <c r="B387" s="45"/>
      <c r="C387" s="46"/>
      <c r="D387" s="44"/>
      <c r="E387" s="47"/>
      <c r="F387" s="45"/>
      <c r="G387" s="47"/>
      <c r="H387" s="44"/>
      <c r="I387" s="48"/>
      <c r="J387" s="47"/>
      <c r="K387" s="47"/>
      <c r="L387" s="45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</row>
    <row r="388">
      <c r="A388" s="44"/>
      <c r="B388" s="45"/>
      <c r="C388" s="46"/>
      <c r="D388" s="44"/>
      <c r="E388" s="47"/>
      <c r="F388" s="45"/>
      <c r="G388" s="47"/>
      <c r="H388" s="44"/>
      <c r="I388" s="48"/>
      <c r="J388" s="47"/>
      <c r="K388" s="47"/>
      <c r="L388" s="45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</row>
    <row r="389">
      <c r="A389" s="44"/>
      <c r="B389" s="45"/>
      <c r="C389" s="46"/>
      <c r="D389" s="44"/>
      <c r="E389" s="47"/>
      <c r="F389" s="45"/>
      <c r="G389" s="47"/>
      <c r="H389" s="44"/>
      <c r="I389" s="48"/>
      <c r="J389" s="47"/>
      <c r="K389" s="47"/>
      <c r="L389" s="45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</row>
    <row r="390">
      <c r="A390" s="44"/>
      <c r="B390" s="45"/>
      <c r="C390" s="46"/>
      <c r="D390" s="44"/>
      <c r="E390" s="47"/>
      <c r="F390" s="45"/>
      <c r="G390" s="47"/>
      <c r="H390" s="44"/>
      <c r="I390" s="48"/>
      <c r="J390" s="47"/>
      <c r="K390" s="47"/>
      <c r="L390" s="45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</row>
    <row r="391">
      <c r="A391" s="44"/>
      <c r="B391" s="45"/>
      <c r="C391" s="46"/>
      <c r="D391" s="44"/>
      <c r="E391" s="47"/>
      <c r="F391" s="45"/>
      <c r="G391" s="47"/>
      <c r="H391" s="44"/>
      <c r="I391" s="48"/>
      <c r="J391" s="47"/>
      <c r="K391" s="47"/>
      <c r="L391" s="45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</row>
    <row r="392">
      <c r="A392" s="44"/>
      <c r="B392" s="45"/>
      <c r="C392" s="46"/>
      <c r="D392" s="44"/>
      <c r="E392" s="47"/>
      <c r="F392" s="45"/>
      <c r="G392" s="47"/>
      <c r="H392" s="44"/>
      <c r="I392" s="48"/>
      <c r="J392" s="47"/>
      <c r="K392" s="47"/>
      <c r="L392" s="45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</row>
    <row r="393">
      <c r="A393" s="44"/>
      <c r="B393" s="45"/>
      <c r="C393" s="46"/>
      <c r="D393" s="44"/>
      <c r="E393" s="47"/>
      <c r="F393" s="45"/>
      <c r="G393" s="47"/>
      <c r="H393" s="44"/>
      <c r="I393" s="48"/>
      <c r="J393" s="47"/>
      <c r="K393" s="47"/>
      <c r="L393" s="45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</row>
    <row r="394">
      <c r="A394" s="44"/>
      <c r="B394" s="45"/>
      <c r="C394" s="46"/>
      <c r="D394" s="44"/>
      <c r="E394" s="47"/>
      <c r="F394" s="45"/>
      <c r="G394" s="47"/>
      <c r="H394" s="44"/>
      <c r="I394" s="48"/>
      <c r="J394" s="47"/>
      <c r="K394" s="47"/>
      <c r="L394" s="45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</row>
    <row r="395">
      <c r="A395" s="44"/>
      <c r="B395" s="45"/>
      <c r="C395" s="46"/>
      <c r="D395" s="44"/>
      <c r="E395" s="47"/>
      <c r="F395" s="45"/>
      <c r="G395" s="47"/>
      <c r="H395" s="44"/>
      <c r="I395" s="48"/>
      <c r="J395" s="47"/>
      <c r="K395" s="47"/>
      <c r="L395" s="45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</row>
    <row r="396">
      <c r="A396" s="44"/>
      <c r="B396" s="45"/>
      <c r="C396" s="46"/>
      <c r="D396" s="44"/>
      <c r="E396" s="47"/>
      <c r="F396" s="45"/>
      <c r="G396" s="47"/>
      <c r="H396" s="44"/>
      <c r="I396" s="48"/>
      <c r="J396" s="47"/>
      <c r="K396" s="47"/>
      <c r="L396" s="45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</row>
    <row r="397">
      <c r="A397" s="44"/>
      <c r="B397" s="45"/>
      <c r="C397" s="46"/>
      <c r="D397" s="44"/>
      <c r="E397" s="47"/>
      <c r="F397" s="45"/>
      <c r="G397" s="47"/>
      <c r="H397" s="44"/>
      <c r="I397" s="48"/>
      <c r="J397" s="47"/>
      <c r="K397" s="47"/>
      <c r="L397" s="45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</row>
    <row r="398">
      <c r="A398" s="44"/>
      <c r="B398" s="45"/>
      <c r="C398" s="46"/>
      <c r="D398" s="44"/>
      <c r="E398" s="47"/>
      <c r="F398" s="45"/>
      <c r="G398" s="47"/>
      <c r="H398" s="44"/>
      <c r="I398" s="48"/>
      <c r="J398" s="47"/>
      <c r="K398" s="47"/>
      <c r="L398" s="45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</row>
    <row r="399">
      <c r="A399" s="44"/>
      <c r="B399" s="45"/>
      <c r="C399" s="46"/>
      <c r="D399" s="44"/>
      <c r="E399" s="47"/>
      <c r="F399" s="45"/>
      <c r="G399" s="47"/>
      <c r="H399" s="44"/>
      <c r="I399" s="48"/>
      <c r="J399" s="47"/>
      <c r="K399" s="47"/>
      <c r="L399" s="45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</row>
    <row r="400">
      <c r="A400" s="44"/>
      <c r="B400" s="45"/>
      <c r="C400" s="46"/>
      <c r="D400" s="44"/>
      <c r="E400" s="47"/>
      <c r="F400" s="45"/>
      <c r="G400" s="47"/>
      <c r="H400" s="44"/>
      <c r="I400" s="48"/>
      <c r="J400" s="47"/>
      <c r="K400" s="47"/>
      <c r="L400" s="45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</row>
    <row r="401">
      <c r="A401" s="44"/>
      <c r="B401" s="45"/>
      <c r="C401" s="46"/>
      <c r="D401" s="44"/>
      <c r="E401" s="47"/>
      <c r="F401" s="45"/>
      <c r="G401" s="47"/>
      <c r="H401" s="44"/>
      <c r="I401" s="48"/>
      <c r="J401" s="47"/>
      <c r="K401" s="47"/>
      <c r="L401" s="45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</row>
    <row r="402">
      <c r="A402" s="44"/>
      <c r="B402" s="45"/>
      <c r="C402" s="46"/>
      <c r="D402" s="44"/>
      <c r="E402" s="47"/>
      <c r="F402" s="45"/>
      <c r="G402" s="47"/>
      <c r="H402" s="44"/>
      <c r="I402" s="48"/>
      <c r="J402" s="47"/>
      <c r="K402" s="47"/>
      <c r="L402" s="45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</row>
    <row r="403">
      <c r="A403" s="44"/>
      <c r="B403" s="45"/>
      <c r="C403" s="46"/>
      <c r="D403" s="44"/>
      <c r="E403" s="47"/>
      <c r="F403" s="45"/>
      <c r="G403" s="47"/>
      <c r="H403" s="44"/>
      <c r="I403" s="48"/>
      <c r="J403" s="47"/>
      <c r="K403" s="47"/>
      <c r="L403" s="45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</row>
    <row r="404">
      <c r="A404" s="44"/>
      <c r="B404" s="45"/>
      <c r="C404" s="46"/>
      <c r="D404" s="44"/>
      <c r="E404" s="47"/>
      <c r="F404" s="45"/>
      <c r="G404" s="47"/>
      <c r="H404" s="44"/>
      <c r="I404" s="48"/>
      <c r="J404" s="47"/>
      <c r="K404" s="47"/>
      <c r="L404" s="45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</row>
    <row r="405">
      <c r="A405" s="44"/>
      <c r="B405" s="45"/>
      <c r="C405" s="46"/>
      <c r="D405" s="44"/>
      <c r="E405" s="47"/>
      <c r="F405" s="45"/>
      <c r="G405" s="47"/>
      <c r="H405" s="44"/>
      <c r="I405" s="48"/>
      <c r="J405" s="47"/>
      <c r="K405" s="47"/>
      <c r="L405" s="45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</row>
    <row r="406">
      <c r="A406" s="44"/>
      <c r="B406" s="45"/>
      <c r="C406" s="46"/>
      <c r="D406" s="44"/>
      <c r="E406" s="47"/>
      <c r="F406" s="45"/>
      <c r="G406" s="47"/>
      <c r="H406" s="44"/>
      <c r="I406" s="48"/>
      <c r="J406" s="47"/>
      <c r="K406" s="47"/>
      <c r="L406" s="45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</row>
    <row r="407">
      <c r="A407" s="44"/>
      <c r="B407" s="45"/>
      <c r="C407" s="46"/>
      <c r="D407" s="44"/>
      <c r="E407" s="47"/>
      <c r="F407" s="45"/>
      <c r="G407" s="47"/>
      <c r="H407" s="44"/>
      <c r="I407" s="48"/>
      <c r="J407" s="47"/>
      <c r="K407" s="47"/>
      <c r="L407" s="45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</row>
    <row r="408">
      <c r="A408" s="44"/>
      <c r="B408" s="45"/>
      <c r="C408" s="46"/>
      <c r="D408" s="44"/>
      <c r="E408" s="47"/>
      <c r="F408" s="45"/>
      <c r="G408" s="47"/>
      <c r="H408" s="44"/>
      <c r="I408" s="48"/>
      <c r="J408" s="47"/>
      <c r="K408" s="47"/>
      <c r="L408" s="45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</row>
    <row r="409">
      <c r="A409" s="44"/>
      <c r="B409" s="45"/>
      <c r="C409" s="46"/>
      <c r="D409" s="44"/>
      <c r="E409" s="47"/>
      <c r="F409" s="45"/>
      <c r="G409" s="47"/>
      <c r="H409" s="44"/>
      <c r="I409" s="48"/>
      <c r="J409" s="47"/>
      <c r="K409" s="47"/>
      <c r="L409" s="45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</row>
    <row r="410">
      <c r="A410" s="44"/>
      <c r="B410" s="45"/>
      <c r="C410" s="46"/>
      <c r="D410" s="44"/>
      <c r="E410" s="47"/>
      <c r="F410" s="45"/>
      <c r="G410" s="47"/>
      <c r="H410" s="44"/>
      <c r="I410" s="48"/>
      <c r="J410" s="47"/>
      <c r="K410" s="47"/>
      <c r="L410" s="45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</row>
    <row r="411">
      <c r="A411" s="44"/>
      <c r="B411" s="45"/>
      <c r="C411" s="46"/>
      <c r="D411" s="44"/>
      <c r="E411" s="47"/>
      <c r="F411" s="45"/>
      <c r="G411" s="47"/>
      <c r="H411" s="44"/>
      <c r="I411" s="48"/>
      <c r="J411" s="47"/>
      <c r="K411" s="47"/>
      <c r="L411" s="45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</row>
    <row r="412">
      <c r="A412" s="44"/>
      <c r="B412" s="45"/>
      <c r="C412" s="46"/>
      <c r="D412" s="44"/>
      <c r="E412" s="47"/>
      <c r="F412" s="45"/>
      <c r="G412" s="47"/>
      <c r="H412" s="44"/>
      <c r="I412" s="48"/>
      <c r="J412" s="47"/>
      <c r="K412" s="47"/>
      <c r="L412" s="45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</row>
    <row r="413">
      <c r="A413" s="44"/>
      <c r="B413" s="45"/>
      <c r="C413" s="46"/>
      <c r="D413" s="44"/>
      <c r="E413" s="47"/>
      <c r="F413" s="45"/>
      <c r="G413" s="47"/>
      <c r="H413" s="44"/>
      <c r="I413" s="48"/>
      <c r="J413" s="47"/>
      <c r="K413" s="47"/>
      <c r="L413" s="45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</row>
    <row r="414">
      <c r="A414" s="44"/>
      <c r="B414" s="45"/>
      <c r="C414" s="46"/>
      <c r="D414" s="44"/>
      <c r="E414" s="47"/>
      <c r="F414" s="45"/>
      <c r="G414" s="47"/>
      <c r="H414" s="44"/>
      <c r="I414" s="48"/>
      <c r="J414" s="47"/>
      <c r="K414" s="47"/>
      <c r="L414" s="45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</row>
    <row r="415">
      <c r="A415" s="44"/>
      <c r="B415" s="45"/>
      <c r="C415" s="46"/>
      <c r="D415" s="44"/>
      <c r="E415" s="47"/>
      <c r="F415" s="45"/>
      <c r="G415" s="47"/>
      <c r="H415" s="44"/>
      <c r="I415" s="48"/>
      <c r="J415" s="47"/>
      <c r="K415" s="47"/>
      <c r="L415" s="45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</row>
    <row r="416">
      <c r="A416" s="44"/>
      <c r="B416" s="45"/>
      <c r="C416" s="46"/>
      <c r="D416" s="44"/>
      <c r="E416" s="47"/>
      <c r="F416" s="45"/>
      <c r="G416" s="47"/>
      <c r="H416" s="44"/>
      <c r="I416" s="48"/>
      <c r="J416" s="47"/>
      <c r="K416" s="47"/>
      <c r="L416" s="45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</row>
    <row r="417">
      <c r="A417" s="44"/>
      <c r="B417" s="45"/>
      <c r="C417" s="46"/>
      <c r="D417" s="44"/>
      <c r="E417" s="47"/>
      <c r="F417" s="45"/>
      <c r="G417" s="47"/>
      <c r="H417" s="44"/>
      <c r="I417" s="48"/>
      <c r="J417" s="47"/>
      <c r="K417" s="47"/>
      <c r="L417" s="45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</row>
    <row r="418">
      <c r="A418" s="44"/>
      <c r="B418" s="45"/>
      <c r="C418" s="46"/>
      <c r="D418" s="44"/>
      <c r="E418" s="47"/>
      <c r="F418" s="45"/>
      <c r="G418" s="47"/>
      <c r="H418" s="44"/>
      <c r="I418" s="48"/>
      <c r="J418" s="47"/>
      <c r="K418" s="47"/>
      <c r="L418" s="45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</row>
    <row r="419">
      <c r="A419" s="44"/>
      <c r="B419" s="45"/>
      <c r="C419" s="46"/>
      <c r="D419" s="44"/>
      <c r="E419" s="47"/>
      <c r="F419" s="45"/>
      <c r="G419" s="47"/>
      <c r="H419" s="44"/>
      <c r="I419" s="48"/>
      <c r="J419" s="47"/>
      <c r="K419" s="47"/>
      <c r="L419" s="45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</row>
    <row r="420">
      <c r="A420" s="44"/>
      <c r="B420" s="45"/>
      <c r="C420" s="46"/>
      <c r="D420" s="44"/>
      <c r="E420" s="47"/>
      <c r="F420" s="45"/>
      <c r="G420" s="47"/>
      <c r="H420" s="44"/>
      <c r="I420" s="48"/>
      <c r="J420" s="47"/>
      <c r="K420" s="47"/>
      <c r="L420" s="45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</row>
    <row r="421">
      <c r="A421" s="44"/>
      <c r="B421" s="45"/>
      <c r="C421" s="46"/>
      <c r="D421" s="44"/>
      <c r="E421" s="47"/>
      <c r="F421" s="45"/>
      <c r="G421" s="47"/>
      <c r="H421" s="44"/>
      <c r="I421" s="48"/>
      <c r="J421" s="47"/>
      <c r="K421" s="47"/>
      <c r="L421" s="45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</row>
    <row r="422">
      <c r="A422" s="44"/>
      <c r="B422" s="45"/>
      <c r="C422" s="46"/>
      <c r="D422" s="44"/>
      <c r="E422" s="47"/>
      <c r="F422" s="45"/>
      <c r="G422" s="47"/>
      <c r="H422" s="44"/>
      <c r="I422" s="48"/>
      <c r="J422" s="47"/>
      <c r="K422" s="47"/>
      <c r="L422" s="45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</row>
    <row r="423">
      <c r="A423" s="44"/>
      <c r="B423" s="45"/>
      <c r="C423" s="46"/>
      <c r="D423" s="44"/>
      <c r="E423" s="47"/>
      <c r="F423" s="45"/>
      <c r="G423" s="47"/>
      <c r="H423" s="44"/>
      <c r="I423" s="48"/>
      <c r="J423" s="47"/>
      <c r="K423" s="47"/>
      <c r="L423" s="45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</row>
    <row r="424">
      <c r="A424" s="44"/>
      <c r="B424" s="45"/>
      <c r="C424" s="46"/>
      <c r="D424" s="44"/>
      <c r="E424" s="47"/>
      <c r="F424" s="45"/>
      <c r="G424" s="47"/>
      <c r="H424" s="44"/>
      <c r="I424" s="48"/>
      <c r="J424" s="47"/>
      <c r="K424" s="47"/>
      <c r="L424" s="45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</row>
    <row r="425">
      <c r="A425" s="44"/>
      <c r="B425" s="45"/>
      <c r="C425" s="46"/>
      <c r="D425" s="44"/>
      <c r="E425" s="47"/>
      <c r="F425" s="45"/>
      <c r="G425" s="47"/>
      <c r="H425" s="44"/>
      <c r="I425" s="48"/>
      <c r="J425" s="47"/>
      <c r="K425" s="47"/>
      <c r="L425" s="45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</row>
    <row r="426">
      <c r="A426" s="44"/>
      <c r="B426" s="45"/>
      <c r="C426" s="46"/>
      <c r="D426" s="44"/>
      <c r="E426" s="47"/>
      <c r="F426" s="45"/>
      <c r="G426" s="47"/>
      <c r="H426" s="44"/>
      <c r="I426" s="48"/>
      <c r="J426" s="47"/>
      <c r="K426" s="47"/>
      <c r="L426" s="45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</row>
    <row r="427">
      <c r="A427" s="44"/>
      <c r="B427" s="45"/>
      <c r="C427" s="46"/>
      <c r="D427" s="44"/>
      <c r="E427" s="47"/>
      <c r="F427" s="45"/>
      <c r="G427" s="47"/>
      <c r="H427" s="44"/>
      <c r="I427" s="48"/>
      <c r="J427" s="47"/>
      <c r="K427" s="47"/>
      <c r="L427" s="45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</row>
    <row r="428">
      <c r="A428" s="44"/>
      <c r="B428" s="45"/>
      <c r="C428" s="46"/>
      <c r="D428" s="44"/>
      <c r="E428" s="47"/>
      <c r="F428" s="45"/>
      <c r="G428" s="47"/>
      <c r="H428" s="44"/>
      <c r="I428" s="48"/>
      <c r="J428" s="47"/>
      <c r="K428" s="47"/>
      <c r="L428" s="45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</row>
    <row r="429">
      <c r="A429" s="44"/>
      <c r="B429" s="45"/>
      <c r="C429" s="46"/>
      <c r="D429" s="44"/>
      <c r="E429" s="47"/>
      <c r="F429" s="45"/>
      <c r="G429" s="47"/>
      <c r="H429" s="44"/>
      <c r="I429" s="48"/>
      <c r="J429" s="47"/>
      <c r="K429" s="47"/>
      <c r="L429" s="45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</row>
    <row r="430">
      <c r="A430" s="44"/>
      <c r="B430" s="45"/>
      <c r="C430" s="46"/>
      <c r="D430" s="44"/>
      <c r="E430" s="47"/>
      <c r="F430" s="45"/>
      <c r="G430" s="47"/>
      <c r="H430" s="44"/>
      <c r="I430" s="48"/>
      <c r="J430" s="47"/>
      <c r="K430" s="47"/>
      <c r="L430" s="45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</row>
    <row r="431">
      <c r="A431" s="44"/>
      <c r="B431" s="45"/>
      <c r="C431" s="46"/>
      <c r="D431" s="44"/>
      <c r="E431" s="47"/>
      <c r="F431" s="45"/>
      <c r="G431" s="47"/>
      <c r="H431" s="44"/>
      <c r="I431" s="48"/>
      <c r="J431" s="47"/>
      <c r="K431" s="47"/>
      <c r="L431" s="45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</row>
    <row r="432">
      <c r="A432" s="44"/>
      <c r="B432" s="45"/>
      <c r="C432" s="46"/>
      <c r="D432" s="44"/>
      <c r="E432" s="47"/>
      <c r="F432" s="45"/>
      <c r="G432" s="47"/>
      <c r="H432" s="44"/>
      <c r="I432" s="48"/>
      <c r="J432" s="47"/>
      <c r="K432" s="47"/>
      <c r="L432" s="45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</row>
    <row r="433">
      <c r="A433" s="44"/>
      <c r="B433" s="45"/>
      <c r="C433" s="46"/>
      <c r="D433" s="44"/>
      <c r="E433" s="47"/>
      <c r="F433" s="45"/>
      <c r="G433" s="47"/>
      <c r="H433" s="44"/>
      <c r="I433" s="48"/>
      <c r="J433" s="47"/>
      <c r="K433" s="47"/>
      <c r="L433" s="45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</row>
    <row r="434">
      <c r="A434" s="44"/>
      <c r="B434" s="45"/>
      <c r="C434" s="46"/>
      <c r="D434" s="44"/>
      <c r="E434" s="47"/>
      <c r="F434" s="45"/>
      <c r="G434" s="47"/>
      <c r="H434" s="44"/>
      <c r="I434" s="48"/>
      <c r="J434" s="47"/>
      <c r="K434" s="47"/>
      <c r="L434" s="45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</row>
    <row r="435">
      <c r="A435" s="44"/>
      <c r="B435" s="45"/>
      <c r="C435" s="46"/>
      <c r="D435" s="44"/>
      <c r="E435" s="47"/>
      <c r="F435" s="45"/>
      <c r="G435" s="47"/>
      <c r="H435" s="44"/>
      <c r="I435" s="48"/>
      <c r="J435" s="47"/>
      <c r="K435" s="47"/>
      <c r="L435" s="45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</row>
    <row r="436">
      <c r="A436" s="44"/>
      <c r="B436" s="45"/>
      <c r="C436" s="46"/>
      <c r="D436" s="44"/>
      <c r="E436" s="47"/>
      <c r="F436" s="45"/>
      <c r="G436" s="47"/>
      <c r="H436" s="44"/>
      <c r="I436" s="48"/>
      <c r="J436" s="47"/>
      <c r="K436" s="47"/>
      <c r="L436" s="45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</row>
    <row r="437">
      <c r="A437" s="44"/>
      <c r="B437" s="45"/>
      <c r="C437" s="46"/>
      <c r="D437" s="44"/>
      <c r="E437" s="47"/>
      <c r="F437" s="45"/>
      <c r="G437" s="47"/>
      <c r="H437" s="44"/>
      <c r="I437" s="48"/>
      <c r="J437" s="47"/>
      <c r="K437" s="47"/>
      <c r="L437" s="45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</row>
    <row r="438">
      <c r="A438" s="44"/>
      <c r="B438" s="45"/>
      <c r="C438" s="46"/>
      <c r="D438" s="44"/>
      <c r="E438" s="47"/>
      <c r="F438" s="45"/>
      <c r="G438" s="47"/>
      <c r="H438" s="44"/>
      <c r="I438" s="48"/>
      <c r="J438" s="47"/>
      <c r="K438" s="47"/>
      <c r="L438" s="45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</row>
    <row r="439">
      <c r="A439" s="44"/>
      <c r="B439" s="45"/>
      <c r="C439" s="46"/>
      <c r="D439" s="44"/>
      <c r="E439" s="47"/>
      <c r="F439" s="45"/>
      <c r="G439" s="47"/>
      <c r="H439" s="44"/>
      <c r="I439" s="48"/>
      <c r="J439" s="47"/>
      <c r="K439" s="47"/>
      <c r="L439" s="45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</row>
    <row r="440">
      <c r="A440" s="44"/>
      <c r="B440" s="45"/>
      <c r="C440" s="46"/>
      <c r="D440" s="44"/>
      <c r="E440" s="47"/>
      <c r="F440" s="45"/>
      <c r="G440" s="47"/>
      <c r="H440" s="44"/>
      <c r="I440" s="48"/>
      <c r="J440" s="47"/>
      <c r="K440" s="47"/>
      <c r="L440" s="45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</row>
    <row r="441">
      <c r="A441" s="44"/>
      <c r="B441" s="45"/>
      <c r="C441" s="46"/>
      <c r="D441" s="44"/>
      <c r="E441" s="47"/>
      <c r="F441" s="45"/>
      <c r="G441" s="47"/>
      <c r="H441" s="44"/>
      <c r="I441" s="48"/>
      <c r="J441" s="47"/>
      <c r="K441" s="47"/>
      <c r="L441" s="45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</row>
    <row r="442">
      <c r="A442" s="44"/>
      <c r="B442" s="45"/>
      <c r="C442" s="46"/>
      <c r="D442" s="44"/>
      <c r="E442" s="47"/>
      <c r="F442" s="45"/>
      <c r="G442" s="47"/>
      <c r="H442" s="44"/>
      <c r="I442" s="48"/>
      <c r="J442" s="47"/>
      <c r="K442" s="47"/>
      <c r="L442" s="45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</row>
    <row r="443">
      <c r="A443" s="44"/>
      <c r="B443" s="45"/>
      <c r="C443" s="46"/>
      <c r="D443" s="44"/>
      <c r="E443" s="47"/>
      <c r="F443" s="45"/>
      <c r="G443" s="47"/>
      <c r="H443" s="44"/>
      <c r="I443" s="48"/>
      <c r="J443" s="47"/>
      <c r="K443" s="47"/>
      <c r="L443" s="45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</row>
    <row r="444">
      <c r="A444" s="44"/>
      <c r="B444" s="45"/>
      <c r="C444" s="46"/>
      <c r="D444" s="44"/>
      <c r="E444" s="47"/>
      <c r="F444" s="45"/>
      <c r="G444" s="47"/>
      <c r="H444" s="44"/>
      <c r="I444" s="48"/>
      <c r="J444" s="47"/>
      <c r="K444" s="47"/>
      <c r="L444" s="45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</row>
    <row r="445">
      <c r="A445" s="44"/>
      <c r="B445" s="45"/>
      <c r="C445" s="46"/>
      <c r="D445" s="44"/>
      <c r="E445" s="47"/>
      <c r="F445" s="45"/>
      <c r="G445" s="47"/>
      <c r="H445" s="44"/>
      <c r="I445" s="48"/>
      <c r="J445" s="47"/>
      <c r="K445" s="47"/>
      <c r="L445" s="45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</row>
    <row r="446">
      <c r="A446" s="44"/>
      <c r="B446" s="45"/>
      <c r="C446" s="46"/>
      <c r="D446" s="44"/>
      <c r="E446" s="47"/>
      <c r="F446" s="45"/>
      <c r="G446" s="47"/>
      <c r="H446" s="44"/>
      <c r="I446" s="48"/>
      <c r="J446" s="47"/>
      <c r="K446" s="47"/>
      <c r="L446" s="45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</row>
    <row r="447">
      <c r="A447" s="44"/>
      <c r="B447" s="45"/>
      <c r="C447" s="46"/>
      <c r="D447" s="44"/>
      <c r="E447" s="47"/>
      <c r="F447" s="45"/>
      <c r="G447" s="47"/>
      <c r="H447" s="44"/>
      <c r="I447" s="48"/>
      <c r="J447" s="47"/>
      <c r="K447" s="47"/>
      <c r="L447" s="45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</row>
    <row r="448">
      <c r="A448" s="44"/>
      <c r="B448" s="45"/>
      <c r="C448" s="46"/>
      <c r="D448" s="44"/>
      <c r="E448" s="47"/>
      <c r="F448" s="45"/>
      <c r="G448" s="47"/>
      <c r="H448" s="44"/>
      <c r="I448" s="48"/>
      <c r="J448" s="47"/>
      <c r="K448" s="47"/>
      <c r="L448" s="45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</row>
    <row r="449">
      <c r="A449" s="44"/>
      <c r="B449" s="45"/>
      <c r="C449" s="46"/>
      <c r="D449" s="44"/>
      <c r="E449" s="47"/>
      <c r="F449" s="45"/>
      <c r="G449" s="47"/>
      <c r="H449" s="44"/>
      <c r="I449" s="48"/>
      <c r="J449" s="47"/>
      <c r="K449" s="47"/>
      <c r="L449" s="45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</row>
    <row r="450">
      <c r="A450" s="44"/>
      <c r="B450" s="45"/>
      <c r="C450" s="46"/>
      <c r="D450" s="44"/>
      <c r="E450" s="47"/>
      <c r="F450" s="45"/>
      <c r="G450" s="47"/>
      <c r="H450" s="44"/>
      <c r="I450" s="48"/>
      <c r="J450" s="47"/>
      <c r="K450" s="47"/>
      <c r="L450" s="45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</row>
    <row r="451">
      <c r="A451" s="44"/>
      <c r="B451" s="45"/>
      <c r="C451" s="46"/>
      <c r="D451" s="44"/>
      <c r="E451" s="47"/>
      <c r="F451" s="45"/>
      <c r="G451" s="47"/>
      <c r="H451" s="44"/>
      <c r="I451" s="48"/>
      <c r="J451" s="47"/>
      <c r="K451" s="47"/>
      <c r="L451" s="45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</row>
    <row r="452">
      <c r="A452" s="44"/>
      <c r="B452" s="45"/>
      <c r="C452" s="46"/>
      <c r="D452" s="44"/>
      <c r="E452" s="47"/>
      <c r="F452" s="45"/>
      <c r="G452" s="47"/>
      <c r="H452" s="44"/>
      <c r="I452" s="48"/>
      <c r="J452" s="47"/>
      <c r="K452" s="47"/>
      <c r="L452" s="45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</row>
    <row r="453">
      <c r="A453" s="44"/>
      <c r="B453" s="45"/>
      <c r="C453" s="46"/>
      <c r="D453" s="44"/>
      <c r="E453" s="47"/>
      <c r="F453" s="45"/>
      <c r="G453" s="47"/>
      <c r="H453" s="44"/>
      <c r="I453" s="48"/>
      <c r="J453" s="47"/>
      <c r="K453" s="47"/>
      <c r="L453" s="45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</row>
    <row r="454">
      <c r="A454" s="44"/>
      <c r="B454" s="45"/>
      <c r="C454" s="46"/>
      <c r="D454" s="44"/>
      <c r="E454" s="47"/>
      <c r="F454" s="45"/>
      <c r="G454" s="47"/>
      <c r="H454" s="44"/>
      <c r="I454" s="48"/>
      <c r="J454" s="47"/>
      <c r="K454" s="47"/>
      <c r="L454" s="45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</row>
    <row r="455">
      <c r="A455" s="44"/>
      <c r="B455" s="45"/>
      <c r="C455" s="46"/>
      <c r="D455" s="44"/>
      <c r="E455" s="47"/>
      <c r="F455" s="45"/>
      <c r="G455" s="47"/>
      <c r="H455" s="44"/>
      <c r="I455" s="48"/>
      <c r="J455" s="47"/>
      <c r="K455" s="47"/>
      <c r="L455" s="45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</row>
    <row r="456">
      <c r="A456" s="44"/>
      <c r="B456" s="45"/>
      <c r="C456" s="46"/>
      <c r="D456" s="44"/>
      <c r="E456" s="47"/>
      <c r="F456" s="45"/>
      <c r="G456" s="47"/>
      <c r="H456" s="44"/>
      <c r="I456" s="48"/>
      <c r="J456" s="47"/>
      <c r="K456" s="47"/>
      <c r="L456" s="45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</row>
    <row r="457">
      <c r="A457" s="44"/>
      <c r="B457" s="45"/>
      <c r="C457" s="46"/>
      <c r="D457" s="44"/>
      <c r="E457" s="47"/>
      <c r="F457" s="45"/>
      <c r="G457" s="47"/>
      <c r="H457" s="44"/>
      <c r="I457" s="48"/>
      <c r="J457" s="47"/>
      <c r="K457" s="47"/>
      <c r="L457" s="45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</row>
    <row r="458">
      <c r="A458" s="44"/>
      <c r="B458" s="45"/>
      <c r="C458" s="46"/>
      <c r="D458" s="44"/>
      <c r="E458" s="47"/>
      <c r="F458" s="45"/>
      <c r="G458" s="47"/>
      <c r="H458" s="44"/>
      <c r="I458" s="48"/>
      <c r="J458" s="47"/>
      <c r="K458" s="47"/>
      <c r="L458" s="45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</row>
    <row r="459">
      <c r="A459" s="44"/>
      <c r="B459" s="45"/>
      <c r="C459" s="46"/>
      <c r="D459" s="44"/>
      <c r="E459" s="47"/>
      <c r="F459" s="45"/>
      <c r="G459" s="47"/>
      <c r="H459" s="44"/>
      <c r="I459" s="48"/>
      <c r="J459" s="47"/>
      <c r="K459" s="47"/>
      <c r="L459" s="45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</row>
    <row r="460">
      <c r="A460" s="44"/>
      <c r="B460" s="45"/>
      <c r="C460" s="46"/>
      <c r="D460" s="44"/>
      <c r="E460" s="47"/>
      <c r="F460" s="45"/>
      <c r="G460" s="47"/>
      <c r="H460" s="44"/>
      <c r="I460" s="48"/>
      <c r="J460" s="47"/>
      <c r="K460" s="47"/>
      <c r="L460" s="45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</row>
    <row r="461">
      <c r="A461" s="44"/>
      <c r="B461" s="45"/>
      <c r="C461" s="46"/>
      <c r="D461" s="44"/>
      <c r="E461" s="47"/>
      <c r="F461" s="45"/>
      <c r="G461" s="47"/>
      <c r="H461" s="44"/>
      <c r="I461" s="48"/>
      <c r="J461" s="47"/>
      <c r="K461" s="47"/>
      <c r="L461" s="45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</row>
    <row r="462">
      <c r="A462" s="44"/>
      <c r="B462" s="45"/>
      <c r="C462" s="46"/>
      <c r="D462" s="44"/>
      <c r="E462" s="47"/>
      <c r="F462" s="45"/>
      <c r="G462" s="47"/>
      <c r="H462" s="44"/>
      <c r="I462" s="48"/>
      <c r="J462" s="47"/>
      <c r="K462" s="47"/>
      <c r="L462" s="45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</row>
    <row r="463">
      <c r="A463" s="44"/>
      <c r="B463" s="45"/>
      <c r="C463" s="46"/>
      <c r="D463" s="44"/>
      <c r="E463" s="47"/>
      <c r="F463" s="45"/>
      <c r="G463" s="47"/>
      <c r="H463" s="44"/>
      <c r="I463" s="48"/>
      <c r="J463" s="47"/>
      <c r="K463" s="47"/>
      <c r="L463" s="45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</row>
    <row r="464">
      <c r="A464" s="44"/>
      <c r="B464" s="45"/>
      <c r="C464" s="46"/>
      <c r="D464" s="44"/>
      <c r="E464" s="47"/>
      <c r="F464" s="45"/>
      <c r="G464" s="47"/>
      <c r="H464" s="44"/>
      <c r="I464" s="48"/>
      <c r="J464" s="47"/>
      <c r="K464" s="47"/>
      <c r="L464" s="45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</row>
    <row r="465">
      <c r="A465" s="44"/>
      <c r="B465" s="45"/>
      <c r="C465" s="46"/>
      <c r="D465" s="44"/>
      <c r="E465" s="47"/>
      <c r="F465" s="45"/>
      <c r="G465" s="47"/>
      <c r="H465" s="44"/>
      <c r="I465" s="48"/>
      <c r="J465" s="47"/>
      <c r="K465" s="47"/>
      <c r="L465" s="45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</row>
    <row r="466">
      <c r="A466" s="44"/>
      <c r="B466" s="45"/>
      <c r="C466" s="46"/>
      <c r="D466" s="44"/>
      <c r="E466" s="47"/>
      <c r="F466" s="45"/>
      <c r="G466" s="47"/>
      <c r="H466" s="44"/>
      <c r="I466" s="48"/>
      <c r="J466" s="47"/>
      <c r="K466" s="47"/>
      <c r="L466" s="45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</row>
    <row r="467">
      <c r="A467" s="44"/>
      <c r="B467" s="45"/>
      <c r="C467" s="46"/>
      <c r="D467" s="44"/>
      <c r="E467" s="47"/>
      <c r="F467" s="45"/>
      <c r="G467" s="47"/>
      <c r="H467" s="44"/>
      <c r="I467" s="48"/>
      <c r="J467" s="47"/>
      <c r="K467" s="47"/>
      <c r="L467" s="45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</row>
    <row r="468">
      <c r="A468" s="44"/>
      <c r="B468" s="45"/>
      <c r="C468" s="46"/>
      <c r="D468" s="44"/>
      <c r="E468" s="47"/>
      <c r="F468" s="45"/>
      <c r="G468" s="47"/>
      <c r="H468" s="44"/>
      <c r="I468" s="48"/>
      <c r="J468" s="47"/>
      <c r="K468" s="47"/>
      <c r="L468" s="45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</row>
    <row r="469">
      <c r="A469" s="44"/>
      <c r="B469" s="45"/>
      <c r="C469" s="46"/>
      <c r="D469" s="44"/>
      <c r="E469" s="47"/>
      <c r="F469" s="45"/>
      <c r="G469" s="47"/>
      <c r="H469" s="44"/>
      <c r="I469" s="48"/>
      <c r="J469" s="47"/>
      <c r="K469" s="47"/>
      <c r="L469" s="45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</row>
    <row r="470">
      <c r="A470" s="44"/>
      <c r="B470" s="45"/>
      <c r="C470" s="46"/>
      <c r="D470" s="44"/>
      <c r="E470" s="47"/>
      <c r="F470" s="45"/>
      <c r="G470" s="47"/>
      <c r="H470" s="44"/>
      <c r="I470" s="48"/>
      <c r="J470" s="47"/>
      <c r="K470" s="47"/>
      <c r="L470" s="45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</row>
    <row r="471">
      <c r="A471" s="44"/>
      <c r="B471" s="45"/>
      <c r="C471" s="46"/>
      <c r="D471" s="44"/>
      <c r="E471" s="47"/>
      <c r="F471" s="45"/>
      <c r="G471" s="47"/>
      <c r="H471" s="44"/>
      <c r="I471" s="48"/>
      <c r="J471" s="47"/>
      <c r="K471" s="47"/>
      <c r="L471" s="45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</row>
    <row r="472">
      <c r="A472" s="44"/>
      <c r="B472" s="45"/>
      <c r="C472" s="46"/>
      <c r="D472" s="44"/>
      <c r="E472" s="47"/>
      <c r="F472" s="45"/>
      <c r="G472" s="47"/>
      <c r="H472" s="44"/>
      <c r="I472" s="48"/>
      <c r="J472" s="47"/>
      <c r="K472" s="47"/>
      <c r="L472" s="45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</row>
    <row r="473">
      <c r="A473" s="44"/>
      <c r="B473" s="45"/>
      <c r="C473" s="46"/>
      <c r="D473" s="44"/>
      <c r="E473" s="47"/>
      <c r="F473" s="45"/>
      <c r="G473" s="47"/>
      <c r="H473" s="44"/>
      <c r="I473" s="48"/>
      <c r="J473" s="47"/>
      <c r="K473" s="47"/>
      <c r="L473" s="45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</row>
    <row r="474">
      <c r="A474" s="44"/>
      <c r="B474" s="45"/>
      <c r="C474" s="46"/>
      <c r="D474" s="44"/>
      <c r="E474" s="47"/>
      <c r="F474" s="45"/>
      <c r="G474" s="47"/>
      <c r="H474" s="44"/>
      <c r="I474" s="48"/>
      <c r="J474" s="47"/>
      <c r="K474" s="47"/>
      <c r="L474" s="45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</row>
    <row r="475">
      <c r="A475" s="44"/>
      <c r="B475" s="45"/>
      <c r="C475" s="46"/>
      <c r="D475" s="44"/>
      <c r="E475" s="47"/>
      <c r="F475" s="45"/>
      <c r="G475" s="47"/>
      <c r="H475" s="44"/>
      <c r="I475" s="48"/>
      <c r="J475" s="47"/>
      <c r="K475" s="47"/>
      <c r="L475" s="45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</row>
    <row r="476">
      <c r="A476" s="44"/>
      <c r="B476" s="45"/>
      <c r="C476" s="46"/>
      <c r="D476" s="44"/>
      <c r="E476" s="47"/>
      <c r="F476" s="45"/>
      <c r="G476" s="47"/>
      <c r="H476" s="44"/>
      <c r="I476" s="48"/>
      <c r="J476" s="47"/>
      <c r="K476" s="47"/>
      <c r="L476" s="45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</row>
    <row r="477">
      <c r="A477" s="44"/>
      <c r="B477" s="45"/>
      <c r="C477" s="46"/>
      <c r="D477" s="44"/>
      <c r="E477" s="47"/>
      <c r="F477" s="45"/>
      <c r="G477" s="47"/>
      <c r="H477" s="44"/>
      <c r="I477" s="48"/>
      <c r="J477" s="47"/>
      <c r="K477" s="47"/>
      <c r="L477" s="45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</row>
    <row r="478">
      <c r="A478" s="44"/>
      <c r="B478" s="45"/>
      <c r="C478" s="46"/>
      <c r="D478" s="44"/>
      <c r="E478" s="47"/>
      <c r="F478" s="45"/>
      <c r="G478" s="47"/>
      <c r="H478" s="44"/>
      <c r="I478" s="48"/>
      <c r="J478" s="47"/>
      <c r="K478" s="47"/>
      <c r="L478" s="45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</row>
    <row r="479">
      <c r="A479" s="44"/>
      <c r="B479" s="45"/>
      <c r="C479" s="46"/>
      <c r="D479" s="44"/>
      <c r="E479" s="47"/>
      <c r="F479" s="45"/>
      <c r="G479" s="47"/>
      <c r="H479" s="44"/>
      <c r="I479" s="48"/>
      <c r="J479" s="47"/>
      <c r="K479" s="47"/>
      <c r="L479" s="45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</row>
    <row r="480">
      <c r="A480" s="44"/>
      <c r="B480" s="45"/>
      <c r="C480" s="46"/>
      <c r="D480" s="44"/>
      <c r="E480" s="47"/>
      <c r="F480" s="45"/>
      <c r="G480" s="47"/>
      <c r="H480" s="44"/>
      <c r="I480" s="48"/>
      <c r="J480" s="47"/>
      <c r="K480" s="47"/>
      <c r="L480" s="45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</row>
    <row r="481">
      <c r="A481" s="44"/>
      <c r="B481" s="45"/>
      <c r="C481" s="46"/>
      <c r="D481" s="44"/>
      <c r="E481" s="47"/>
      <c r="F481" s="45"/>
      <c r="G481" s="47"/>
      <c r="H481" s="44"/>
      <c r="I481" s="48"/>
      <c r="J481" s="47"/>
      <c r="K481" s="47"/>
      <c r="L481" s="45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</row>
    <row r="482">
      <c r="A482" s="44"/>
      <c r="B482" s="45"/>
      <c r="C482" s="46"/>
      <c r="D482" s="44"/>
      <c r="E482" s="47"/>
      <c r="F482" s="45"/>
      <c r="G482" s="47"/>
      <c r="H482" s="44"/>
      <c r="I482" s="48"/>
      <c r="J482" s="47"/>
      <c r="K482" s="47"/>
      <c r="L482" s="45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</row>
    <row r="483">
      <c r="A483" s="44"/>
      <c r="B483" s="45"/>
      <c r="C483" s="46"/>
      <c r="D483" s="44"/>
      <c r="E483" s="47"/>
      <c r="F483" s="45"/>
      <c r="G483" s="47"/>
      <c r="H483" s="44"/>
      <c r="I483" s="48"/>
      <c r="J483" s="47"/>
      <c r="K483" s="47"/>
      <c r="L483" s="45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</row>
    <row r="484">
      <c r="A484" s="44"/>
      <c r="B484" s="45"/>
      <c r="C484" s="46"/>
      <c r="D484" s="44"/>
      <c r="E484" s="47"/>
      <c r="F484" s="45"/>
      <c r="G484" s="47"/>
      <c r="H484" s="44"/>
      <c r="I484" s="48"/>
      <c r="J484" s="47"/>
      <c r="K484" s="47"/>
      <c r="L484" s="45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</row>
    <row r="485">
      <c r="A485" s="44"/>
      <c r="B485" s="45"/>
      <c r="C485" s="46"/>
      <c r="D485" s="44"/>
      <c r="E485" s="47"/>
      <c r="F485" s="45"/>
      <c r="G485" s="47"/>
      <c r="H485" s="44"/>
      <c r="I485" s="48"/>
      <c r="J485" s="47"/>
      <c r="K485" s="47"/>
      <c r="L485" s="45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</row>
    <row r="486">
      <c r="A486" s="44"/>
      <c r="B486" s="45"/>
      <c r="C486" s="46"/>
      <c r="D486" s="44"/>
      <c r="E486" s="47"/>
      <c r="F486" s="45"/>
      <c r="G486" s="47"/>
      <c r="H486" s="44"/>
      <c r="I486" s="48"/>
      <c r="J486" s="47"/>
      <c r="K486" s="47"/>
      <c r="L486" s="45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</row>
    <row r="487">
      <c r="A487" s="44"/>
      <c r="B487" s="45"/>
      <c r="C487" s="46"/>
      <c r="D487" s="44"/>
      <c r="E487" s="47"/>
      <c r="F487" s="45"/>
      <c r="G487" s="47"/>
      <c r="H487" s="44"/>
      <c r="I487" s="48"/>
      <c r="J487" s="47"/>
      <c r="K487" s="47"/>
      <c r="L487" s="45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</row>
    <row r="488">
      <c r="A488" s="44"/>
      <c r="B488" s="45"/>
      <c r="C488" s="46"/>
      <c r="D488" s="44"/>
      <c r="E488" s="47"/>
      <c r="F488" s="45"/>
      <c r="G488" s="47"/>
      <c r="H488" s="44"/>
      <c r="I488" s="48"/>
      <c r="J488" s="47"/>
      <c r="K488" s="47"/>
      <c r="L488" s="45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</row>
    <row r="489">
      <c r="A489" s="44"/>
      <c r="B489" s="45"/>
      <c r="C489" s="46"/>
      <c r="D489" s="44"/>
      <c r="E489" s="47"/>
      <c r="F489" s="45"/>
      <c r="G489" s="47"/>
      <c r="H489" s="44"/>
      <c r="I489" s="48"/>
      <c r="J489" s="47"/>
      <c r="K489" s="47"/>
      <c r="L489" s="45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</row>
    <row r="490">
      <c r="A490" s="44"/>
      <c r="B490" s="45"/>
      <c r="C490" s="46"/>
      <c r="D490" s="44"/>
      <c r="E490" s="47"/>
      <c r="F490" s="45"/>
      <c r="G490" s="47"/>
      <c r="H490" s="44"/>
      <c r="I490" s="48"/>
      <c r="J490" s="47"/>
      <c r="K490" s="47"/>
      <c r="L490" s="45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</row>
    <row r="491">
      <c r="A491" s="44"/>
      <c r="B491" s="45"/>
      <c r="C491" s="46"/>
      <c r="D491" s="44"/>
      <c r="E491" s="47"/>
      <c r="F491" s="45"/>
      <c r="G491" s="47"/>
      <c r="H491" s="44"/>
      <c r="I491" s="48"/>
      <c r="J491" s="47"/>
      <c r="K491" s="47"/>
      <c r="L491" s="45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</row>
    <row r="492">
      <c r="A492" s="44"/>
      <c r="B492" s="45"/>
      <c r="C492" s="46"/>
      <c r="D492" s="44"/>
      <c r="E492" s="47"/>
      <c r="F492" s="45"/>
      <c r="G492" s="47"/>
      <c r="H492" s="44"/>
      <c r="I492" s="48"/>
      <c r="J492" s="47"/>
      <c r="K492" s="47"/>
      <c r="L492" s="45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</row>
    <row r="493">
      <c r="A493" s="44"/>
      <c r="B493" s="45"/>
      <c r="C493" s="46"/>
      <c r="D493" s="44"/>
      <c r="E493" s="47"/>
      <c r="F493" s="45"/>
      <c r="G493" s="47"/>
      <c r="H493" s="44"/>
      <c r="I493" s="48"/>
      <c r="J493" s="47"/>
      <c r="K493" s="47"/>
      <c r="L493" s="45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</row>
    <row r="494">
      <c r="A494" s="44"/>
      <c r="B494" s="45"/>
      <c r="C494" s="46"/>
      <c r="D494" s="44"/>
      <c r="E494" s="47"/>
      <c r="F494" s="45"/>
      <c r="G494" s="47"/>
      <c r="H494" s="44"/>
      <c r="I494" s="48"/>
      <c r="J494" s="47"/>
      <c r="K494" s="47"/>
      <c r="L494" s="45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</row>
    <row r="495">
      <c r="A495" s="44"/>
      <c r="B495" s="45"/>
      <c r="C495" s="46"/>
      <c r="D495" s="44"/>
      <c r="E495" s="47"/>
      <c r="F495" s="45"/>
      <c r="G495" s="47"/>
      <c r="H495" s="44"/>
      <c r="I495" s="48"/>
      <c r="J495" s="47"/>
      <c r="K495" s="47"/>
      <c r="L495" s="45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</row>
    <row r="496">
      <c r="A496" s="44"/>
      <c r="B496" s="45"/>
      <c r="C496" s="46"/>
      <c r="D496" s="44"/>
      <c r="E496" s="47"/>
      <c r="F496" s="45"/>
      <c r="G496" s="47"/>
      <c r="H496" s="44"/>
      <c r="I496" s="48"/>
      <c r="J496" s="47"/>
      <c r="K496" s="47"/>
      <c r="L496" s="45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</row>
    <row r="497">
      <c r="A497" s="44"/>
      <c r="B497" s="45"/>
      <c r="C497" s="46"/>
      <c r="D497" s="44"/>
      <c r="E497" s="47"/>
      <c r="F497" s="45"/>
      <c r="G497" s="47"/>
      <c r="H497" s="44"/>
      <c r="I497" s="48"/>
      <c r="J497" s="47"/>
      <c r="K497" s="47"/>
      <c r="L497" s="45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</row>
    <row r="498">
      <c r="A498" s="44"/>
      <c r="B498" s="45"/>
      <c r="C498" s="46"/>
      <c r="D498" s="44"/>
      <c r="E498" s="47"/>
      <c r="F498" s="45"/>
      <c r="G498" s="47"/>
      <c r="H498" s="44"/>
      <c r="I498" s="48"/>
      <c r="J498" s="47"/>
      <c r="K498" s="47"/>
      <c r="L498" s="45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</row>
    <row r="499">
      <c r="A499" s="44"/>
      <c r="B499" s="45"/>
      <c r="C499" s="46"/>
      <c r="D499" s="44"/>
      <c r="E499" s="47"/>
      <c r="F499" s="45"/>
      <c r="G499" s="47"/>
      <c r="H499" s="44"/>
      <c r="I499" s="48"/>
      <c r="J499" s="47"/>
      <c r="K499" s="47"/>
      <c r="L499" s="45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</row>
    <row r="500">
      <c r="E500" s="137"/>
      <c r="G500" s="137"/>
      <c r="I500" s="142"/>
      <c r="J500" s="143"/>
      <c r="K500" s="143"/>
    </row>
    <row r="501">
      <c r="E501" s="137"/>
      <c r="G501" s="137"/>
      <c r="I501" s="142"/>
      <c r="J501" s="143"/>
      <c r="K501" s="143"/>
    </row>
    <row r="502">
      <c r="E502" s="137"/>
      <c r="G502" s="137"/>
      <c r="I502" s="142"/>
      <c r="J502" s="143"/>
      <c r="K502" s="143"/>
    </row>
    <row r="503">
      <c r="E503" s="137"/>
      <c r="G503" s="137"/>
      <c r="I503" s="142"/>
      <c r="J503" s="143"/>
      <c r="K503" s="143"/>
    </row>
    <row r="504">
      <c r="E504" s="137"/>
      <c r="G504" s="137"/>
      <c r="I504" s="142"/>
      <c r="J504" s="143"/>
      <c r="K504" s="143"/>
    </row>
    <row r="505">
      <c r="E505" s="137"/>
      <c r="G505" s="137"/>
      <c r="I505" s="142"/>
      <c r="J505" s="143"/>
      <c r="K505" s="143"/>
    </row>
    <row r="506">
      <c r="E506" s="137"/>
      <c r="G506" s="137"/>
      <c r="I506" s="142"/>
      <c r="J506" s="143"/>
      <c r="K506" s="143"/>
    </row>
    <row r="507">
      <c r="E507" s="137"/>
      <c r="G507" s="137"/>
      <c r="I507" s="142"/>
      <c r="J507" s="143"/>
      <c r="K507" s="143"/>
    </row>
    <row r="508">
      <c r="E508" s="137"/>
      <c r="G508" s="137"/>
      <c r="I508" s="142"/>
      <c r="J508" s="143"/>
      <c r="K508" s="143"/>
    </row>
    <row r="509">
      <c r="E509" s="137"/>
      <c r="G509" s="137"/>
      <c r="I509" s="142"/>
      <c r="J509" s="143"/>
      <c r="K509" s="143"/>
    </row>
    <row r="510">
      <c r="E510" s="137"/>
      <c r="G510" s="137"/>
      <c r="I510" s="142"/>
      <c r="J510" s="143"/>
      <c r="K510" s="143"/>
    </row>
    <row r="511">
      <c r="E511" s="137"/>
      <c r="G511" s="137"/>
      <c r="I511" s="142"/>
      <c r="J511" s="143"/>
      <c r="K511" s="143"/>
    </row>
    <row r="512">
      <c r="E512" s="137"/>
      <c r="G512" s="137"/>
      <c r="I512" s="142"/>
      <c r="J512" s="143"/>
      <c r="K512" s="143"/>
    </row>
    <row r="513">
      <c r="E513" s="137"/>
      <c r="G513" s="137"/>
      <c r="I513" s="142"/>
      <c r="J513" s="143"/>
      <c r="K513" s="143"/>
    </row>
    <row r="514">
      <c r="E514" s="137"/>
      <c r="G514" s="137"/>
      <c r="I514" s="142"/>
      <c r="J514" s="143"/>
      <c r="K514" s="143"/>
    </row>
    <row r="515">
      <c r="E515" s="137"/>
      <c r="G515" s="137"/>
      <c r="I515" s="142"/>
      <c r="J515" s="143"/>
      <c r="K515" s="143"/>
    </row>
    <row r="516">
      <c r="E516" s="137"/>
      <c r="G516" s="137"/>
      <c r="I516" s="142"/>
      <c r="J516" s="143"/>
      <c r="K516" s="143"/>
    </row>
    <row r="517">
      <c r="E517" s="137"/>
      <c r="G517" s="137"/>
      <c r="I517" s="142"/>
      <c r="J517" s="143"/>
      <c r="K517" s="143"/>
    </row>
    <row r="518">
      <c r="E518" s="137"/>
      <c r="G518" s="137"/>
      <c r="I518" s="142"/>
      <c r="J518" s="143"/>
      <c r="K518" s="143"/>
    </row>
    <row r="519">
      <c r="E519" s="137"/>
      <c r="G519" s="137"/>
      <c r="I519" s="142"/>
      <c r="J519" s="143"/>
      <c r="K519" s="143"/>
    </row>
    <row r="520">
      <c r="E520" s="137"/>
      <c r="G520" s="137"/>
      <c r="I520" s="142"/>
      <c r="J520" s="143"/>
      <c r="K520" s="143"/>
    </row>
    <row r="521">
      <c r="E521" s="137"/>
      <c r="G521" s="137"/>
      <c r="I521" s="142"/>
      <c r="J521" s="143"/>
      <c r="K521" s="143"/>
    </row>
    <row r="522">
      <c r="E522" s="137"/>
      <c r="G522" s="137"/>
      <c r="I522" s="142"/>
      <c r="J522" s="143"/>
      <c r="K522" s="143"/>
    </row>
    <row r="523">
      <c r="E523" s="137"/>
      <c r="G523" s="137"/>
      <c r="I523" s="142"/>
      <c r="J523" s="143"/>
      <c r="K523" s="143"/>
    </row>
    <row r="524">
      <c r="E524" s="137"/>
      <c r="G524" s="137"/>
      <c r="I524" s="142"/>
      <c r="J524" s="143"/>
      <c r="K524" s="143"/>
    </row>
    <row r="525">
      <c r="E525" s="137"/>
      <c r="G525" s="137"/>
      <c r="I525" s="142"/>
      <c r="J525" s="143"/>
      <c r="K525" s="143"/>
    </row>
    <row r="526">
      <c r="E526" s="137"/>
      <c r="G526" s="137"/>
      <c r="I526" s="142"/>
      <c r="J526" s="143"/>
      <c r="K526" s="143"/>
    </row>
    <row r="527">
      <c r="E527" s="137"/>
      <c r="G527" s="137"/>
      <c r="I527" s="142"/>
      <c r="J527" s="143"/>
      <c r="K527" s="143"/>
    </row>
    <row r="528">
      <c r="E528" s="137"/>
      <c r="G528" s="137"/>
      <c r="I528" s="142"/>
      <c r="J528" s="143"/>
      <c r="K528" s="143"/>
    </row>
    <row r="529">
      <c r="E529" s="137"/>
      <c r="G529" s="137"/>
      <c r="I529" s="142"/>
      <c r="J529" s="143"/>
      <c r="K529" s="143"/>
    </row>
    <row r="530">
      <c r="E530" s="137"/>
      <c r="G530" s="137"/>
      <c r="I530" s="142"/>
      <c r="J530" s="143"/>
      <c r="K530" s="143"/>
    </row>
    <row r="531">
      <c r="E531" s="137"/>
      <c r="G531" s="137"/>
      <c r="I531" s="142"/>
      <c r="J531" s="143"/>
      <c r="K531" s="143"/>
    </row>
    <row r="532">
      <c r="E532" s="137"/>
      <c r="G532" s="137"/>
      <c r="I532" s="142"/>
      <c r="J532" s="143"/>
      <c r="K532" s="143"/>
    </row>
    <row r="533">
      <c r="E533" s="137"/>
      <c r="G533" s="137"/>
      <c r="I533" s="142"/>
      <c r="J533" s="143"/>
      <c r="K533" s="143"/>
    </row>
    <row r="534">
      <c r="E534" s="137"/>
      <c r="G534" s="137"/>
      <c r="I534" s="142"/>
      <c r="J534" s="143"/>
      <c r="K534" s="143"/>
    </row>
    <row r="535">
      <c r="E535" s="137"/>
      <c r="G535" s="137"/>
      <c r="I535" s="142"/>
      <c r="J535" s="143"/>
      <c r="K535" s="143"/>
    </row>
    <row r="536">
      <c r="E536" s="137"/>
      <c r="G536" s="137"/>
      <c r="I536" s="142"/>
      <c r="J536" s="143"/>
      <c r="K536" s="143"/>
    </row>
    <row r="537">
      <c r="E537" s="137"/>
      <c r="G537" s="137"/>
      <c r="I537" s="142"/>
      <c r="J537" s="143"/>
      <c r="K537" s="143"/>
    </row>
    <row r="538">
      <c r="E538" s="137"/>
      <c r="G538" s="137"/>
      <c r="I538" s="142"/>
      <c r="J538" s="143"/>
      <c r="K538" s="143"/>
    </row>
    <row r="539">
      <c r="E539" s="137"/>
      <c r="G539" s="137"/>
      <c r="I539" s="142"/>
      <c r="J539" s="143"/>
      <c r="K539" s="143"/>
    </row>
    <row r="540">
      <c r="E540" s="137"/>
      <c r="G540" s="137"/>
      <c r="I540" s="142"/>
      <c r="J540" s="143"/>
      <c r="K540" s="143"/>
    </row>
    <row r="541">
      <c r="E541" s="137"/>
      <c r="G541" s="137"/>
      <c r="I541" s="142"/>
      <c r="J541" s="143"/>
      <c r="K541" s="143"/>
    </row>
    <row r="542">
      <c r="E542" s="137"/>
      <c r="G542" s="137"/>
      <c r="I542" s="142"/>
      <c r="J542" s="143"/>
      <c r="K542" s="143"/>
    </row>
    <row r="543">
      <c r="E543" s="137"/>
      <c r="G543" s="137"/>
      <c r="I543" s="142"/>
      <c r="J543" s="143"/>
      <c r="K543" s="143"/>
    </row>
    <row r="544">
      <c r="E544" s="137"/>
      <c r="G544" s="137"/>
      <c r="I544" s="142"/>
      <c r="J544" s="143"/>
      <c r="K544" s="143"/>
    </row>
    <row r="545">
      <c r="E545" s="137"/>
      <c r="G545" s="137"/>
      <c r="I545" s="142"/>
      <c r="J545" s="143"/>
      <c r="K545" s="143"/>
    </row>
    <row r="546">
      <c r="E546" s="137"/>
      <c r="G546" s="137"/>
      <c r="I546" s="142"/>
      <c r="J546" s="143"/>
      <c r="K546" s="143"/>
    </row>
    <row r="547">
      <c r="E547" s="137"/>
      <c r="G547" s="137"/>
      <c r="I547" s="142"/>
      <c r="J547" s="143"/>
      <c r="K547" s="143"/>
    </row>
    <row r="548">
      <c r="E548" s="137"/>
      <c r="G548" s="137"/>
      <c r="I548" s="142"/>
      <c r="J548" s="143"/>
      <c r="K548" s="143"/>
    </row>
    <row r="549">
      <c r="E549" s="137"/>
      <c r="G549" s="137"/>
      <c r="I549" s="142"/>
      <c r="J549" s="143"/>
      <c r="K549" s="143"/>
    </row>
    <row r="550">
      <c r="E550" s="137"/>
      <c r="G550" s="137"/>
      <c r="I550" s="142"/>
      <c r="J550" s="143"/>
      <c r="K550" s="143"/>
    </row>
    <row r="551">
      <c r="E551" s="137"/>
      <c r="G551" s="137"/>
      <c r="I551" s="142"/>
      <c r="J551" s="143"/>
      <c r="K551" s="143"/>
    </row>
    <row r="552">
      <c r="E552" s="137"/>
      <c r="G552" s="137"/>
      <c r="I552" s="142"/>
      <c r="J552" s="143"/>
      <c r="K552" s="143"/>
    </row>
    <row r="553">
      <c r="E553" s="137"/>
      <c r="G553" s="137"/>
      <c r="I553" s="142"/>
      <c r="J553" s="143"/>
      <c r="K553" s="143"/>
    </row>
    <row r="554">
      <c r="E554" s="137"/>
      <c r="G554" s="137"/>
      <c r="I554" s="142"/>
      <c r="J554" s="143"/>
      <c r="K554" s="143"/>
    </row>
    <row r="555">
      <c r="E555" s="137"/>
      <c r="G555" s="137"/>
      <c r="I555" s="142"/>
      <c r="J555" s="143"/>
      <c r="K555" s="143"/>
    </row>
    <row r="556">
      <c r="E556" s="137"/>
      <c r="G556" s="137"/>
      <c r="I556" s="142"/>
      <c r="J556" s="143"/>
      <c r="K556" s="143"/>
    </row>
    <row r="557">
      <c r="E557" s="137"/>
      <c r="G557" s="137"/>
      <c r="I557" s="142"/>
      <c r="J557" s="143"/>
      <c r="K557" s="143"/>
    </row>
    <row r="558">
      <c r="E558" s="137"/>
      <c r="G558" s="137"/>
      <c r="I558" s="142"/>
      <c r="J558" s="143"/>
      <c r="K558" s="143"/>
    </row>
    <row r="559">
      <c r="E559" s="137"/>
      <c r="G559" s="137"/>
      <c r="I559" s="142"/>
      <c r="J559" s="143"/>
      <c r="K559" s="143"/>
    </row>
    <row r="560">
      <c r="E560" s="137"/>
      <c r="G560" s="137"/>
      <c r="I560" s="142"/>
      <c r="J560" s="143"/>
      <c r="K560" s="143"/>
    </row>
    <row r="561">
      <c r="E561" s="137"/>
      <c r="G561" s="137"/>
      <c r="I561" s="142"/>
      <c r="J561" s="143"/>
      <c r="K561" s="143"/>
    </row>
    <row r="562">
      <c r="E562" s="137"/>
      <c r="G562" s="137"/>
      <c r="I562" s="142"/>
      <c r="J562" s="143"/>
      <c r="K562" s="143"/>
    </row>
    <row r="563">
      <c r="E563" s="137"/>
      <c r="G563" s="137"/>
      <c r="I563" s="142"/>
      <c r="J563" s="143"/>
      <c r="K563" s="143"/>
    </row>
    <row r="564">
      <c r="E564" s="137"/>
      <c r="G564" s="137"/>
      <c r="I564" s="142"/>
      <c r="J564" s="143"/>
      <c r="K564" s="143"/>
    </row>
    <row r="565">
      <c r="E565" s="137"/>
      <c r="G565" s="137"/>
      <c r="I565" s="142"/>
      <c r="J565" s="143"/>
      <c r="K565" s="143"/>
    </row>
    <row r="566">
      <c r="E566" s="137"/>
      <c r="G566" s="137"/>
      <c r="I566" s="142"/>
      <c r="J566" s="143"/>
      <c r="K566" s="143"/>
    </row>
    <row r="567">
      <c r="E567" s="137"/>
      <c r="G567" s="137"/>
      <c r="I567" s="142"/>
      <c r="J567" s="143"/>
      <c r="K567" s="143"/>
    </row>
    <row r="568">
      <c r="E568" s="137"/>
      <c r="G568" s="137"/>
      <c r="I568" s="142"/>
      <c r="J568" s="143"/>
      <c r="K568" s="143"/>
    </row>
    <row r="569">
      <c r="E569" s="137"/>
      <c r="G569" s="137"/>
      <c r="I569" s="142"/>
      <c r="J569" s="143"/>
      <c r="K569" s="143"/>
    </row>
    <row r="570">
      <c r="E570" s="137"/>
      <c r="G570" s="137"/>
      <c r="I570" s="142"/>
      <c r="J570" s="143"/>
      <c r="K570" s="143"/>
    </row>
    <row r="571">
      <c r="E571" s="137"/>
      <c r="G571" s="137"/>
      <c r="I571" s="142"/>
      <c r="J571" s="143"/>
      <c r="K571" s="143"/>
    </row>
    <row r="572">
      <c r="E572" s="137"/>
      <c r="G572" s="137"/>
      <c r="I572" s="142"/>
      <c r="J572" s="143"/>
      <c r="K572" s="143"/>
    </row>
    <row r="573">
      <c r="E573" s="137"/>
      <c r="G573" s="137"/>
      <c r="I573" s="142"/>
      <c r="J573" s="143"/>
      <c r="K573" s="143"/>
    </row>
    <row r="574">
      <c r="E574" s="137"/>
      <c r="G574" s="137"/>
      <c r="I574" s="142"/>
      <c r="J574" s="143"/>
      <c r="K574" s="143"/>
    </row>
    <row r="575">
      <c r="E575" s="137"/>
      <c r="G575" s="137"/>
      <c r="I575" s="142"/>
      <c r="J575" s="143"/>
      <c r="K575" s="143"/>
    </row>
    <row r="576">
      <c r="E576" s="137"/>
      <c r="G576" s="137"/>
      <c r="I576" s="142"/>
      <c r="J576" s="143"/>
      <c r="K576" s="143"/>
    </row>
    <row r="577">
      <c r="E577" s="137"/>
      <c r="G577" s="137"/>
      <c r="I577" s="142"/>
      <c r="J577" s="143"/>
      <c r="K577" s="143"/>
    </row>
    <row r="578">
      <c r="E578" s="137"/>
      <c r="G578" s="137"/>
      <c r="I578" s="142"/>
      <c r="J578" s="143"/>
      <c r="K578" s="143"/>
    </row>
    <row r="579">
      <c r="E579" s="137"/>
      <c r="G579" s="137"/>
      <c r="I579" s="142"/>
      <c r="J579" s="143"/>
      <c r="K579" s="143"/>
    </row>
    <row r="580">
      <c r="E580" s="137"/>
      <c r="G580" s="137"/>
      <c r="I580" s="142"/>
      <c r="J580" s="143"/>
      <c r="K580" s="143"/>
    </row>
    <row r="581">
      <c r="E581" s="137"/>
      <c r="G581" s="137"/>
      <c r="I581" s="142"/>
      <c r="J581" s="143"/>
      <c r="K581" s="143"/>
    </row>
    <row r="582">
      <c r="E582" s="137"/>
      <c r="G582" s="137"/>
      <c r="I582" s="142"/>
      <c r="J582" s="143"/>
      <c r="K582" s="143"/>
    </row>
    <row r="583">
      <c r="E583" s="137"/>
      <c r="G583" s="137"/>
      <c r="I583" s="142"/>
      <c r="J583" s="143"/>
      <c r="K583" s="143"/>
    </row>
    <row r="584">
      <c r="E584" s="137"/>
      <c r="G584" s="137"/>
      <c r="I584" s="142"/>
      <c r="J584" s="143"/>
      <c r="K584" s="143"/>
    </row>
    <row r="585">
      <c r="E585" s="137"/>
      <c r="G585" s="137"/>
      <c r="I585" s="142"/>
      <c r="J585" s="143"/>
      <c r="K585" s="143"/>
    </row>
    <row r="586">
      <c r="E586" s="137"/>
      <c r="G586" s="137"/>
      <c r="I586" s="142"/>
      <c r="J586" s="143"/>
      <c r="K586" s="143"/>
    </row>
    <row r="587">
      <c r="E587" s="137"/>
      <c r="G587" s="137"/>
      <c r="I587" s="142"/>
      <c r="J587" s="143"/>
      <c r="K587" s="143"/>
    </row>
    <row r="588">
      <c r="E588" s="137"/>
      <c r="G588" s="137"/>
      <c r="I588" s="142"/>
      <c r="J588" s="143"/>
      <c r="K588" s="143"/>
    </row>
    <row r="589">
      <c r="E589" s="137"/>
      <c r="G589" s="137"/>
      <c r="I589" s="142"/>
      <c r="J589" s="143"/>
      <c r="K589" s="143"/>
    </row>
    <row r="590">
      <c r="E590" s="137"/>
      <c r="G590" s="137"/>
      <c r="I590" s="142"/>
      <c r="J590" s="143"/>
      <c r="K590" s="143"/>
    </row>
    <row r="591">
      <c r="E591" s="137"/>
      <c r="G591" s="137"/>
      <c r="I591" s="142"/>
      <c r="J591" s="143"/>
      <c r="K591" s="143"/>
    </row>
    <row r="592">
      <c r="E592" s="137"/>
      <c r="G592" s="137"/>
      <c r="I592" s="142"/>
      <c r="J592" s="143"/>
      <c r="K592" s="143"/>
    </row>
    <row r="593">
      <c r="E593" s="137"/>
      <c r="G593" s="137"/>
      <c r="I593" s="142"/>
      <c r="J593" s="143"/>
      <c r="K593" s="143"/>
    </row>
    <row r="594">
      <c r="E594" s="137"/>
      <c r="G594" s="137"/>
      <c r="I594" s="142"/>
      <c r="J594" s="143"/>
      <c r="K594" s="143"/>
    </row>
    <row r="595">
      <c r="E595" s="137"/>
      <c r="G595" s="137"/>
      <c r="I595" s="142"/>
      <c r="J595" s="143"/>
      <c r="K595" s="143"/>
    </row>
    <row r="596">
      <c r="E596" s="137"/>
      <c r="G596" s="137"/>
      <c r="I596" s="142"/>
      <c r="J596" s="143"/>
      <c r="K596" s="143"/>
    </row>
    <row r="597">
      <c r="E597" s="137"/>
      <c r="G597" s="137"/>
      <c r="I597" s="142"/>
      <c r="J597" s="143"/>
      <c r="K597" s="143"/>
    </row>
    <row r="598">
      <c r="E598" s="137"/>
      <c r="G598" s="137"/>
      <c r="I598" s="142"/>
      <c r="J598" s="143"/>
      <c r="K598" s="143"/>
    </row>
    <row r="599">
      <c r="E599" s="137"/>
      <c r="G599" s="137"/>
      <c r="I599" s="142"/>
      <c r="J599" s="143"/>
      <c r="K599" s="143"/>
    </row>
    <row r="600">
      <c r="E600" s="137"/>
      <c r="G600" s="137"/>
      <c r="I600" s="142"/>
      <c r="J600" s="143"/>
      <c r="K600" s="143"/>
    </row>
    <row r="601">
      <c r="E601" s="137"/>
      <c r="G601" s="137"/>
      <c r="I601" s="142"/>
      <c r="J601" s="143"/>
      <c r="K601" s="143"/>
    </row>
    <row r="602">
      <c r="E602" s="137"/>
      <c r="G602" s="137"/>
      <c r="I602" s="142"/>
      <c r="J602" s="143"/>
      <c r="K602" s="143"/>
    </row>
    <row r="603">
      <c r="E603" s="137"/>
      <c r="G603" s="137"/>
      <c r="I603" s="142"/>
      <c r="J603" s="143"/>
      <c r="K603" s="143"/>
    </row>
    <row r="604">
      <c r="E604" s="137"/>
      <c r="G604" s="137"/>
      <c r="I604" s="142"/>
      <c r="J604" s="143"/>
      <c r="K604" s="143"/>
    </row>
    <row r="605">
      <c r="E605" s="137"/>
      <c r="G605" s="137"/>
      <c r="I605" s="142"/>
      <c r="J605" s="143"/>
      <c r="K605" s="143"/>
    </row>
    <row r="606">
      <c r="E606" s="137"/>
      <c r="G606" s="137"/>
      <c r="I606" s="142"/>
      <c r="J606" s="143"/>
      <c r="K606" s="143"/>
    </row>
    <row r="607">
      <c r="E607" s="137"/>
      <c r="G607" s="137"/>
      <c r="I607" s="142"/>
      <c r="J607" s="143"/>
      <c r="K607" s="143"/>
    </row>
    <row r="608">
      <c r="E608" s="137"/>
      <c r="G608" s="137"/>
      <c r="I608" s="142"/>
      <c r="J608" s="143"/>
      <c r="K608" s="143"/>
    </row>
    <row r="609">
      <c r="E609" s="137"/>
      <c r="G609" s="137"/>
      <c r="I609" s="142"/>
      <c r="J609" s="143"/>
      <c r="K609" s="143"/>
    </row>
    <row r="610">
      <c r="E610" s="137"/>
      <c r="G610" s="137"/>
      <c r="I610" s="142"/>
      <c r="J610" s="143"/>
      <c r="K610" s="143"/>
    </row>
    <row r="611">
      <c r="E611" s="137"/>
      <c r="G611" s="137"/>
      <c r="I611" s="142"/>
      <c r="J611" s="143"/>
      <c r="K611" s="143"/>
    </row>
    <row r="612">
      <c r="E612" s="137"/>
      <c r="G612" s="137"/>
      <c r="I612" s="142"/>
      <c r="J612" s="143"/>
      <c r="K612" s="143"/>
    </row>
    <row r="613">
      <c r="E613" s="137"/>
      <c r="G613" s="137"/>
      <c r="I613" s="142"/>
      <c r="J613" s="143"/>
      <c r="K613" s="143"/>
    </row>
    <row r="614">
      <c r="E614" s="137"/>
      <c r="G614" s="137"/>
      <c r="I614" s="142"/>
      <c r="J614" s="143"/>
      <c r="K614" s="143"/>
    </row>
    <row r="615">
      <c r="E615" s="137"/>
      <c r="G615" s="137"/>
      <c r="I615" s="142"/>
      <c r="J615" s="143"/>
      <c r="K615" s="143"/>
    </row>
    <row r="616">
      <c r="E616" s="137"/>
      <c r="G616" s="137"/>
      <c r="I616" s="142"/>
      <c r="J616" s="143"/>
      <c r="K616" s="143"/>
    </row>
    <row r="617">
      <c r="E617" s="137"/>
      <c r="G617" s="137"/>
      <c r="I617" s="142"/>
      <c r="J617" s="143"/>
      <c r="K617" s="143"/>
    </row>
    <row r="618">
      <c r="E618" s="137"/>
      <c r="G618" s="137"/>
      <c r="I618" s="142"/>
      <c r="J618" s="143"/>
      <c r="K618" s="143"/>
    </row>
    <row r="619">
      <c r="E619" s="137"/>
      <c r="G619" s="137"/>
      <c r="I619" s="142"/>
      <c r="J619" s="143"/>
      <c r="K619" s="143"/>
    </row>
    <row r="620">
      <c r="E620" s="137"/>
      <c r="G620" s="137"/>
      <c r="I620" s="142"/>
      <c r="J620" s="143"/>
      <c r="K620" s="143"/>
    </row>
    <row r="621">
      <c r="E621" s="137"/>
      <c r="G621" s="137"/>
      <c r="I621" s="142"/>
      <c r="J621" s="143"/>
      <c r="K621" s="143"/>
    </row>
    <row r="622">
      <c r="E622" s="137"/>
      <c r="G622" s="137"/>
      <c r="I622" s="142"/>
      <c r="J622" s="143"/>
      <c r="K622" s="143"/>
    </row>
    <row r="623">
      <c r="E623" s="137"/>
      <c r="G623" s="137"/>
      <c r="I623" s="142"/>
      <c r="J623" s="143"/>
      <c r="K623" s="143"/>
    </row>
    <row r="624">
      <c r="E624" s="137"/>
      <c r="G624" s="137"/>
      <c r="I624" s="142"/>
      <c r="J624" s="143"/>
      <c r="K624" s="143"/>
    </row>
    <row r="625">
      <c r="E625" s="137"/>
      <c r="G625" s="137"/>
      <c r="I625" s="142"/>
      <c r="J625" s="143"/>
      <c r="K625" s="143"/>
    </row>
    <row r="626">
      <c r="E626" s="137"/>
      <c r="G626" s="137"/>
      <c r="I626" s="142"/>
      <c r="J626" s="143"/>
      <c r="K626" s="143"/>
    </row>
    <row r="627">
      <c r="E627" s="137"/>
      <c r="G627" s="137"/>
      <c r="I627" s="142"/>
      <c r="J627" s="143"/>
      <c r="K627" s="143"/>
    </row>
    <row r="628">
      <c r="E628" s="137"/>
      <c r="G628" s="137"/>
      <c r="I628" s="142"/>
      <c r="J628" s="143"/>
      <c r="K628" s="143"/>
    </row>
    <row r="629">
      <c r="E629" s="137"/>
      <c r="G629" s="137"/>
      <c r="I629" s="142"/>
      <c r="J629" s="143"/>
      <c r="K629" s="143"/>
    </row>
    <row r="630">
      <c r="E630" s="137"/>
      <c r="G630" s="137"/>
      <c r="I630" s="142"/>
      <c r="J630" s="143"/>
      <c r="K630" s="143"/>
    </row>
    <row r="631">
      <c r="E631" s="137"/>
      <c r="G631" s="137"/>
      <c r="I631" s="142"/>
      <c r="J631" s="143"/>
      <c r="K631" s="143"/>
    </row>
    <row r="632">
      <c r="E632" s="137"/>
      <c r="G632" s="137"/>
      <c r="I632" s="142"/>
      <c r="J632" s="143"/>
      <c r="K632" s="143"/>
    </row>
    <row r="633">
      <c r="E633" s="137"/>
      <c r="G633" s="137"/>
      <c r="I633" s="142"/>
      <c r="J633" s="143"/>
      <c r="K633" s="143"/>
    </row>
    <row r="634">
      <c r="E634" s="137"/>
      <c r="G634" s="137"/>
      <c r="I634" s="142"/>
      <c r="J634" s="143"/>
      <c r="K634" s="143"/>
    </row>
    <row r="635">
      <c r="E635" s="137"/>
      <c r="G635" s="137"/>
      <c r="I635" s="142"/>
      <c r="J635" s="143"/>
      <c r="K635" s="143"/>
    </row>
    <row r="636">
      <c r="E636" s="137"/>
      <c r="G636" s="137"/>
      <c r="I636" s="142"/>
      <c r="J636" s="143"/>
      <c r="K636" s="143"/>
    </row>
    <row r="637">
      <c r="E637" s="137"/>
      <c r="G637" s="137"/>
      <c r="I637" s="142"/>
      <c r="J637" s="143"/>
      <c r="K637" s="143"/>
    </row>
    <row r="638">
      <c r="E638" s="137"/>
      <c r="G638" s="137"/>
      <c r="I638" s="142"/>
      <c r="J638" s="143"/>
      <c r="K638" s="143"/>
    </row>
    <row r="639">
      <c r="E639" s="137"/>
      <c r="G639" s="137"/>
      <c r="I639" s="142"/>
      <c r="J639" s="143"/>
      <c r="K639" s="143"/>
    </row>
    <row r="640">
      <c r="E640" s="137"/>
      <c r="G640" s="137"/>
      <c r="I640" s="142"/>
      <c r="J640" s="143"/>
      <c r="K640" s="143"/>
    </row>
    <row r="641">
      <c r="E641" s="137"/>
      <c r="G641" s="137"/>
      <c r="I641" s="142"/>
      <c r="J641" s="143"/>
      <c r="K641" s="143"/>
    </row>
    <row r="642">
      <c r="E642" s="137"/>
      <c r="G642" s="137"/>
      <c r="I642" s="142"/>
      <c r="J642" s="143"/>
      <c r="K642" s="143"/>
    </row>
    <row r="643">
      <c r="E643" s="137"/>
      <c r="G643" s="137"/>
      <c r="I643" s="142"/>
      <c r="J643" s="143"/>
      <c r="K643" s="143"/>
    </row>
    <row r="644">
      <c r="E644" s="137"/>
      <c r="G644" s="137"/>
      <c r="I644" s="142"/>
      <c r="J644" s="143"/>
      <c r="K644" s="143"/>
    </row>
    <row r="645">
      <c r="E645" s="137"/>
      <c r="G645" s="137"/>
      <c r="I645" s="142"/>
      <c r="J645" s="143"/>
      <c r="K645" s="143"/>
    </row>
    <row r="646">
      <c r="E646" s="137"/>
      <c r="G646" s="137"/>
      <c r="I646" s="142"/>
      <c r="J646" s="143"/>
      <c r="K646" s="143"/>
    </row>
    <row r="647">
      <c r="E647" s="137"/>
      <c r="G647" s="137"/>
      <c r="I647" s="142"/>
      <c r="J647" s="143"/>
      <c r="K647" s="143"/>
    </row>
    <row r="648">
      <c r="E648" s="137"/>
      <c r="G648" s="137"/>
      <c r="I648" s="142"/>
      <c r="J648" s="143"/>
      <c r="K648" s="143"/>
    </row>
    <row r="649">
      <c r="E649" s="137"/>
      <c r="G649" s="137"/>
      <c r="I649" s="142"/>
      <c r="J649" s="143"/>
      <c r="K649" s="143"/>
    </row>
    <row r="650">
      <c r="E650" s="137"/>
      <c r="G650" s="137"/>
      <c r="I650" s="142"/>
      <c r="J650" s="143"/>
      <c r="K650" s="143"/>
    </row>
    <row r="651">
      <c r="E651" s="137"/>
      <c r="G651" s="137"/>
      <c r="I651" s="142"/>
      <c r="J651" s="143"/>
      <c r="K651" s="143"/>
    </row>
    <row r="652">
      <c r="E652" s="137"/>
      <c r="G652" s="137"/>
      <c r="I652" s="142"/>
      <c r="J652" s="143"/>
      <c r="K652" s="143"/>
    </row>
    <row r="653">
      <c r="E653" s="137"/>
      <c r="G653" s="137"/>
      <c r="I653" s="142"/>
      <c r="J653" s="143"/>
      <c r="K653" s="143"/>
    </row>
    <row r="654">
      <c r="E654" s="137"/>
      <c r="G654" s="137"/>
      <c r="I654" s="142"/>
      <c r="J654" s="143"/>
      <c r="K654" s="143"/>
    </row>
    <row r="655">
      <c r="E655" s="137"/>
      <c r="G655" s="137"/>
      <c r="I655" s="142"/>
      <c r="J655" s="143"/>
      <c r="K655" s="143"/>
    </row>
    <row r="656">
      <c r="E656" s="137"/>
      <c r="G656" s="137"/>
      <c r="I656" s="142"/>
      <c r="J656" s="143"/>
      <c r="K656" s="143"/>
    </row>
    <row r="657">
      <c r="E657" s="137"/>
      <c r="G657" s="137"/>
      <c r="I657" s="142"/>
      <c r="J657" s="143"/>
      <c r="K657" s="143"/>
    </row>
    <row r="658">
      <c r="E658" s="137"/>
      <c r="G658" s="137"/>
      <c r="I658" s="142"/>
      <c r="J658" s="143"/>
      <c r="K658" s="143"/>
    </row>
    <row r="659">
      <c r="E659" s="137"/>
      <c r="G659" s="137"/>
      <c r="I659" s="142"/>
      <c r="J659" s="143"/>
      <c r="K659" s="143"/>
    </row>
    <row r="660">
      <c r="E660" s="137"/>
      <c r="G660" s="137"/>
      <c r="I660" s="142"/>
      <c r="J660" s="143"/>
      <c r="K660" s="143"/>
    </row>
    <row r="661">
      <c r="E661" s="137"/>
      <c r="G661" s="137"/>
      <c r="I661" s="142"/>
      <c r="J661" s="143"/>
      <c r="K661" s="143"/>
    </row>
    <row r="662">
      <c r="E662" s="137"/>
      <c r="G662" s="137"/>
      <c r="I662" s="142"/>
      <c r="J662" s="143"/>
      <c r="K662" s="143"/>
    </row>
    <row r="663">
      <c r="E663" s="137"/>
      <c r="G663" s="137"/>
      <c r="I663" s="142"/>
      <c r="J663" s="143"/>
      <c r="K663" s="143"/>
    </row>
    <row r="664">
      <c r="E664" s="137"/>
      <c r="G664" s="137"/>
      <c r="I664" s="142"/>
      <c r="J664" s="143"/>
      <c r="K664" s="143"/>
    </row>
    <row r="665">
      <c r="E665" s="137"/>
      <c r="G665" s="137"/>
      <c r="I665" s="142"/>
      <c r="J665" s="143"/>
      <c r="K665" s="143"/>
    </row>
    <row r="666">
      <c r="E666" s="137"/>
      <c r="G666" s="137"/>
      <c r="I666" s="142"/>
      <c r="J666" s="143"/>
      <c r="K666" s="143"/>
    </row>
    <row r="667">
      <c r="E667" s="137"/>
      <c r="G667" s="137"/>
      <c r="I667" s="142"/>
      <c r="J667" s="143"/>
      <c r="K667" s="143"/>
    </row>
    <row r="668">
      <c r="E668" s="137"/>
      <c r="G668" s="137"/>
      <c r="I668" s="142"/>
      <c r="J668" s="143"/>
      <c r="K668" s="143"/>
    </row>
    <row r="669">
      <c r="E669" s="137"/>
      <c r="G669" s="137"/>
      <c r="I669" s="142"/>
      <c r="J669" s="143"/>
      <c r="K669" s="143"/>
    </row>
    <row r="670">
      <c r="E670" s="137"/>
      <c r="G670" s="137"/>
      <c r="I670" s="142"/>
      <c r="J670" s="143"/>
      <c r="K670" s="143"/>
    </row>
    <row r="671">
      <c r="E671" s="137"/>
      <c r="G671" s="137"/>
      <c r="I671" s="142"/>
      <c r="J671" s="143"/>
      <c r="K671" s="143"/>
    </row>
    <row r="672">
      <c r="E672" s="137"/>
      <c r="G672" s="137"/>
      <c r="I672" s="142"/>
      <c r="J672" s="143"/>
      <c r="K672" s="143"/>
    </row>
    <row r="673">
      <c r="E673" s="137"/>
      <c r="G673" s="137"/>
      <c r="I673" s="142"/>
      <c r="J673" s="143"/>
      <c r="K673" s="143"/>
    </row>
    <row r="674">
      <c r="E674" s="137"/>
      <c r="G674" s="137"/>
      <c r="I674" s="142"/>
      <c r="J674" s="143"/>
      <c r="K674" s="143"/>
    </row>
    <row r="675">
      <c r="E675" s="137"/>
      <c r="G675" s="137"/>
      <c r="I675" s="142"/>
      <c r="J675" s="143"/>
      <c r="K675" s="143"/>
    </row>
    <row r="676">
      <c r="E676" s="137"/>
      <c r="G676" s="137"/>
      <c r="I676" s="142"/>
      <c r="J676" s="143"/>
      <c r="K676" s="143"/>
    </row>
    <row r="677">
      <c r="E677" s="137"/>
      <c r="G677" s="137"/>
      <c r="I677" s="142"/>
      <c r="J677" s="143"/>
      <c r="K677" s="143"/>
    </row>
    <row r="678">
      <c r="E678" s="137"/>
      <c r="G678" s="137"/>
      <c r="I678" s="142"/>
      <c r="J678" s="143"/>
      <c r="K678" s="143"/>
    </row>
    <row r="679">
      <c r="E679" s="137"/>
      <c r="G679" s="137"/>
      <c r="I679" s="142"/>
      <c r="J679" s="143"/>
      <c r="K679" s="143"/>
    </row>
    <row r="680">
      <c r="E680" s="137"/>
      <c r="G680" s="137"/>
      <c r="I680" s="142"/>
      <c r="J680" s="143"/>
      <c r="K680" s="143"/>
    </row>
    <row r="681">
      <c r="E681" s="137"/>
      <c r="G681" s="137"/>
      <c r="I681" s="142"/>
      <c r="J681" s="143"/>
      <c r="K681" s="143"/>
    </row>
    <row r="682">
      <c r="E682" s="137"/>
      <c r="G682" s="137"/>
      <c r="I682" s="142"/>
      <c r="J682" s="143"/>
      <c r="K682" s="143"/>
    </row>
    <row r="683">
      <c r="E683" s="137"/>
      <c r="G683" s="137"/>
      <c r="I683" s="142"/>
      <c r="J683" s="143"/>
      <c r="K683" s="143"/>
    </row>
    <row r="684">
      <c r="E684" s="137"/>
      <c r="G684" s="137"/>
      <c r="I684" s="142"/>
      <c r="J684" s="143"/>
      <c r="K684" s="143"/>
    </row>
    <row r="685">
      <c r="E685" s="137"/>
      <c r="G685" s="137"/>
      <c r="I685" s="142"/>
      <c r="J685" s="143"/>
      <c r="K685" s="143"/>
    </row>
    <row r="686">
      <c r="E686" s="137"/>
      <c r="G686" s="137"/>
      <c r="I686" s="142"/>
      <c r="J686" s="143"/>
      <c r="K686" s="143"/>
    </row>
    <row r="687">
      <c r="E687" s="137"/>
      <c r="G687" s="137"/>
      <c r="I687" s="142"/>
      <c r="J687" s="143"/>
      <c r="K687" s="143"/>
    </row>
    <row r="688">
      <c r="E688" s="137"/>
      <c r="G688" s="137"/>
      <c r="I688" s="142"/>
      <c r="J688" s="143"/>
      <c r="K688" s="143"/>
    </row>
    <row r="689">
      <c r="E689" s="137"/>
      <c r="G689" s="137"/>
      <c r="I689" s="142"/>
      <c r="J689" s="143"/>
      <c r="K689" s="143"/>
    </row>
    <row r="690">
      <c r="E690" s="137"/>
      <c r="G690" s="137"/>
      <c r="I690" s="142"/>
      <c r="J690" s="143"/>
      <c r="K690" s="143"/>
    </row>
    <row r="691">
      <c r="E691" s="137"/>
      <c r="G691" s="137"/>
      <c r="I691" s="142"/>
      <c r="J691" s="143"/>
      <c r="K691" s="143"/>
    </row>
    <row r="692">
      <c r="E692" s="137"/>
      <c r="G692" s="137"/>
      <c r="I692" s="142"/>
      <c r="J692" s="143"/>
      <c r="K692" s="143"/>
    </row>
    <row r="693">
      <c r="E693" s="137"/>
      <c r="G693" s="137"/>
      <c r="I693" s="142"/>
      <c r="J693" s="143"/>
      <c r="K693" s="143"/>
    </row>
    <row r="694">
      <c r="E694" s="137"/>
      <c r="G694" s="137"/>
      <c r="I694" s="142"/>
      <c r="J694" s="143"/>
      <c r="K694" s="143"/>
    </row>
    <row r="695">
      <c r="E695" s="137"/>
      <c r="G695" s="137"/>
      <c r="I695" s="142"/>
      <c r="J695" s="143"/>
      <c r="K695" s="143"/>
    </row>
    <row r="696">
      <c r="E696" s="137"/>
      <c r="G696" s="137"/>
      <c r="I696" s="142"/>
      <c r="J696" s="143"/>
      <c r="K696" s="143"/>
    </row>
    <row r="697">
      <c r="E697" s="137"/>
      <c r="G697" s="137"/>
      <c r="I697" s="142"/>
      <c r="J697" s="143"/>
      <c r="K697" s="143"/>
    </row>
    <row r="698">
      <c r="E698" s="137"/>
      <c r="G698" s="137"/>
      <c r="I698" s="142"/>
      <c r="J698" s="143"/>
      <c r="K698" s="143"/>
    </row>
    <row r="699">
      <c r="E699" s="137"/>
      <c r="G699" s="137"/>
      <c r="I699" s="142"/>
      <c r="J699" s="143"/>
      <c r="K699" s="143"/>
    </row>
    <row r="700">
      <c r="E700" s="137"/>
      <c r="G700" s="137"/>
      <c r="I700" s="142"/>
      <c r="J700" s="143"/>
      <c r="K700" s="143"/>
    </row>
    <row r="701">
      <c r="E701" s="137"/>
      <c r="G701" s="137"/>
      <c r="I701" s="142"/>
      <c r="J701" s="143"/>
      <c r="K701" s="143"/>
    </row>
    <row r="702">
      <c r="E702" s="137"/>
      <c r="G702" s="137"/>
      <c r="I702" s="142"/>
      <c r="J702" s="143"/>
      <c r="K702" s="143"/>
    </row>
    <row r="703">
      <c r="E703" s="137"/>
      <c r="G703" s="137"/>
      <c r="I703" s="142"/>
      <c r="J703" s="143"/>
      <c r="K703" s="143"/>
    </row>
    <row r="704">
      <c r="E704" s="137"/>
      <c r="G704" s="137"/>
      <c r="I704" s="142"/>
      <c r="J704" s="143"/>
      <c r="K704" s="143"/>
    </row>
    <row r="705">
      <c r="E705" s="137"/>
      <c r="G705" s="137"/>
      <c r="I705" s="142"/>
      <c r="J705" s="143"/>
      <c r="K705" s="143"/>
    </row>
    <row r="706">
      <c r="E706" s="137"/>
      <c r="G706" s="137"/>
      <c r="I706" s="142"/>
      <c r="J706" s="143"/>
      <c r="K706" s="143"/>
    </row>
    <row r="707">
      <c r="E707" s="137"/>
      <c r="G707" s="137"/>
      <c r="I707" s="142"/>
      <c r="J707" s="143"/>
      <c r="K707" s="143"/>
    </row>
    <row r="708">
      <c r="E708" s="137"/>
      <c r="G708" s="137"/>
      <c r="I708" s="142"/>
      <c r="J708" s="143"/>
      <c r="K708" s="143"/>
    </row>
    <row r="709">
      <c r="E709" s="137"/>
      <c r="G709" s="137"/>
      <c r="I709" s="142"/>
      <c r="J709" s="143"/>
      <c r="K709" s="143"/>
    </row>
    <row r="710">
      <c r="E710" s="137"/>
      <c r="G710" s="137"/>
      <c r="I710" s="142"/>
      <c r="J710" s="143"/>
      <c r="K710" s="143"/>
    </row>
    <row r="711">
      <c r="E711" s="137"/>
      <c r="G711" s="137"/>
      <c r="I711" s="142"/>
      <c r="J711" s="143"/>
      <c r="K711" s="143"/>
    </row>
    <row r="712">
      <c r="E712" s="137"/>
      <c r="G712" s="137"/>
      <c r="I712" s="142"/>
      <c r="J712" s="143"/>
      <c r="K712" s="143"/>
    </row>
    <row r="713">
      <c r="E713" s="137"/>
      <c r="G713" s="137"/>
      <c r="I713" s="142"/>
      <c r="J713" s="143"/>
      <c r="K713" s="143"/>
    </row>
    <row r="714">
      <c r="E714" s="137"/>
      <c r="G714" s="137"/>
      <c r="I714" s="142"/>
      <c r="J714" s="143"/>
      <c r="K714" s="143"/>
    </row>
    <row r="715">
      <c r="E715" s="137"/>
      <c r="G715" s="137"/>
      <c r="I715" s="142"/>
      <c r="J715" s="143"/>
      <c r="K715" s="143"/>
    </row>
    <row r="716">
      <c r="E716" s="137"/>
      <c r="G716" s="137"/>
      <c r="I716" s="142"/>
      <c r="J716" s="143"/>
      <c r="K716" s="143"/>
    </row>
    <row r="717">
      <c r="E717" s="137"/>
      <c r="G717" s="137"/>
      <c r="I717" s="142"/>
      <c r="J717" s="143"/>
      <c r="K717" s="143"/>
    </row>
    <row r="718">
      <c r="E718" s="137"/>
      <c r="G718" s="137"/>
      <c r="I718" s="142"/>
      <c r="J718" s="143"/>
      <c r="K718" s="143"/>
    </row>
    <row r="719">
      <c r="E719" s="137"/>
      <c r="G719" s="137"/>
      <c r="I719" s="142"/>
      <c r="J719" s="143"/>
      <c r="K719" s="143"/>
    </row>
    <row r="720">
      <c r="E720" s="137"/>
      <c r="G720" s="137"/>
      <c r="I720" s="142"/>
      <c r="J720" s="143"/>
      <c r="K720" s="143"/>
    </row>
    <row r="721">
      <c r="E721" s="137"/>
      <c r="G721" s="137"/>
      <c r="I721" s="142"/>
      <c r="J721" s="143"/>
      <c r="K721" s="143"/>
    </row>
    <row r="722">
      <c r="E722" s="137"/>
      <c r="G722" s="137"/>
      <c r="I722" s="142"/>
      <c r="J722" s="143"/>
      <c r="K722" s="143"/>
    </row>
    <row r="723">
      <c r="E723" s="137"/>
      <c r="G723" s="137"/>
      <c r="I723" s="142"/>
      <c r="J723" s="143"/>
      <c r="K723" s="143"/>
    </row>
    <row r="724">
      <c r="E724" s="137"/>
      <c r="G724" s="137"/>
      <c r="I724" s="142"/>
      <c r="J724" s="143"/>
      <c r="K724" s="143"/>
    </row>
    <row r="725">
      <c r="E725" s="137"/>
      <c r="G725" s="137"/>
      <c r="I725" s="142"/>
      <c r="J725" s="143"/>
      <c r="K725" s="143"/>
    </row>
    <row r="726">
      <c r="E726" s="137"/>
      <c r="G726" s="137"/>
      <c r="I726" s="142"/>
      <c r="J726" s="143"/>
      <c r="K726" s="143"/>
    </row>
    <row r="727">
      <c r="E727" s="137"/>
      <c r="G727" s="137"/>
      <c r="I727" s="142"/>
      <c r="J727" s="143"/>
      <c r="K727" s="143"/>
    </row>
    <row r="728">
      <c r="E728" s="137"/>
      <c r="G728" s="137"/>
      <c r="I728" s="142"/>
      <c r="J728" s="143"/>
      <c r="K728" s="143"/>
    </row>
    <row r="729">
      <c r="E729" s="137"/>
      <c r="G729" s="137"/>
      <c r="I729" s="142"/>
      <c r="J729" s="143"/>
      <c r="K729" s="143"/>
    </row>
    <row r="730">
      <c r="E730" s="137"/>
      <c r="G730" s="137"/>
      <c r="I730" s="142"/>
      <c r="J730" s="143"/>
      <c r="K730" s="143"/>
    </row>
    <row r="731">
      <c r="E731" s="137"/>
      <c r="G731" s="137"/>
      <c r="I731" s="142"/>
      <c r="J731" s="143"/>
      <c r="K731" s="143"/>
    </row>
    <row r="732">
      <c r="E732" s="137"/>
      <c r="G732" s="137"/>
      <c r="I732" s="142"/>
      <c r="J732" s="143"/>
      <c r="K732" s="143"/>
    </row>
    <row r="733">
      <c r="E733" s="137"/>
      <c r="G733" s="137"/>
      <c r="I733" s="142"/>
      <c r="J733" s="143"/>
      <c r="K733" s="143"/>
    </row>
    <row r="734">
      <c r="E734" s="137"/>
      <c r="G734" s="137"/>
      <c r="I734" s="142"/>
      <c r="J734" s="143"/>
      <c r="K734" s="143"/>
    </row>
    <row r="735">
      <c r="E735" s="137"/>
      <c r="G735" s="137"/>
      <c r="I735" s="142"/>
      <c r="J735" s="143"/>
      <c r="K735" s="143"/>
    </row>
    <row r="736">
      <c r="E736" s="137"/>
      <c r="G736" s="137"/>
      <c r="I736" s="142"/>
      <c r="J736" s="143"/>
      <c r="K736" s="143"/>
    </row>
    <row r="737">
      <c r="E737" s="137"/>
      <c r="G737" s="137"/>
      <c r="I737" s="142"/>
      <c r="J737" s="143"/>
      <c r="K737" s="143"/>
    </row>
    <row r="738">
      <c r="E738" s="137"/>
      <c r="G738" s="137"/>
      <c r="I738" s="142"/>
      <c r="J738" s="143"/>
      <c r="K738" s="143"/>
    </row>
    <row r="739">
      <c r="E739" s="137"/>
      <c r="G739" s="137"/>
      <c r="I739" s="142"/>
      <c r="J739" s="143"/>
      <c r="K739" s="143"/>
    </row>
    <row r="740">
      <c r="E740" s="137"/>
      <c r="G740" s="137"/>
      <c r="I740" s="142"/>
      <c r="J740" s="143"/>
      <c r="K740" s="143"/>
    </row>
    <row r="741">
      <c r="E741" s="137"/>
      <c r="G741" s="137"/>
      <c r="I741" s="142"/>
      <c r="J741" s="143"/>
      <c r="K741" s="143"/>
    </row>
    <row r="742">
      <c r="E742" s="137"/>
      <c r="G742" s="137"/>
      <c r="I742" s="142"/>
      <c r="J742" s="143"/>
      <c r="K742" s="143"/>
    </row>
    <row r="743">
      <c r="E743" s="137"/>
      <c r="G743" s="137"/>
      <c r="I743" s="142"/>
      <c r="J743" s="143"/>
      <c r="K743" s="143"/>
    </row>
    <row r="744">
      <c r="E744" s="137"/>
      <c r="G744" s="137"/>
      <c r="I744" s="142"/>
      <c r="J744" s="143"/>
      <c r="K744" s="143"/>
    </row>
    <row r="745">
      <c r="E745" s="137"/>
      <c r="G745" s="137"/>
      <c r="I745" s="142"/>
      <c r="J745" s="143"/>
      <c r="K745" s="143"/>
    </row>
    <row r="746">
      <c r="E746" s="137"/>
      <c r="G746" s="137"/>
      <c r="I746" s="142"/>
      <c r="J746" s="143"/>
      <c r="K746" s="143"/>
    </row>
    <row r="747">
      <c r="E747" s="137"/>
      <c r="G747" s="137"/>
      <c r="I747" s="142"/>
      <c r="J747" s="143"/>
      <c r="K747" s="143"/>
    </row>
    <row r="748">
      <c r="E748" s="137"/>
      <c r="G748" s="137"/>
      <c r="I748" s="142"/>
      <c r="J748" s="143"/>
      <c r="K748" s="143"/>
    </row>
    <row r="749">
      <c r="E749" s="137"/>
      <c r="G749" s="137"/>
      <c r="I749" s="142"/>
      <c r="J749" s="143"/>
      <c r="K749" s="143"/>
    </row>
    <row r="750">
      <c r="E750" s="137"/>
      <c r="G750" s="137"/>
      <c r="I750" s="142"/>
      <c r="J750" s="143"/>
      <c r="K750" s="143"/>
    </row>
    <row r="751">
      <c r="E751" s="137"/>
      <c r="G751" s="137"/>
      <c r="I751" s="142"/>
      <c r="J751" s="143"/>
      <c r="K751" s="143"/>
    </row>
    <row r="752">
      <c r="E752" s="137"/>
      <c r="G752" s="137"/>
      <c r="I752" s="142"/>
      <c r="J752" s="143"/>
      <c r="K752" s="143"/>
    </row>
    <row r="753">
      <c r="E753" s="137"/>
      <c r="G753" s="137"/>
      <c r="I753" s="142"/>
      <c r="J753" s="143"/>
      <c r="K753" s="143"/>
    </row>
    <row r="754">
      <c r="E754" s="137"/>
      <c r="G754" s="137"/>
      <c r="I754" s="142"/>
      <c r="J754" s="143"/>
      <c r="K754" s="143"/>
    </row>
    <row r="755">
      <c r="E755" s="137"/>
      <c r="G755" s="137"/>
      <c r="I755" s="142"/>
      <c r="J755" s="143"/>
      <c r="K755" s="143"/>
    </row>
    <row r="756">
      <c r="E756" s="137"/>
      <c r="G756" s="137"/>
      <c r="I756" s="142"/>
      <c r="J756" s="143"/>
      <c r="K756" s="143"/>
    </row>
    <row r="757">
      <c r="E757" s="137"/>
      <c r="G757" s="137"/>
      <c r="I757" s="142"/>
      <c r="J757" s="143"/>
      <c r="K757" s="143"/>
    </row>
    <row r="758">
      <c r="E758" s="137"/>
      <c r="G758" s="137"/>
      <c r="I758" s="142"/>
      <c r="J758" s="143"/>
      <c r="K758" s="143"/>
    </row>
    <row r="759">
      <c r="E759" s="137"/>
      <c r="G759" s="137"/>
      <c r="I759" s="142"/>
      <c r="J759" s="143"/>
      <c r="K759" s="143"/>
    </row>
    <row r="760">
      <c r="E760" s="137"/>
      <c r="G760" s="137"/>
      <c r="I760" s="142"/>
      <c r="J760" s="143"/>
      <c r="K760" s="143"/>
    </row>
    <row r="761">
      <c r="E761" s="137"/>
      <c r="G761" s="137"/>
      <c r="I761" s="142"/>
      <c r="J761" s="143"/>
      <c r="K761" s="143"/>
    </row>
    <row r="762">
      <c r="E762" s="137"/>
      <c r="G762" s="137"/>
      <c r="I762" s="142"/>
      <c r="J762" s="143"/>
      <c r="K762" s="143"/>
    </row>
    <row r="763">
      <c r="E763" s="137"/>
      <c r="G763" s="137"/>
      <c r="I763" s="142"/>
      <c r="J763" s="143"/>
      <c r="K763" s="143"/>
    </row>
    <row r="764">
      <c r="E764" s="137"/>
      <c r="G764" s="137"/>
      <c r="I764" s="142"/>
      <c r="J764" s="143"/>
      <c r="K764" s="143"/>
    </row>
    <row r="765">
      <c r="E765" s="137"/>
      <c r="G765" s="137"/>
      <c r="I765" s="142"/>
      <c r="J765" s="143"/>
      <c r="K765" s="143"/>
    </row>
    <row r="766">
      <c r="E766" s="137"/>
      <c r="G766" s="137"/>
      <c r="I766" s="142"/>
      <c r="J766" s="143"/>
      <c r="K766" s="143"/>
    </row>
    <row r="767">
      <c r="E767" s="137"/>
      <c r="G767" s="137"/>
      <c r="I767" s="142"/>
      <c r="J767" s="143"/>
      <c r="K767" s="143"/>
    </row>
    <row r="768">
      <c r="E768" s="137"/>
      <c r="G768" s="137"/>
      <c r="I768" s="142"/>
      <c r="J768" s="143"/>
      <c r="K768" s="143"/>
    </row>
    <row r="769">
      <c r="E769" s="137"/>
      <c r="G769" s="137"/>
      <c r="I769" s="142"/>
      <c r="J769" s="143"/>
      <c r="K769" s="143"/>
    </row>
    <row r="770">
      <c r="E770" s="137"/>
      <c r="G770" s="137"/>
      <c r="I770" s="142"/>
      <c r="J770" s="143"/>
      <c r="K770" s="143"/>
    </row>
    <row r="771">
      <c r="E771" s="137"/>
      <c r="G771" s="137"/>
      <c r="I771" s="142"/>
      <c r="J771" s="143"/>
      <c r="K771" s="143"/>
    </row>
    <row r="772">
      <c r="E772" s="137"/>
      <c r="G772" s="137"/>
      <c r="I772" s="142"/>
      <c r="J772" s="143"/>
      <c r="K772" s="143"/>
    </row>
    <row r="773">
      <c r="E773" s="137"/>
      <c r="G773" s="137"/>
      <c r="I773" s="142"/>
      <c r="J773" s="143"/>
      <c r="K773" s="143"/>
    </row>
    <row r="774">
      <c r="E774" s="137"/>
      <c r="G774" s="137"/>
      <c r="I774" s="142"/>
      <c r="J774" s="143"/>
      <c r="K774" s="143"/>
    </row>
    <row r="775">
      <c r="E775" s="137"/>
      <c r="G775" s="137"/>
      <c r="I775" s="142"/>
      <c r="J775" s="143"/>
      <c r="K775" s="143"/>
    </row>
    <row r="776">
      <c r="E776" s="137"/>
      <c r="G776" s="137"/>
      <c r="I776" s="142"/>
      <c r="J776" s="143"/>
      <c r="K776" s="143"/>
    </row>
    <row r="777">
      <c r="E777" s="137"/>
      <c r="G777" s="137"/>
      <c r="I777" s="142"/>
      <c r="J777" s="143"/>
      <c r="K777" s="143"/>
    </row>
    <row r="778">
      <c r="E778" s="137"/>
      <c r="G778" s="137"/>
      <c r="I778" s="142"/>
      <c r="J778" s="143"/>
      <c r="K778" s="143"/>
    </row>
    <row r="779">
      <c r="E779" s="137"/>
      <c r="G779" s="137"/>
      <c r="I779" s="142"/>
      <c r="J779" s="143"/>
      <c r="K779" s="143"/>
    </row>
    <row r="780">
      <c r="E780" s="137"/>
      <c r="G780" s="137"/>
      <c r="I780" s="142"/>
      <c r="J780" s="143"/>
      <c r="K780" s="143"/>
    </row>
    <row r="781">
      <c r="E781" s="137"/>
      <c r="G781" s="137"/>
      <c r="I781" s="142"/>
      <c r="J781" s="143"/>
      <c r="K781" s="143"/>
    </row>
    <row r="782">
      <c r="E782" s="137"/>
      <c r="G782" s="137"/>
      <c r="I782" s="142"/>
      <c r="J782" s="143"/>
      <c r="K782" s="143"/>
    </row>
    <row r="783">
      <c r="E783" s="137"/>
      <c r="G783" s="137"/>
      <c r="I783" s="142"/>
      <c r="J783" s="143"/>
      <c r="K783" s="143"/>
    </row>
    <row r="784">
      <c r="E784" s="137"/>
      <c r="G784" s="137"/>
      <c r="I784" s="142"/>
      <c r="J784" s="143"/>
      <c r="K784" s="143"/>
    </row>
    <row r="785">
      <c r="E785" s="137"/>
      <c r="G785" s="137"/>
      <c r="I785" s="142"/>
      <c r="J785" s="143"/>
      <c r="K785" s="143"/>
    </row>
    <row r="786">
      <c r="E786" s="137"/>
      <c r="G786" s="137"/>
      <c r="I786" s="142"/>
      <c r="J786" s="143"/>
      <c r="K786" s="143"/>
    </row>
    <row r="787">
      <c r="E787" s="137"/>
      <c r="G787" s="137"/>
      <c r="I787" s="142"/>
      <c r="J787" s="143"/>
      <c r="K787" s="143"/>
    </row>
    <row r="788">
      <c r="E788" s="137"/>
      <c r="G788" s="137"/>
      <c r="I788" s="142"/>
      <c r="J788" s="143"/>
      <c r="K788" s="143"/>
    </row>
    <row r="789">
      <c r="E789" s="137"/>
      <c r="G789" s="137"/>
      <c r="I789" s="142"/>
      <c r="J789" s="143"/>
      <c r="K789" s="143"/>
    </row>
    <row r="790">
      <c r="E790" s="137"/>
      <c r="G790" s="137"/>
      <c r="I790" s="142"/>
      <c r="J790" s="143"/>
      <c r="K790" s="143"/>
    </row>
    <row r="791">
      <c r="E791" s="137"/>
      <c r="G791" s="137"/>
      <c r="I791" s="142"/>
      <c r="J791" s="143"/>
      <c r="K791" s="143"/>
    </row>
    <row r="792">
      <c r="E792" s="137"/>
      <c r="G792" s="137"/>
      <c r="I792" s="142"/>
      <c r="J792" s="143"/>
      <c r="K792" s="143"/>
    </row>
    <row r="793">
      <c r="E793" s="137"/>
      <c r="G793" s="137"/>
      <c r="I793" s="142"/>
      <c r="J793" s="143"/>
      <c r="K793" s="143"/>
    </row>
    <row r="794">
      <c r="E794" s="137"/>
      <c r="G794" s="137"/>
      <c r="I794" s="142"/>
      <c r="J794" s="143"/>
      <c r="K794" s="143"/>
    </row>
    <row r="795">
      <c r="E795" s="137"/>
      <c r="G795" s="137"/>
      <c r="I795" s="142"/>
      <c r="J795" s="143"/>
      <c r="K795" s="143"/>
    </row>
    <row r="796">
      <c r="E796" s="137"/>
      <c r="G796" s="137"/>
      <c r="I796" s="142"/>
      <c r="J796" s="143"/>
      <c r="K796" s="143"/>
    </row>
    <row r="797">
      <c r="E797" s="137"/>
      <c r="G797" s="137"/>
      <c r="I797" s="142"/>
      <c r="J797" s="143"/>
      <c r="K797" s="143"/>
    </row>
    <row r="798">
      <c r="E798" s="137"/>
      <c r="G798" s="137"/>
      <c r="I798" s="142"/>
      <c r="J798" s="143"/>
      <c r="K798" s="143"/>
    </row>
    <row r="799">
      <c r="E799" s="137"/>
      <c r="G799" s="137"/>
      <c r="I799" s="142"/>
      <c r="J799" s="143"/>
      <c r="K799" s="143"/>
    </row>
    <row r="800">
      <c r="E800" s="137"/>
      <c r="G800" s="137"/>
      <c r="I800" s="142"/>
      <c r="J800" s="143"/>
      <c r="K800" s="143"/>
    </row>
    <row r="801">
      <c r="E801" s="137"/>
      <c r="G801" s="137"/>
      <c r="I801" s="142"/>
      <c r="J801" s="143"/>
      <c r="K801" s="143"/>
    </row>
    <row r="802">
      <c r="E802" s="137"/>
      <c r="G802" s="137"/>
      <c r="I802" s="142"/>
      <c r="J802" s="143"/>
      <c r="K802" s="143"/>
    </row>
    <row r="803">
      <c r="E803" s="137"/>
      <c r="G803" s="137"/>
      <c r="I803" s="142"/>
      <c r="J803" s="143"/>
      <c r="K803" s="143"/>
    </row>
    <row r="804">
      <c r="E804" s="137"/>
      <c r="G804" s="137"/>
      <c r="I804" s="142"/>
      <c r="J804" s="143"/>
      <c r="K804" s="143"/>
    </row>
    <row r="805">
      <c r="E805" s="137"/>
      <c r="G805" s="137"/>
      <c r="I805" s="142"/>
      <c r="J805" s="143"/>
      <c r="K805" s="143"/>
    </row>
    <row r="806">
      <c r="E806" s="137"/>
      <c r="G806" s="137"/>
      <c r="I806" s="142"/>
      <c r="J806" s="143"/>
      <c r="K806" s="143"/>
    </row>
    <row r="807">
      <c r="E807" s="137"/>
      <c r="G807" s="137"/>
      <c r="I807" s="142"/>
      <c r="J807" s="143"/>
      <c r="K807" s="143"/>
    </row>
    <row r="808">
      <c r="E808" s="137"/>
      <c r="G808" s="137"/>
      <c r="I808" s="142"/>
      <c r="J808" s="143"/>
      <c r="K808" s="143"/>
    </row>
    <row r="809">
      <c r="E809" s="137"/>
      <c r="G809" s="137"/>
      <c r="I809" s="142"/>
      <c r="J809" s="143"/>
      <c r="K809" s="143"/>
    </row>
    <row r="810">
      <c r="E810" s="137"/>
      <c r="G810" s="137"/>
      <c r="I810" s="142"/>
      <c r="J810" s="143"/>
      <c r="K810" s="143"/>
    </row>
    <row r="811">
      <c r="E811" s="137"/>
      <c r="G811" s="137"/>
      <c r="I811" s="142"/>
      <c r="J811" s="143"/>
      <c r="K811" s="143"/>
    </row>
    <row r="812">
      <c r="E812" s="137"/>
      <c r="G812" s="137"/>
      <c r="I812" s="142"/>
      <c r="J812" s="143"/>
      <c r="K812" s="143"/>
    </row>
    <row r="813">
      <c r="E813" s="137"/>
      <c r="G813" s="137"/>
      <c r="I813" s="142"/>
      <c r="J813" s="143"/>
      <c r="K813" s="143"/>
    </row>
    <row r="814">
      <c r="E814" s="137"/>
      <c r="G814" s="137"/>
      <c r="I814" s="142"/>
      <c r="J814" s="143"/>
      <c r="K814" s="143"/>
    </row>
    <row r="815">
      <c r="E815" s="137"/>
      <c r="G815" s="137"/>
      <c r="I815" s="142"/>
      <c r="J815" s="143"/>
      <c r="K815" s="143"/>
    </row>
    <row r="816">
      <c r="E816" s="137"/>
      <c r="G816" s="137"/>
      <c r="I816" s="142"/>
      <c r="J816" s="143"/>
      <c r="K816" s="143"/>
    </row>
    <row r="817">
      <c r="E817" s="137"/>
      <c r="G817" s="137"/>
      <c r="I817" s="142"/>
      <c r="J817" s="143"/>
      <c r="K817" s="143"/>
    </row>
    <row r="818">
      <c r="E818" s="137"/>
      <c r="G818" s="137"/>
      <c r="I818" s="142"/>
      <c r="J818" s="143"/>
      <c r="K818" s="143"/>
    </row>
    <row r="819">
      <c r="E819" s="137"/>
      <c r="G819" s="137"/>
      <c r="I819" s="142"/>
      <c r="J819" s="143"/>
      <c r="K819" s="143"/>
    </row>
    <row r="820">
      <c r="E820" s="137"/>
      <c r="G820" s="137"/>
      <c r="I820" s="142"/>
      <c r="J820" s="143"/>
      <c r="K820" s="143"/>
    </row>
    <row r="821">
      <c r="E821" s="137"/>
      <c r="G821" s="137"/>
      <c r="I821" s="142"/>
      <c r="J821" s="143"/>
      <c r="K821" s="143"/>
    </row>
    <row r="822">
      <c r="E822" s="137"/>
      <c r="G822" s="137"/>
      <c r="I822" s="142"/>
      <c r="J822" s="143"/>
      <c r="K822" s="143"/>
    </row>
    <row r="823">
      <c r="E823" s="137"/>
      <c r="G823" s="137"/>
      <c r="I823" s="142"/>
      <c r="J823" s="143"/>
      <c r="K823" s="143"/>
    </row>
    <row r="824">
      <c r="E824" s="137"/>
      <c r="G824" s="137"/>
      <c r="I824" s="142"/>
      <c r="J824" s="143"/>
      <c r="K824" s="143"/>
    </row>
    <row r="825">
      <c r="E825" s="137"/>
      <c r="G825" s="137"/>
      <c r="I825" s="142"/>
      <c r="J825" s="143"/>
      <c r="K825" s="143"/>
    </row>
    <row r="826">
      <c r="E826" s="137"/>
      <c r="G826" s="137"/>
      <c r="I826" s="142"/>
      <c r="J826" s="143"/>
      <c r="K826" s="143"/>
    </row>
    <row r="827">
      <c r="E827" s="137"/>
      <c r="G827" s="137"/>
      <c r="I827" s="142"/>
      <c r="J827" s="143"/>
      <c r="K827" s="143"/>
    </row>
    <row r="828">
      <c r="E828" s="137"/>
      <c r="G828" s="137"/>
      <c r="I828" s="142"/>
      <c r="J828" s="143"/>
      <c r="K828" s="143"/>
    </row>
    <row r="829">
      <c r="E829" s="137"/>
      <c r="G829" s="137"/>
      <c r="I829" s="142"/>
      <c r="J829" s="143"/>
      <c r="K829" s="143"/>
    </row>
    <row r="830">
      <c r="E830" s="137"/>
      <c r="G830" s="137"/>
      <c r="I830" s="142"/>
      <c r="J830" s="143"/>
      <c r="K830" s="143"/>
    </row>
    <row r="831">
      <c r="E831" s="137"/>
      <c r="G831" s="137"/>
      <c r="I831" s="142"/>
      <c r="J831" s="143"/>
      <c r="K831" s="143"/>
    </row>
    <row r="832">
      <c r="E832" s="137"/>
      <c r="G832" s="137"/>
      <c r="I832" s="142"/>
      <c r="J832" s="143"/>
      <c r="K832" s="143"/>
    </row>
    <row r="833">
      <c r="E833" s="137"/>
      <c r="G833" s="137"/>
      <c r="I833" s="142"/>
      <c r="J833" s="143"/>
      <c r="K833" s="143"/>
    </row>
    <row r="834">
      <c r="E834" s="137"/>
      <c r="G834" s="137"/>
      <c r="I834" s="142"/>
      <c r="J834" s="143"/>
      <c r="K834" s="143"/>
    </row>
    <row r="835">
      <c r="E835" s="137"/>
      <c r="G835" s="137"/>
      <c r="I835" s="142"/>
      <c r="J835" s="143"/>
      <c r="K835" s="143"/>
    </row>
    <row r="836">
      <c r="E836" s="137"/>
      <c r="G836" s="137"/>
      <c r="I836" s="142"/>
      <c r="J836" s="143"/>
      <c r="K836" s="143"/>
    </row>
    <row r="837">
      <c r="E837" s="137"/>
      <c r="G837" s="137"/>
      <c r="I837" s="142"/>
      <c r="J837" s="143"/>
      <c r="K837" s="143"/>
    </row>
    <row r="838">
      <c r="E838" s="137"/>
      <c r="G838" s="137"/>
      <c r="I838" s="142"/>
      <c r="J838" s="143"/>
      <c r="K838" s="143"/>
    </row>
    <row r="839">
      <c r="E839" s="137"/>
      <c r="G839" s="137"/>
      <c r="I839" s="142"/>
      <c r="J839" s="143"/>
      <c r="K839" s="143"/>
    </row>
    <row r="840">
      <c r="E840" s="137"/>
      <c r="G840" s="137"/>
      <c r="I840" s="142"/>
      <c r="J840" s="143"/>
      <c r="K840" s="143"/>
    </row>
    <row r="841">
      <c r="E841" s="137"/>
      <c r="G841" s="137"/>
      <c r="I841" s="142"/>
      <c r="J841" s="143"/>
      <c r="K841" s="143"/>
    </row>
    <row r="842">
      <c r="E842" s="137"/>
      <c r="G842" s="137"/>
      <c r="I842" s="142"/>
      <c r="J842" s="143"/>
      <c r="K842" s="143"/>
    </row>
    <row r="843">
      <c r="E843" s="137"/>
      <c r="G843" s="137"/>
      <c r="I843" s="142"/>
      <c r="J843" s="143"/>
      <c r="K843" s="143"/>
    </row>
    <row r="844">
      <c r="E844" s="137"/>
      <c r="G844" s="137"/>
      <c r="I844" s="142"/>
      <c r="J844" s="143"/>
      <c r="K844" s="143"/>
    </row>
    <row r="845">
      <c r="E845" s="137"/>
      <c r="G845" s="137"/>
      <c r="I845" s="142"/>
      <c r="J845" s="143"/>
      <c r="K845" s="143"/>
    </row>
    <row r="846">
      <c r="E846" s="137"/>
      <c r="G846" s="137"/>
      <c r="I846" s="142"/>
      <c r="J846" s="143"/>
      <c r="K846" s="143"/>
    </row>
    <row r="847">
      <c r="E847" s="137"/>
      <c r="G847" s="137"/>
      <c r="I847" s="142"/>
      <c r="J847" s="143"/>
      <c r="K847" s="143"/>
    </row>
    <row r="848">
      <c r="E848" s="137"/>
      <c r="G848" s="137"/>
      <c r="I848" s="142"/>
      <c r="J848" s="143"/>
      <c r="K848" s="143"/>
    </row>
    <row r="849">
      <c r="E849" s="137"/>
      <c r="G849" s="137"/>
      <c r="I849" s="142"/>
      <c r="J849" s="143"/>
      <c r="K849" s="143"/>
    </row>
    <row r="850">
      <c r="E850" s="137"/>
      <c r="G850" s="137"/>
      <c r="I850" s="142"/>
      <c r="J850" s="143"/>
      <c r="K850" s="143"/>
    </row>
    <row r="851">
      <c r="E851" s="137"/>
      <c r="G851" s="137"/>
      <c r="I851" s="142"/>
      <c r="J851" s="143"/>
      <c r="K851" s="143"/>
    </row>
    <row r="852">
      <c r="E852" s="137"/>
      <c r="G852" s="137"/>
      <c r="I852" s="142"/>
      <c r="J852" s="143"/>
      <c r="K852" s="143"/>
    </row>
    <row r="853">
      <c r="E853" s="137"/>
      <c r="G853" s="137"/>
      <c r="I853" s="142"/>
      <c r="J853" s="143"/>
      <c r="K853" s="143"/>
    </row>
    <row r="854">
      <c r="E854" s="137"/>
      <c r="G854" s="137"/>
      <c r="I854" s="142"/>
      <c r="J854" s="143"/>
      <c r="K854" s="143"/>
    </row>
    <row r="855">
      <c r="E855" s="137"/>
      <c r="G855" s="137"/>
      <c r="I855" s="142"/>
      <c r="J855" s="143"/>
      <c r="K855" s="143"/>
    </row>
    <row r="856">
      <c r="E856" s="137"/>
      <c r="G856" s="137"/>
      <c r="I856" s="142"/>
      <c r="J856" s="143"/>
      <c r="K856" s="143"/>
    </row>
    <row r="857">
      <c r="E857" s="137"/>
      <c r="G857" s="137"/>
      <c r="I857" s="142"/>
      <c r="J857" s="143"/>
      <c r="K857" s="143"/>
    </row>
    <row r="858">
      <c r="E858" s="137"/>
      <c r="G858" s="137"/>
      <c r="I858" s="142"/>
      <c r="J858" s="143"/>
      <c r="K858" s="143"/>
    </row>
    <row r="859">
      <c r="E859" s="137"/>
      <c r="G859" s="137"/>
      <c r="I859" s="142"/>
      <c r="J859" s="143"/>
      <c r="K859" s="143"/>
    </row>
    <row r="860">
      <c r="E860" s="137"/>
      <c r="G860" s="137"/>
      <c r="I860" s="142"/>
      <c r="J860" s="143"/>
      <c r="K860" s="143"/>
    </row>
    <row r="861">
      <c r="E861" s="137"/>
      <c r="G861" s="137"/>
      <c r="I861" s="142"/>
      <c r="J861" s="143"/>
      <c r="K861" s="143"/>
    </row>
    <row r="862">
      <c r="E862" s="137"/>
      <c r="G862" s="137"/>
      <c r="I862" s="142"/>
      <c r="J862" s="143"/>
      <c r="K862" s="143"/>
    </row>
    <row r="863">
      <c r="E863" s="137"/>
      <c r="G863" s="137"/>
      <c r="I863" s="142"/>
      <c r="J863" s="143"/>
      <c r="K863" s="143"/>
    </row>
    <row r="864">
      <c r="E864" s="137"/>
      <c r="G864" s="137"/>
      <c r="I864" s="142"/>
      <c r="J864" s="143"/>
      <c r="K864" s="143"/>
    </row>
    <row r="865">
      <c r="E865" s="137"/>
      <c r="G865" s="137"/>
      <c r="I865" s="142"/>
      <c r="J865" s="143"/>
      <c r="K865" s="143"/>
    </row>
    <row r="866">
      <c r="E866" s="137"/>
      <c r="G866" s="137"/>
      <c r="I866" s="142"/>
      <c r="J866" s="143"/>
      <c r="K866" s="143"/>
    </row>
    <row r="867">
      <c r="E867" s="137"/>
      <c r="G867" s="137"/>
      <c r="I867" s="142"/>
      <c r="J867" s="143"/>
      <c r="K867" s="143"/>
    </row>
    <row r="868">
      <c r="E868" s="137"/>
      <c r="G868" s="137"/>
      <c r="I868" s="142"/>
      <c r="J868" s="143"/>
      <c r="K868" s="143"/>
    </row>
    <row r="869">
      <c r="E869" s="137"/>
      <c r="G869" s="137"/>
      <c r="I869" s="142"/>
      <c r="J869" s="143"/>
      <c r="K869" s="143"/>
    </row>
    <row r="870">
      <c r="E870" s="137"/>
      <c r="G870" s="137"/>
      <c r="I870" s="142"/>
      <c r="J870" s="143"/>
      <c r="K870" s="143"/>
    </row>
    <row r="871">
      <c r="E871" s="137"/>
      <c r="G871" s="137"/>
      <c r="I871" s="142"/>
      <c r="J871" s="143"/>
      <c r="K871" s="143"/>
    </row>
    <row r="872">
      <c r="E872" s="137"/>
      <c r="G872" s="137"/>
      <c r="I872" s="142"/>
      <c r="J872" s="143"/>
      <c r="K872" s="143"/>
    </row>
    <row r="873">
      <c r="E873" s="137"/>
      <c r="G873" s="137"/>
      <c r="I873" s="142"/>
      <c r="J873" s="143"/>
      <c r="K873" s="143"/>
    </row>
    <row r="874">
      <c r="E874" s="137"/>
      <c r="G874" s="137"/>
      <c r="I874" s="142"/>
      <c r="J874" s="143"/>
      <c r="K874" s="143"/>
    </row>
    <row r="875">
      <c r="E875" s="137"/>
      <c r="G875" s="137"/>
      <c r="I875" s="142"/>
      <c r="J875" s="143"/>
      <c r="K875" s="143"/>
    </row>
    <row r="876">
      <c r="E876" s="137"/>
      <c r="G876" s="137"/>
      <c r="I876" s="142"/>
      <c r="J876" s="143"/>
      <c r="K876" s="143"/>
    </row>
    <row r="877">
      <c r="E877" s="137"/>
      <c r="G877" s="137"/>
      <c r="I877" s="142"/>
      <c r="J877" s="143"/>
      <c r="K877" s="143"/>
    </row>
    <row r="878">
      <c r="E878" s="137"/>
      <c r="G878" s="137"/>
      <c r="I878" s="142"/>
      <c r="J878" s="143"/>
      <c r="K878" s="143"/>
    </row>
    <row r="879">
      <c r="E879" s="137"/>
      <c r="G879" s="137"/>
      <c r="I879" s="142"/>
      <c r="J879" s="143"/>
      <c r="K879" s="143"/>
    </row>
    <row r="880">
      <c r="E880" s="137"/>
      <c r="G880" s="137"/>
      <c r="I880" s="142"/>
      <c r="J880" s="143"/>
      <c r="K880" s="143"/>
    </row>
    <row r="881">
      <c r="E881" s="137"/>
      <c r="G881" s="137"/>
      <c r="I881" s="142"/>
      <c r="J881" s="143"/>
      <c r="K881" s="143"/>
    </row>
    <row r="882">
      <c r="E882" s="137"/>
      <c r="G882" s="137"/>
      <c r="I882" s="142"/>
      <c r="J882" s="143"/>
      <c r="K882" s="143"/>
    </row>
    <row r="883">
      <c r="E883" s="137"/>
      <c r="G883" s="137"/>
      <c r="I883" s="142"/>
      <c r="J883" s="143"/>
      <c r="K883" s="143"/>
    </row>
    <row r="884">
      <c r="E884" s="137"/>
      <c r="G884" s="137"/>
      <c r="I884" s="142"/>
      <c r="J884" s="143"/>
      <c r="K884" s="143"/>
    </row>
    <row r="885">
      <c r="E885" s="137"/>
      <c r="G885" s="137"/>
      <c r="I885" s="142"/>
      <c r="J885" s="143"/>
      <c r="K885" s="143"/>
    </row>
    <row r="886">
      <c r="E886" s="137"/>
      <c r="G886" s="137"/>
      <c r="I886" s="142"/>
      <c r="J886" s="143"/>
      <c r="K886" s="143"/>
    </row>
    <row r="887">
      <c r="E887" s="137"/>
      <c r="G887" s="137"/>
      <c r="I887" s="142"/>
      <c r="J887" s="143"/>
      <c r="K887" s="143"/>
    </row>
    <row r="888">
      <c r="E888" s="137"/>
      <c r="G888" s="137"/>
      <c r="I888" s="142"/>
      <c r="J888" s="143"/>
      <c r="K888" s="143"/>
    </row>
    <row r="889">
      <c r="E889" s="137"/>
      <c r="G889" s="137"/>
      <c r="I889" s="142"/>
      <c r="J889" s="143"/>
      <c r="K889" s="143"/>
    </row>
    <row r="890">
      <c r="E890" s="137"/>
      <c r="G890" s="137"/>
      <c r="I890" s="142"/>
      <c r="J890" s="143"/>
      <c r="K890" s="143"/>
    </row>
    <row r="891">
      <c r="E891" s="137"/>
      <c r="G891" s="137"/>
      <c r="I891" s="142"/>
      <c r="J891" s="143"/>
      <c r="K891" s="143"/>
    </row>
    <row r="892">
      <c r="E892" s="137"/>
      <c r="G892" s="137"/>
      <c r="I892" s="142"/>
      <c r="J892" s="143"/>
      <c r="K892" s="143"/>
    </row>
    <row r="893">
      <c r="E893" s="137"/>
      <c r="G893" s="137"/>
      <c r="I893" s="142"/>
      <c r="J893" s="143"/>
      <c r="K893" s="143"/>
    </row>
    <row r="894">
      <c r="E894" s="137"/>
      <c r="G894" s="137"/>
      <c r="I894" s="142"/>
      <c r="J894" s="143"/>
      <c r="K894" s="143"/>
    </row>
    <row r="895">
      <c r="E895" s="137"/>
      <c r="G895" s="137"/>
      <c r="I895" s="142"/>
      <c r="J895" s="143"/>
      <c r="K895" s="143"/>
    </row>
    <row r="896">
      <c r="E896" s="137"/>
      <c r="G896" s="137"/>
      <c r="I896" s="142"/>
      <c r="J896" s="143"/>
      <c r="K896" s="143"/>
    </row>
    <row r="897">
      <c r="E897" s="137"/>
      <c r="G897" s="137"/>
      <c r="I897" s="142"/>
      <c r="J897" s="143"/>
      <c r="K897" s="143"/>
    </row>
    <row r="898">
      <c r="E898" s="137"/>
      <c r="G898" s="137"/>
      <c r="I898" s="142"/>
      <c r="J898" s="143"/>
      <c r="K898" s="143"/>
    </row>
    <row r="899">
      <c r="E899" s="137"/>
      <c r="G899" s="137"/>
      <c r="I899" s="142"/>
      <c r="J899" s="143"/>
      <c r="K899" s="143"/>
    </row>
    <row r="900">
      <c r="E900" s="137"/>
      <c r="G900" s="137"/>
      <c r="I900" s="142"/>
      <c r="J900" s="143"/>
      <c r="K900" s="143"/>
    </row>
    <row r="901">
      <c r="E901" s="137"/>
      <c r="G901" s="137"/>
      <c r="I901" s="142"/>
      <c r="J901" s="143"/>
      <c r="K901" s="143"/>
    </row>
    <row r="902">
      <c r="E902" s="137"/>
      <c r="G902" s="137"/>
      <c r="I902" s="142"/>
      <c r="J902" s="143"/>
      <c r="K902" s="143"/>
    </row>
    <row r="903">
      <c r="E903" s="137"/>
      <c r="G903" s="137"/>
      <c r="I903" s="142"/>
      <c r="J903" s="143"/>
      <c r="K903" s="143"/>
    </row>
    <row r="904">
      <c r="E904" s="137"/>
      <c r="G904" s="137"/>
      <c r="I904" s="142"/>
      <c r="J904" s="143"/>
      <c r="K904" s="143"/>
    </row>
    <row r="905">
      <c r="E905" s="137"/>
      <c r="G905" s="137"/>
      <c r="I905" s="142"/>
      <c r="J905" s="143"/>
      <c r="K905" s="143"/>
    </row>
    <row r="906">
      <c r="E906" s="137"/>
      <c r="G906" s="137"/>
      <c r="I906" s="142"/>
      <c r="J906" s="143"/>
      <c r="K906" s="143"/>
    </row>
    <row r="907">
      <c r="E907" s="137"/>
      <c r="G907" s="137"/>
      <c r="I907" s="142"/>
      <c r="J907" s="143"/>
      <c r="K907" s="143"/>
    </row>
    <row r="908">
      <c r="E908" s="137"/>
      <c r="G908" s="137"/>
      <c r="I908" s="142"/>
      <c r="J908" s="143"/>
      <c r="K908" s="143"/>
    </row>
    <row r="909">
      <c r="E909" s="137"/>
      <c r="G909" s="137"/>
      <c r="I909" s="142"/>
      <c r="J909" s="143"/>
      <c r="K909" s="143"/>
    </row>
    <row r="910">
      <c r="E910" s="137"/>
      <c r="G910" s="137"/>
      <c r="I910" s="142"/>
      <c r="J910" s="143"/>
      <c r="K910" s="143"/>
    </row>
    <row r="911">
      <c r="E911" s="137"/>
      <c r="G911" s="137"/>
      <c r="I911" s="142"/>
      <c r="J911" s="143"/>
      <c r="K911" s="143"/>
    </row>
    <row r="912">
      <c r="E912" s="137"/>
      <c r="G912" s="137"/>
      <c r="I912" s="142"/>
      <c r="J912" s="143"/>
      <c r="K912" s="143"/>
    </row>
    <row r="913">
      <c r="E913" s="137"/>
      <c r="G913" s="137"/>
      <c r="I913" s="142"/>
      <c r="J913" s="143"/>
      <c r="K913" s="143"/>
    </row>
    <row r="914">
      <c r="E914" s="137"/>
      <c r="G914" s="137"/>
      <c r="I914" s="142"/>
      <c r="J914" s="143"/>
      <c r="K914" s="143"/>
    </row>
    <row r="915">
      <c r="E915" s="137"/>
      <c r="G915" s="137"/>
      <c r="I915" s="142"/>
      <c r="J915" s="143"/>
      <c r="K915" s="143"/>
    </row>
    <row r="916">
      <c r="E916" s="137"/>
      <c r="G916" s="137"/>
      <c r="I916" s="142"/>
      <c r="J916" s="143"/>
      <c r="K916" s="143"/>
    </row>
    <row r="917">
      <c r="E917" s="137"/>
      <c r="G917" s="137"/>
      <c r="I917" s="142"/>
      <c r="J917" s="143"/>
      <c r="K917" s="143"/>
    </row>
    <row r="918">
      <c r="E918" s="137"/>
      <c r="G918" s="137"/>
      <c r="I918" s="142"/>
      <c r="J918" s="143"/>
      <c r="K918" s="143"/>
    </row>
    <row r="919">
      <c r="E919" s="137"/>
      <c r="G919" s="137"/>
      <c r="I919" s="142"/>
      <c r="J919" s="143"/>
      <c r="K919" s="143"/>
    </row>
    <row r="920">
      <c r="E920" s="137"/>
      <c r="G920" s="137"/>
      <c r="I920" s="142"/>
      <c r="J920" s="143"/>
      <c r="K920" s="143"/>
    </row>
    <row r="921">
      <c r="E921" s="137"/>
      <c r="G921" s="137"/>
      <c r="I921" s="142"/>
      <c r="J921" s="143"/>
      <c r="K921" s="143"/>
    </row>
    <row r="922">
      <c r="E922" s="137"/>
      <c r="G922" s="137"/>
      <c r="I922" s="142"/>
      <c r="J922" s="143"/>
      <c r="K922" s="143"/>
    </row>
    <row r="923">
      <c r="E923" s="137"/>
      <c r="G923" s="137"/>
      <c r="I923" s="142"/>
      <c r="J923" s="143"/>
      <c r="K923" s="143"/>
    </row>
    <row r="924">
      <c r="E924" s="137"/>
      <c r="G924" s="137"/>
      <c r="I924" s="142"/>
      <c r="J924" s="143"/>
      <c r="K924" s="143"/>
    </row>
    <row r="925">
      <c r="E925" s="137"/>
      <c r="G925" s="137"/>
      <c r="I925" s="142"/>
      <c r="J925" s="143"/>
      <c r="K925" s="143"/>
    </row>
    <row r="926">
      <c r="E926" s="137"/>
      <c r="G926" s="137"/>
      <c r="I926" s="142"/>
      <c r="J926" s="143"/>
      <c r="K926" s="143"/>
    </row>
    <row r="927">
      <c r="E927" s="137"/>
      <c r="G927" s="137"/>
      <c r="I927" s="142"/>
      <c r="J927" s="143"/>
      <c r="K927" s="143"/>
    </row>
    <row r="928">
      <c r="E928" s="137"/>
      <c r="G928" s="137"/>
      <c r="I928" s="142"/>
      <c r="J928" s="143"/>
      <c r="K928" s="143"/>
    </row>
    <row r="929">
      <c r="E929" s="137"/>
      <c r="G929" s="137"/>
      <c r="I929" s="142"/>
      <c r="J929" s="143"/>
      <c r="K929" s="143"/>
    </row>
    <row r="930">
      <c r="E930" s="137"/>
      <c r="G930" s="137"/>
      <c r="I930" s="142"/>
      <c r="J930" s="143"/>
      <c r="K930" s="143"/>
    </row>
    <row r="931">
      <c r="E931" s="137"/>
      <c r="G931" s="137"/>
      <c r="I931" s="142"/>
      <c r="J931" s="143"/>
      <c r="K931" s="143"/>
    </row>
    <row r="932">
      <c r="E932" s="137"/>
      <c r="G932" s="137"/>
      <c r="I932" s="142"/>
      <c r="J932" s="143"/>
      <c r="K932" s="143"/>
    </row>
    <row r="933">
      <c r="E933" s="137"/>
      <c r="G933" s="137"/>
      <c r="I933" s="142"/>
      <c r="J933" s="143"/>
      <c r="K933" s="143"/>
    </row>
    <row r="934">
      <c r="E934" s="137"/>
      <c r="G934" s="137"/>
      <c r="I934" s="142"/>
      <c r="J934" s="143"/>
      <c r="K934" s="143"/>
    </row>
    <row r="935">
      <c r="E935" s="137"/>
      <c r="G935" s="137"/>
      <c r="I935" s="142"/>
      <c r="J935" s="143"/>
      <c r="K935" s="143"/>
    </row>
    <row r="936">
      <c r="E936" s="137"/>
      <c r="G936" s="137"/>
      <c r="I936" s="142"/>
      <c r="J936" s="143"/>
      <c r="K936" s="143"/>
    </row>
    <row r="937">
      <c r="E937" s="137"/>
      <c r="G937" s="137"/>
      <c r="I937" s="142"/>
      <c r="J937" s="143"/>
      <c r="K937" s="143"/>
    </row>
    <row r="938">
      <c r="E938" s="137"/>
      <c r="G938" s="137"/>
      <c r="I938" s="142"/>
      <c r="J938" s="143"/>
      <c r="K938" s="143"/>
    </row>
    <row r="939">
      <c r="E939" s="137"/>
      <c r="G939" s="137"/>
      <c r="I939" s="142"/>
      <c r="J939" s="143"/>
      <c r="K939" s="143"/>
    </row>
    <row r="940">
      <c r="E940" s="137"/>
      <c r="G940" s="137"/>
      <c r="I940" s="142"/>
      <c r="J940" s="143"/>
      <c r="K940" s="143"/>
    </row>
    <row r="941">
      <c r="E941" s="137"/>
      <c r="G941" s="137"/>
      <c r="I941" s="142"/>
      <c r="J941" s="143"/>
      <c r="K941" s="143"/>
    </row>
    <row r="942">
      <c r="E942" s="137"/>
      <c r="G942" s="137"/>
      <c r="I942" s="142"/>
      <c r="J942" s="143"/>
      <c r="K942" s="143"/>
    </row>
    <row r="943">
      <c r="E943" s="137"/>
      <c r="G943" s="137"/>
      <c r="I943" s="142"/>
      <c r="J943" s="143"/>
      <c r="K943" s="143"/>
    </row>
    <row r="944">
      <c r="E944" s="137"/>
      <c r="G944" s="137"/>
      <c r="I944" s="142"/>
      <c r="J944" s="143"/>
      <c r="K944" s="143"/>
    </row>
    <row r="945">
      <c r="E945" s="137"/>
      <c r="G945" s="137"/>
      <c r="I945" s="142"/>
      <c r="J945" s="143"/>
      <c r="K945" s="143"/>
    </row>
    <row r="946">
      <c r="E946" s="137"/>
      <c r="G946" s="137"/>
      <c r="I946" s="142"/>
      <c r="J946" s="143"/>
      <c r="K946" s="143"/>
    </row>
    <row r="947">
      <c r="E947" s="137"/>
      <c r="G947" s="137"/>
      <c r="I947" s="142"/>
      <c r="J947" s="143"/>
      <c r="K947" s="143"/>
    </row>
    <row r="948">
      <c r="E948" s="137"/>
      <c r="G948" s="137"/>
      <c r="I948" s="142"/>
      <c r="J948" s="143"/>
      <c r="K948" s="143"/>
    </row>
    <row r="949">
      <c r="E949" s="137"/>
      <c r="G949" s="137"/>
      <c r="I949" s="142"/>
      <c r="J949" s="143"/>
      <c r="K949" s="143"/>
    </row>
    <row r="950">
      <c r="E950" s="137"/>
      <c r="G950" s="137"/>
      <c r="I950" s="142"/>
      <c r="J950" s="143"/>
      <c r="K950" s="143"/>
    </row>
    <row r="951">
      <c r="E951" s="137"/>
      <c r="G951" s="137"/>
      <c r="I951" s="142"/>
      <c r="J951" s="143"/>
      <c r="K951" s="143"/>
    </row>
    <row r="952">
      <c r="E952" s="137"/>
      <c r="G952" s="137"/>
      <c r="I952" s="142"/>
      <c r="J952" s="143"/>
      <c r="K952" s="143"/>
    </row>
    <row r="953">
      <c r="E953" s="137"/>
      <c r="G953" s="137"/>
      <c r="I953" s="142"/>
      <c r="J953" s="143"/>
      <c r="K953" s="143"/>
    </row>
    <row r="954">
      <c r="E954" s="137"/>
      <c r="G954" s="137"/>
      <c r="I954" s="142"/>
      <c r="J954" s="143"/>
      <c r="K954" s="143"/>
    </row>
    <row r="955">
      <c r="E955" s="137"/>
      <c r="G955" s="137"/>
      <c r="I955" s="142"/>
      <c r="J955" s="143"/>
      <c r="K955" s="143"/>
    </row>
    <row r="956">
      <c r="E956" s="137"/>
      <c r="G956" s="137"/>
      <c r="I956" s="142"/>
      <c r="J956" s="143"/>
      <c r="K956" s="143"/>
    </row>
    <row r="957">
      <c r="E957" s="137"/>
      <c r="G957" s="137"/>
      <c r="I957" s="142"/>
      <c r="J957" s="143"/>
      <c r="K957" s="143"/>
    </row>
    <row r="958">
      <c r="E958" s="137"/>
      <c r="G958" s="137"/>
      <c r="I958" s="142"/>
      <c r="J958" s="143"/>
      <c r="K958" s="143"/>
    </row>
    <row r="959">
      <c r="E959" s="137"/>
      <c r="G959" s="137"/>
      <c r="I959" s="142"/>
      <c r="J959" s="143"/>
      <c r="K959" s="143"/>
    </row>
    <row r="960">
      <c r="E960" s="137"/>
      <c r="G960" s="137"/>
      <c r="I960" s="142"/>
      <c r="J960" s="143"/>
      <c r="K960" s="143"/>
    </row>
    <row r="961">
      <c r="E961" s="137"/>
      <c r="G961" s="137"/>
      <c r="I961" s="142"/>
      <c r="J961" s="143"/>
      <c r="K961" s="143"/>
    </row>
    <row r="962">
      <c r="E962" s="137"/>
      <c r="G962" s="137"/>
      <c r="I962" s="142"/>
      <c r="J962" s="143"/>
      <c r="K962" s="143"/>
    </row>
    <row r="963">
      <c r="E963" s="137"/>
      <c r="G963" s="137"/>
      <c r="I963" s="142"/>
      <c r="J963" s="143"/>
      <c r="K963" s="143"/>
    </row>
    <row r="964">
      <c r="E964" s="137"/>
      <c r="G964" s="137"/>
      <c r="I964" s="142"/>
      <c r="J964" s="143"/>
      <c r="K964" s="143"/>
    </row>
    <row r="965">
      <c r="E965" s="137"/>
      <c r="G965" s="137"/>
      <c r="I965" s="142"/>
      <c r="J965" s="143"/>
      <c r="K965" s="143"/>
    </row>
    <row r="966">
      <c r="E966" s="137"/>
      <c r="G966" s="137"/>
      <c r="I966" s="142"/>
      <c r="J966" s="143"/>
      <c r="K966" s="143"/>
    </row>
    <row r="967">
      <c r="E967" s="137"/>
      <c r="G967" s="137"/>
      <c r="I967" s="142"/>
      <c r="J967" s="143"/>
      <c r="K967" s="143"/>
    </row>
    <row r="968">
      <c r="E968" s="137"/>
      <c r="G968" s="137"/>
      <c r="I968" s="142"/>
      <c r="J968" s="143"/>
      <c r="K968" s="143"/>
    </row>
    <row r="969">
      <c r="E969" s="137"/>
      <c r="G969" s="137"/>
      <c r="I969" s="142"/>
      <c r="J969" s="143"/>
      <c r="K969" s="143"/>
    </row>
    <row r="970">
      <c r="E970" s="137"/>
      <c r="G970" s="137"/>
      <c r="I970" s="142"/>
      <c r="J970" s="143"/>
      <c r="K970" s="143"/>
    </row>
    <row r="971">
      <c r="E971" s="137"/>
      <c r="G971" s="137"/>
      <c r="I971" s="142"/>
      <c r="J971" s="143"/>
      <c r="K971" s="143"/>
    </row>
    <row r="972">
      <c r="E972" s="137"/>
      <c r="G972" s="137"/>
      <c r="I972" s="142"/>
      <c r="J972" s="143"/>
      <c r="K972" s="143"/>
    </row>
    <row r="973">
      <c r="E973" s="137"/>
      <c r="G973" s="137"/>
      <c r="I973" s="142"/>
      <c r="J973" s="143"/>
      <c r="K973" s="143"/>
    </row>
    <row r="974">
      <c r="E974" s="137"/>
      <c r="G974" s="137"/>
      <c r="I974" s="142"/>
      <c r="J974" s="143"/>
      <c r="K974" s="143"/>
    </row>
    <row r="975">
      <c r="E975" s="137"/>
      <c r="G975" s="137"/>
      <c r="I975" s="142"/>
      <c r="J975" s="143"/>
      <c r="K975" s="143"/>
    </row>
    <row r="976">
      <c r="E976" s="137"/>
      <c r="G976" s="137"/>
      <c r="I976" s="142"/>
      <c r="J976" s="143"/>
      <c r="K976" s="143"/>
    </row>
    <row r="977">
      <c r="E977" s="137"/>
      <c r="G977" s="137"/>
      <c r="I977" s="142"/>
      <c r="J977" s="143"/>
      <c r="K977" s="143"/>
    </row>
    <row r="978">
      <c r="E978" s="137"/>
      <c r="G978" s="137"/>
      <c r="I978" s="142"/>
      <c r="J978" s="143"/>
      <c r="K978" s="143"/>
    </row>
    <row r="979">
      <c r="E979" s="137"/>
      <c r="G979" s="137"/>
      <c r="I979" s="142"/>
      <c r="J979" s="143"/>
      <c r="K979" s="143"/>
    </row>
    <row r="980">
      <c r="E980" s="137"/>
      <c r="G980" s="137"/>
      <c r="I980" s="142"/>
      <c r="J980" s="143"/>
      <c r="K980" s="143"/>
    </row>
    <row r="981">
      <c r="E981" s="137"/>
      <c r="G981" s="137"/>
      <c r="I981" s="142"/>
      <c r="J981" s="143"/>
      <c r="K981" s="143"/>
    </row>
    <row r="982">
      <c r="E982" s="137"/>
      <c r="G982" s="137"/>
      <c r="I982" s="142"/>
      <c r="J982" s="143"/>
      <c r="K982" s="143"/>
    </row>
    <row r="983">
      <c r="E983" s="137"/>
      <c r="G983" s="137"/>
      <c r="I983" s="142"/>
      <c r="J983" s="143"/>
      <c r="K983" s="143"/>
    </row>
    <row r="984">
      <c r="E984" s="137"/>
      <c r="G984" s="137"/>
      <c r="I984" s="142"/>
      <c r="J984" s="143"/>
      <c r="K984" s="143"/>
    </row>
    <row r="985">
      <c r="E985" s="137"/>
      <c r="G985" s="137"/>
      <c r="I985" s="142"/>
      <c r="J985" s="143"/>
      <c r="K985" s="143"/>
    </row>
    <row r="986">
      <c r="E986" s="137"/>
      <c r="G986" s="137"/>
      <c r="I986" s="142"/>
      <c r="J986" s="143"/>
      <c r="K986" s="143"/>
    </row>
    <row r="987">
      <c r="E987" s="137"/>
      <c r="G987" s="137"/>
      <c r="I987" s="142"/>
      <c r="J987" s="143"/>
      <c r="K987" s="143"/>
    </row>
    <row r="988">
      <c r="E988" s="137"/>
      <c r="G988" s="137"/>
      <c r="I988" s="142"/>
      <c r="J988" s="143"/>
      <c r="K988" s="143"/>
    </row>
    <row r="989">
      <c r="E989" s="137"/>
      <c r="G989" s="137"/>
      <c r="I989" s="142"/>
      <c r="J989" s="143"/>
      <c r="K989" s="143"/>
    </row>
    <row r="990">
      <c r="E990" s="137"/>
      <c r="G990" s="137"/>
      <c r="I990" s="142"/>
      <c r="J990" s="143"/>
      <c r="K990" s="143"/>
    </row>
  </sheetData>
  <mergeCells count="7">
    <mergeCell ref="B2:L2"/>
    <mergeCell ref="C53:D53"/>
    <mergeCell ref="C102:D102"/>
    <mergeCell ref="C109:D109"/>
    <mergeCell ref="C120:D120"/>
    <mergeCell ref="C133:D133"/>
    <mergeCell ref="C136:D136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3" max="3" width="6.0"/>
    <col customWidth="1" min="4" max="4" width="26.5"/>
    <col customWidth="1" min="7" max="7" width="9.75"/>
    <col hidden="1" min="8" max="8" width="12.63"/>
    <col customWidth="1" min="13" max="13" width="18.75"/>
  </cols>
  <sheetData>
    <row r="1">
      <c r="A1" s="44"/>
      <c r="B1" s="44"/>
      <c r="C1" s="44"/>
      <c r="D1" s="44"/>
      <c r="E1" s="136"/>
      <c r="F1" s="136"/>
      <c r="G1" s="44"/>
      <c r="H1" s="44"/>
      <c r="I1" s="44"/>
      <c r="J1" s="44"/>
      <c r="K1" s="44"/>
      <c r="L1" s="144"/>
      <c r="M1" s="48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</row>
    <row r="2">
      <c r="A2" s="44"/>
      <c r="B2" s="44"/>
      <c r="C2" s="44"/>
      <c r="D2" s="44"/>
      <c r="E2" s="136"/>
      <c r="F2" s="136"/>
      <c r="G2" s="44"/>
      <c r="H2" s="44"/>
      <c r="I2" s="44"/>
      <c r="J2" s="44"/>
      <c r="K2" s="44"/>
      <c r="L2" s="144"/>
      <c r="M2" s="48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</row>
    <row r="3">
      <c r="A3" s="44"/>
      <c r="B3" s="49" t="s">
        <v>157</v>
      </c>
      <c r="C3" s="5"/>
      <c r="D3" s="5"/>
      <c r="E3" s="5"/>
      <c r="F3" s="5"/>
      <c r="G3" s="5"/>
      <c r="H3" s="5"/>
      <c r="I3" s="5"/>
      <c r="J3" s="5"/>
      <c r="K3" s="6"/>
      <c r="L3" s="144"/>
      <c r="M3" s="48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</row>
    <row r="4">
      <c r="A4" s="44"/>
      <c r="B4" s="45"/>
      <c r="C4" s="46"/>
      <c r="D4" s="44"/>
      <c r="E4" s="47"/>
      <c r="F4" s="47"/>
      <c r="G4" s="45"/>
      <c r="H4" s="44"/>
      <c r="I4" s="44"/>
      <c r="J4" s="44"/>
      <c r="K4" s="45"/>
      <c r="L4" s="144"/>
      <c r="M4" s="48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</row>
    <row r="5">
      <c r="A5" s="44"/>
      <c r="B5" s="51"/>
      <c r="C5" s="52" t="s">
        <v>158</v>
      </c>
      <c r="D5" s="53"/>
      <c r="E5" s="54" t="s">
        <v>9</v>
      </c>
      <c r="F5" s="54" t="s">
        <v>11</v>
      </c>
      <c r="G5" s="53"/>
      <c r="H5" s="53" t="s">
        <v>10</v>
      </c>
      <c r="I5" s="53" t="s">
        <v>12</v>
      </c>
      <c r="J5" s="53" t="s">
        <v>13</v>
      </c>
      <c r="K5" s="145" t="s">
        <v>14</v>
      </c>
      <c r="L5" s="144"/>
      <c r="M5" s="48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</row>
    <row r="6">
      <c r="A6" s="44"/>
      <c r="B6" s="59">
        <v>1.0</v>
      </c>
      <c r="C6" s="60" t="s">
        <v>159</v>
      </c>
      <c r="D6" s="5"/>
      <c r="E6" s="146"/>
      <c r="F6" s="146"/>
      <c r="G6" s="147"/>
      <c r="H6" s="147"/>
      <c r="I6" s="127">
        <f t="shared" ref="I6:J6" si="1">SUM(I7:I10)</f>
        <v>0</v>
      </c>
      <c r="J6" s="127">
        <f t="shared" si="1"/>
        <v>0</v>
      </c>
      <c r="K6" s="148" t="str">
        <f>I6/$I$49</f>
        <v>#DIV/0!</v>
      </c>
      <c r="L6" s="144"/>
      <c r="M6" s="48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</row>
    <row r="7">
      <c r="A7" s="44"/>
      <c r="B7" s="68">
        <v>1.1</v>
      </c>
      <c r="C7" s="69"/>
      <c r="D7" s="70" t="s">
        <v>160</v>
      </c>
      <c r="E7" s="71"/>
      <c r="F7" s="73"/>
      <c r="G7" s="45"/>
      <c r="H7" s="47">
        <f t="shared" ref="H7:H10" si="2">E7*12+F7</f>
        <v>0</v>
      </c>
      <c r="I7" s="47">
        <f t="shared" ref="I7:I10" si="3">H7</f>
        <v>0</v>
      </c>
      <c r="J7" s="47">
        <f t="shared" ref="J7:J10" si="4">H7/12</f>
        <v>0</v>
      </c>
      <c r="K7" s="149" t="str">
        <f t="shared" ref="K7:K10" si="5">I7/$I$6</f>
        <v>#DIV/0!</v>
      </c>
      <c r="L7" s="150"/>
      <c r="M7" s="7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</row>
    <row r="8">
      <c r="A8" s="44"/>
      <c r="B8" s="68">
        <v>1.2</v>
      </c>
      <c r="C8" s="69"/>
      <c r="D8" s="70" t="s">
        <v>161</v>
      </c>
      <c r="E8" s="78"/>
      <c r="F8" s="80"/>
      <c r="G8" s="45"/>
      <c r="H8" s="47">
        <f t="shared" si="2"/>
        <v>0</v>
      </c>
      <c r="I8" s="47">
        <f t="shared" si="3"/>
        <v>0</v>
      </c>
      <c r="J8" s="47">
        <f t="shared" si="4"/>
        <v>0</v>
      </c>
      <c r="K8" s="149" t="str">
        <f t="shared" si="5"/>
        <v>#DIV/0!</v>
      </c>
      <c r="L8" s="150"/>
      <c r="M8" s="7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</row>
    <row r="9">
      <c r="A9" s="44"/>
      <c r="B9" s="68">
        <v>1.3</v>
      </c>
      <c r="C9" s="69"/>
      <c r="D9" s="70" t="s">
        <v>162</v>
      </c>
      <c r="E9" s="78"/>
      <c r="F9" s="80"/>
      <c r="G9" s="45"/>
      <c r="H9" s="47">
        <f t="shared" si="2"/>
        <v>0</v>
      </c>
      <c r="I9" s="47">
        <f t="shared" si="3"/>
        <v>0</v>
      </c>
      <c r="J9" s="47">
        <f t="shared" si="4"/>
        <v>0</v>
      </c>
      <c r="K9" s="149" t="str">
        <f t="shared" si="5"/>
        <v>#DIV/0!</v>
      </c>
      <c r="L9" s="144"/>
      <c r="M9" s="70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</row>
    <row r="10">
      <c r="A10" s="44"/>
      <c r="B10" s="68">
        <v>1.4</v>
      </c>
      <c r="C10" s="69"/>
      <c r="D10" s="70" t="s">
        <v>48</v>
      </c>
      <c r="E10" s="78"/>
      <c r="F10" s="80"/>
      <c r="G10" s="45"/>
      <c r="H10" s="47">
        <f t="shared" si="2"/>
        <v>0</v>
      </c>
      <c r="I10" s="47">
        <f t="shared" si="3"/>
        <v>0</v>
      </c>
      <c r="J10" s="47">
        <f t="shared" si="4"/>
        <v>0</v>
      </c>
      <c r="K10" s="149" t="str">
        <f t="shared" si="5"/>
        <v>#DIV/0!</v>
      </c>
      <c r="L10" s="144"/>
      <c r="M10" s="48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</row>
    <row r="11">
      <c r="A11" s="44"/>
      <c r="B11" s="91">
        <v>2.0</v>
      </c>
      <c r="C11" s="60" t="s">
        <v>163</v>
      </c>
      <c r="D11" s="5"/>
      <c r="E11" s="62"/>
      <c r="F11" s="62"/>
      <c r="G11" s="151"/>
      <c r="H11" s="62"/>
      <c r="I11" s="62">
        <f t="shared" ref="I11:J11" si="6">SUM(I12:I15)</f>
        <v>0</v>
      </c>
      <c r="J11" s="62">
        <f t="shared" si="6"/>
        <v>0</v>
      </c>
      <c r="K11" s="152" t="str">
        <f>I11/$I$49</f>
        <v>#DIV/0!</v>
      </c>
      <c r="L11" s="144"/>
      <c r="M11" s="48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</row>
    <row r="12">
      <c r="A12" s="44"/>
      <c r="B12" s="68">
        <v>2.1</v>
      </c>
      <c r="C12" s="69"/>
      <c r="D12" s="70" t="s">
        <v>164</v>
      </c>
      <c r="E12" s="71"/>
      <c r="F12" s="73"/>
      <c r="G12" s="45"/>
      <c r="H12" s="47">
        <f t="shared" ref="H12:H15" si="7">E12*12+F12</f>
        <v>0</v>
      </c>
      <c r="I12" s="47">
        <f t="shared" ref="I12:I15" si="8">H12</f>
        <v>0</v>
      </c>
      <c r="J12" s="47">
        <f t="shared" ref="J12:J15" si="9">H12/12</f>
        <v>0</v>
      </c>
      <c r="K12" s="149" t="str">
        <f t="shared" ref="K12:K15" si="10">I12/$I$11</f>
        <v>#DIV/0!</v>
      </c>
      <c r="L12" s="150"/>
      <c r="M12" s="48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</row>
    <row r="13">
      <c r="A13" s="44"/>
      <c r="B13" s="68">
        <v>2.2</v>
      </c>
      <c r="C13" s="69"/>
      <c r="D13" s="70" t="s">
        <v>165</v>
      </c>
      <c r="E13" s="78"/>
      <c r="F13" s="80"/>
      <c r="G13" s="45"/>
      <c r="H13" s="47">
        <f t="shared" si="7"/>
        <v>0</v>
      </c>
      <c r="I13" s="47">
        <f t="shared" si="8"/>
        <v>0</v>
      </c>
      <c r="J13" s="47">
        <f t="shared" si="9"/>
        <v>0</v>
      </c>
      <c r="K13" s="149" t="str">
        <f t="shared" si="10"/>
        <v>#DIV/0!</v>
      </c>
      <c r="L13" s="144"/>
      <c r="M13" s="48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</row>
    <row r="14">
      <c r="A14" s="44"/>
      <c r="B14" s="68">
        <v>2.3</v>
      </c>
      <c r="C14" s="69"/>
      <c r="D14" s="70" t="s">
        <v>162</v>
      </c>
      <c r="E14" s="78"/>
      <c r="F14" s="80"/>
      <c r="G14" s="45"/>
      <c r="H14" s="47">
        <f t="shared" si="7"/>
        <v>0</v>
      </c>
      <c r="I14" s="47">
        <f t="shared" si="8"/>
        <v>0</v>
      </c>
      <c r="J14" s="47">
        <f t="shared" si="9"/>
        <v>0</v>
      </c>
      <c r="K14" s="149" t="str">
        <f t="shared" si="10"/>
        <v>#DIV/0!</v>
      </c>
      <c r="L14" s="144"/>
      <c r="M14" s="48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</row>
    <row r="15">
      <c r="A15" s="44"/>
      <c r="B15" s="68">
        <v>2.4</v>
      </c>
      <c r="C15" s="94"/>
      <c r="D15" s="70" t="s">
        <v>48</v>
      </c>
      <c r="E15" s="78"/>
      <c r="F15" s="80"/>
      <c r="G15" s="153"/>
      <c r="H15" s="154">
        <f t="shared" si="7"/>
        <v>0</v>
      </c>
      <c r="I15" s="154">
        <f t="shared" si="8"/>
        <v>0</v>
      </c>
      <c r="J15" s="154">
        <f t="shared" si="9"/>
        <v>0</v>
      </c>
      <c r="K15" s="155" t="str">
        <f t="shared" si="10"/>
        <v>#DIV/0!</v>
      </c>
      <c r="L15" s="144"/>
      <c r="M15" s="48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</row>
    <row r="16">
      <c r="A16" s="44"/>
      <c r="B16" s="91">
        <v>3.0</v>
      </c>
      <c r="C16" s="60" t="s">
        <v>166</v>
      </c>
      <c r="D16" s="5"/>
      <c r="E16" s="62"/>
      <c r="F16" s="64"/>
      <c r="G16" s="147"/>
      <c r="H16" s="127"/>
      <c r="I16" s="127">
        <f t="shared" ref="I16:J16" si="11">SUM(I17:I18)</f>
        <v>0</v>
      </c>
      <c r="J16" s="127">
        <f t="shared" si="11"/>
        <v>0</v>
      </c>
      <c r="K16" s="148" t="str">
        <f>I16/$I$49</f>
        <v>#DIV/0!</v>
      </c>
      <c r="L16" s="144"/>
      <c r="M16" s="48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</row>
    <row r="17">
      <c r="A17" s="44"/>
      <c r="B17" s="68">
        <v>3.1</v>
      </c>
      <c r="C17" s="69"/>
      <c r="D17" s="70" t="s">
        <v>167</v>
      </c>
      <c r="E17" s="71"/>
      <c r="F17" s="73"/>
      <c r="G17" s="45"/>
      <c r="H17" s="47">
        <f t="shared" ref="H17:H48" si="12">E17*12+F17</f>
        <v>0</v>
      </c>
      <c r="I17" s="47">
        <f t="shared" ref="I17:I18" si="13">H17</f>
        <v>0</v>
      </c>
      <c r="J17" s="47">
        <f t="shared" ref="J17:J18" si="14">H17/12</f>
        <v>0</v>
      </c>
      <c r="K17" s="149" t="str">
        <f t="shared" ref="K17:K18" si="15">I17/$I$16</f>
        <v>#DIV/0!</v>
      </c>
      <c r="L17" s="144"/>
      <c r="M17" s="48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</row>
    <row r="18">
      <c r="A18" s="44"/>
      <c r="B18" s="68">
        <v>3.2</v>
      </c>
      <c r="C18" s="69"/>
      <c r="D18" s="70" t="s">
        <v>168</v>
      </c>
      <c r="E18" s="78"/>
      <c r="F18" s="80"/>
      <c r="G18" s="45"/>
      <c r="H18" s="47">
        <f t="shared" si="12"/>
        <v>0</v>
      </c>
      <c r="I18" s="47">
        <f t="shared" si="13"/>
        <v>0</v>
      </c>
      <c r="J18" s="47">
        <f t="shared" si="14"/>
        <v>0</v>
      </c>
      <c r="K18" s="149" t="str">
        <f t="shared" si="15"/>
        <v>#DIV/0!</v>
      </c>
      <c r="L18" s="144"/>
      <c r="M18" s="48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</row>
    <row r="19">
      <c r="A19" s="44"/>
      <c r="B19" s="91">
        <v>4.0</v>
      </c>
      <c r="C19" s="60" t="s">
        <v>169</v>
      </c>
      <c r="D19" s="5"/>
      <c r="E19" s="62"/>
      <c r="F19" s="62"/>
      <c r="G19" s="151"/>
      <c r="H19" s="62">
        <f t="shared" si="12"/>
        <v>0</v>
      </c>
      <c r="I19" s="62">
        <f t="shared" ref="I19:J19" si="16">SUM(I20:I23)</f>
        <v>0</v>
      </c>
      <c r="J19" s="62">
        <f t="shared" si="16"/>
        <v>0</v>
      </c>
      <c r="K19" s="152" t="str">
        <f>I19/$I$49</f>
        <v>#DIV/0!</v>
      </c>
      <c r="L19" s="144"/>
      <c r="M19" s="7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</row>
    <row r="20">
      <c r="A20" s="44"/>
      <c r="B20" s="68">
        <v>4.1</v>
      </c>
      <c r="C20" s="69"/>
      <c r="D20" s="70" t="s">
        <v>170</v>
      </c>
      <c r="E20" s="71"/>
      <c r="F20" s="73"/>
      <c r="G20" s="156"/>
      <c r="H20" s="47">
        <f t="shared" si="12"/>
        <v>0</v>
      </c>
      <c r="I20" s="47">
        <f t="shared" ref="I20:I23" si="17">H20</f>
        <v>0</v>
      </c>
      <c r="J20" s="47">
        <f t="shared" ref="J20:J23" si="18">H20/12</f>
        <v>0</v>
      </c>
      <c r="K20" s="149" t="str">
        <f t="shared" ref="K20:K23" si="19">I20/$I$19</f>
        <v>#DIV/0!</v>
      </c>
      <c r="L20" s="150"/>
      <c r="M20" s="7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</row>
    <row r="21">
      <c r="A21" s="44"/>
      <c r="B21" s="68">
        <v>4.2</v>
      </c>
      <c r="C21" s="69"/>
      <c r="D21" s="70" t="s">
        <v>171</v>
      </c>
      <c r="E21" s="78"/>
      <c r="F21" s="80"/>
      <c r="G21" s="156"/>
      <c r="H21" s="47">
        <f t="shared" si="12"/>
        <v>0</v>
      </c>
      <c r="I21" s="47">
        <f t="shared" si="17"/>
        <v>0</v>
      </c>
      <c r="J21" s="47">
        <f t="shared" si="18"/>
        <v>0</v>
      </c>
      <c r="K21" s="149" t="str">
        <f t="shared" si="19"/>
        <v>#DIV/0!</v>
      </c>
      <c r="L21" s="144"/>
      <c r="M21" s="7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</row>
    <row r="22">
      <c r="A22" s="44"/>
      <c r="B22" s="68">
        <v>4.3</v>
      </c>
      <c r="C22" s="69"/>
      <c r="D22" s="70" t="s">
        <v>172</v>
      </c>
      <c r="E22" s="78"/>
      <c r="F22" s="80"/>
      <c r="G22" s="156"/>
      <c r="H22" s="47">
        <f t="shared" si="12"/>
        <v>0</v>
      </c>
      <c r="I22" s="47">
        <f t="shared" si="17"/>
        <v>0</v>
      </c>
      <c r="J22" s="47">
        <f t="shared" si="18"/>
        <v>0</v>
      </c>
      <c r="K22" s="149" t="str">
        <f t="shared" si="19"/>
        <v>#DIV/0!</v>
      </c>
      <c r="L22" s="144"/>
      <c r="M22" s="48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</row>
    <row r="23">
      <c r="A23" s="44"/>
      <c r="B23" s="68">
        <v>4.4</v>
      </c>
      <c r="C23" s="69"/>
      <c r="D23" s="70" t="s">
        <v>173</v>
      </c>
      <c r="E23" s="78"/>
      <c r="F23" s="80"/>
      <c r="G23" s="45"/>
      <c r="H23" s="47">
        <f t="shared" si="12"/>
        <v>0</v>
      </c>
      <c r="I23" s="47">
        <f t="shared" si="17"/>
        <v>0</v>
      </c>
      <c r="J23" s="47">
        <f t="shared" si="18"/>
        <v>0</v>
      </c>
      <c r="K23" s="149" t="str">
        <f t="shared" si="19"/>
        <v>#DIV/0!</v>
      </c>
      <c r="L23" s="144"/>
      <c r="M23" s="48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</row>
    <row r="24">
      <c r="A24" s="44"/>
      <c r="B24" s="91">
        <v>5.0</v>
      </c>
      <c r="C24" s="60" t="s">
        <v>174</v>
      </c>
      <c r="D24" s="5"/>
      <c r="E24" s="62"/>
      <c r="F24" s="62"/>
      <c r="G24" s="151"/>
      <c r="H24" s="62">
        <f t="shared" si="12"/>
        <v>0</v>
      </c>
      <c r="I24" s="62">
        <f t="shared" ref="I24:J24" si="20">SUM(I25:I27)</f>
        <v>0</v>
      </c>
      <c r="J24" s="62">
        <f t="shared" si="20"/>
        <v>0</v>
      </c>
      <c r="K24" s="152" t="str">
        <f>I24/$I$49</f>
        <v>#DIV/0!</v>
      </c>
      <c r="L24" s="144"/>
      <c r="M24" s="48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</row>
    <row r="25">
      <c r="A25" s="44"/>
      <c r="B25" s="68">
        <v>5.1</v>
      </c>
      <c r="C25" s="69"/>
      <c r="D25" s="70" t="s">
        <v>175</v>
      </c>
      <c r="E25" s="71"/>
      <c r="F25" s="73"/>
      <c r="G25" s="45"/>
      <c r="H25" s="47">
        <f t="shared" si="12"/>
        <v>0</v>
      </c>
      <c r="I25" s="47">
        <f t="shared" ref="I25:I27" si="21">H25</f>
        <v>0</v>
      </c>
      <c r="J25" s="47">
        <f t="shared" ref="J25:J27" si="22">H25/12</f>
        <v>0</v>
      </c>
      <c r="K25" s="149" t="str">
        <f t="shared" ref="K25:K27" si="23">I25/$I$24</f>
        <v>#DIV/0!</v>
      </c>
      <c r="L25" s="144"/>
      <c r="M25" s="48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</row>
    <row r="26">
      <c r="A26" s="44"/>
      <c r="B26" s="68">
        <v>5.2</v>
      </c>
      <c r="C26" s="69"/>
      <c r="D26" s="70" t="s">
        <v>176</v>
      </c>
      <c r="E26" s="78"/>
      <c r="F26" s="80"/>
      <c r="G26" s="45"/>
      <c r="H26" s="47">
        <f t="shared" si="12"/>
        <v>0</v>
      </c>
      <c r="I26" s="47">
        <f t="shared" si="21"/>
        <v>0</v>
      </c>
      <c r="J26" s="47">
        <f t="shared" si="22"/>
        <v>0</v>
      </c>
      <c r="K26" s="149" t="str">
        <f t="shared" si="23"/>
        <v>#DIV/0!</v>
      </c>
      <c r="L26" s="144"/>
      <c r="M26" s="48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</row>
    <row r="27">
      <c r="A27" s="44"/>
      <c r="B27" s="68">
        <v>5.3</v>
      </c>
      <c r="C27" s="69"/>
      <c r="D27" s="70" t="s">
        <v>177</v>
      </c>
      <c r="E27" s="78"/>
      <c r="F27" s="80"/>
      <c r="G27" s="45"/>
      <c r="H27" s="47">
        <f t="shared" si="12"/>
        <v>0</v>
      </c>
      <c r="I27" s="47">
        <f t="shared" si="21"/>
        <v>0</v>
      </c>
      <c r="J27" s="47">
        <f t="shared" si="22"/>
        <v>0</v>
      </c>
      <c r="K27" s="149" t="str">
        <f t="shared" si="23"/>
        <v>#DIV/0!</v>
      </c>
      <c r="L27" s="144"/>
      <c r="M27" s="48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</row>
    <row r="28">
      <c r="A28" s="44"/>
      <c r="B28" s="91">
        <v>6.0</v>
      </c>
      <c r="C28" s="60" t="s">
        <v>178</v>
      </c>
      <c r="D28" s="5"/>
      <c r="E28" s="62"/>
      <c r="F28" s="62"/>
      <c r="G28" s="151"/>
      <c r="H28" s="62">
        <f t="shared" si="12"/>
        <v>0</v>
      </c>
      <c r="I28" s="62">
        <f t="shared" ref="I28:J28" si="24">SUM(I29:I30)</f>
        <v>0</v>
      </c>
      <c r="J28" s="62">
        <f t="shared" si="24"/>
        <v>0</v>
      </c>
      <c r="K28" s="152" t="str">
        <f>I28/$I$49</f>
        <v>#DIV/0!</v>
      </c>
      <c r="L28" s="144"/>
      <c r="M28" s="48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</row>
    <row r="29">
      <c r="A29" s="44"/>
      <c r="B29" s="68">
        <v>6.1</v>
      </c>
      <c r="C29" s="69"/>
      <c r="D29" s="70" t="s">
        <v>179</v>
      </c>
      <c r="E29" s="71"/>
      <c r="F29" s="73"/>
      <c r="G29" s="45"/>
      <c r="H29" s="47">
        <f t="shared" si="12"/>
        <v>0</v>
      </c>
      <c r="I29" s="47">
        <f t="shared" ref="I29:I30" si="25">H29</f>
        <v>0</v>
      </c>
      <c r="J29" s="47">
        <f t="shared" ref="J29:J30" si="26">H29/12</f>
        <v>0</v>
      </c>
      <c r="K29" s="149" t="str">
        <f t="shared" ref="K29:K30" si="27">I29/$I$28</f>
        <v>#DIV/0!</v>
      </c>
      <c r="L29" s="144"/>
      <c r="M29" s="48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</row>
    <row r="30">
      <c r="A30" s="44"/>
      <c r="B30" s="68">
        <v>6.2</v>
      </c>
      <c r="C30" s="69"/>
      <c r="D30" s="70" t="s">
        <v>180</v>
      </c>
      <c r="E30" s="78"/>
      <c r="F30" s="80"/>
      <c r="G30" s="45"/>
      <c r="H30" s="47">
        <f t="shared" si="12"/>
        <v>0</v>
      </c>
      <c r="I30" s="47">
        <f t="shared" si="25"/>
        <v>0</v>
      </c>
      <c r="J30" s="47">
        <f t="shared" si="26"/>
        <v>0</v>
      </c>
      <c r="K30" s="149" t="str">
        <f t="shared" si="27"/>
        <v>#DIV/0!</v>
      </c>
      <c r="L30" s="144"/>
      <c r="M30" s="48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</row>
    <row r="31">
      <c r="A31" s="44"/>
      <c r="B31" s="91">
        <v>7.0</v>
      </c>
      <c r="C31" s="60" t="s">
        <v>181</v>
      </c>
      <c r="D31" s="5"/>
      <c r="E31" s="64"/>
      <c r="F31" s="64"/>
      <c r="G31" s="151"/>
      <c r="H31" s="62">
        <f t="shared" si="12"/>
        <v>0</v>
      </c>
      <c r="I31" s="62">
        <f t="shared" ref="I31:J31" si="28">SUM(I32:I35)</f>
        <v>0</v>
      </c>
      <c r="J31" s="62">
        <f t="shared" si="28"/>
        <v>0</v>
      </c>
      <c r="K31" s="152" t="str">
        <f>I31/$I$49</f>
        <v>#DIV/0!</v>
      </c>
      <c r="L31" s="144"/>
      <c r="M31" s="48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</row>
    <row r="32">
      <c r="A32" s="44"/>
      <c r="B32" s="68">
        <v>7.1</v>
      </c>
      <c r="C32" s="69"/>
      <c r="D32" s="70" t="s">
        <v>182</v>
      </c>
      <c r="E32" s="71"/>
      <c r="F32" s="73"/>
      <c r="G32" s="45"/>
      <c r="H32" s="47">
        <f t="shared" si="12"/>
        <v>0</v>
      </c>
      <c r="I32" s="47">
        <f t="shared" ref="I32:I35" si="29">H32</f>
        <v>0</v>
      </c>
      <c r="J32" s="47">
        <f t="shared" ref="J32:J35" si="30">H32/12</f>
        <v>0</v>
      </c>
      <c r="K32" s="149" t="str">
        <f t="shared" ref="K32:K35" si="31">I32/$I$31</f>
        <v>#DIV/0!</v>
      </c>
      <c r="L32" s="144"/>
      <c r="M32" s="48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</row>
    <row r="33">
      <c r="A33" s="44"/>
      <c r="B33" s="68">
        <v>7.2</v>
      </c>
      <c r="C33" s="69"/>
      <c r="D33" s="70" t="s">
        <v>183</v>
      </c>
      <c r="E33" s="78"/>
      <c r="F33" s="80"/>
      <c r="G33" s="45"/>
      <c r="H33" s="47">
        <f t="shared" si="12"/>
        <v>0</v>
      </c>
      <c r="I33" s="47">
        <f t="shared" si="29"/>
        <v>0</v>
      </c>
      <c r="J33" s="47">
        <f t="shared" si="30"/>
        <v>0</v>
      </c>
      <c r="K33" s="149" t="str">
        <f t="shared" si="31"/>
        <v>#DIV/0!</v>
      </c>
      <c r="L33" s="144"/>
      <c r="M33" s="48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</row>
    <row r="34">
      <c r="A34" s="44"/>
      <c r="B34" s="68">
        <v>7.3</v>
      </c>
      <c r="C34" s="69"/>
      <c r="D34" s="70" t="s">
        <v>184</v>
      </c>
      <c r="E34" s="78"/>
      <c r="F34" s="80"/>
      <c r="G34" s="45"/>
      <c r="H34" s="47">
        <f t="shared" si="12"/>
        <v>0</v>
      </c>
      <c r="I34" s="47">
        <f t="shared" si="29"/>
        <v>0</v>
      </c>
      <c r="J34" s="47">
        <f t="shared" si="30"/>
        <v>0</v>
      </c>
      <c r="K34" s="149" t="str">
        <f t="shared" si="31"/>
        <v>#DIV/0!</v>
      </c>
      <c r="L34" s="144"/>
      <c r="M34" s="48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</row>
    <row r="35">
      <c r="A35" s="44"/>
      <c r="B35" s="68">
        <v>7.4</v>
      </c>
      <c r="C35" s="69"/>
      <c r="D35" s="70" t="s">
        <v>48</v>
      </c>
      <c r="E35" s="78"/>
      <c r="F35" s="80"/>
      <c r="G35" s="45"/>
      <c r="H35" s="47">
        <f t="shared" si="12"/>
        <v>0</v>
      </c>
      <c r="I35" s="47">
        <f t="shared" si="29"/>
        <v>0</v>
      </c>
      <c r="J35" s="47">
        <f t="shared" si="30"/>
        <v>0</v>
      </c>
      <c r="K35" s="149" t="str">
        <f t="shared" si="31"/>
        <v>#DIV/0!</v>
      </c>
      <c r="L35" s="144"/>
      <c r="M35" s="48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</row>
    <row r="36">
      <c r="A36" s="44"/>
      <c r="B36" s="91">
        <v>8.0</v>
      </c>
      <c r="C36" s="60" t="s">
        <v>185</v>
      </c>
      <c r="D36" s="5"/>
      <c r="E36" s="62"/>
      <c r="F36" s="62"/>
      <c r="G36" s="151"/>
      <c r="H36" s="62">
        <f t="shared" si="12"/>
        <v>0</v>
      </c>
      <c r="I36" s="62">
        <f t="shared" ref="I36:J36" si="32">SUM(I37:I39)</f>
        <v>0</v>
      </c>
      <c r="J36" s="62">
        <f t="shared" si="32"/>
        <v>0</v>
      </c>
      <c r="K36" s="152" t="str">
        <f>I36/$I$49</f>
        <v>#DIV/0!</v>
      </c>
      <c r="L36" s="144"/>
      <c r="M36" s="48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</row>
    <row r="37">
      <c r="A37" s="44"/>
      <c r="B37" s="68">
        <v>8.1</v>
      </c>
      <c r="C37" s="69"/>
      <c r="D37" s="70" t="s">
        <v>49</v>
      </c>
      <c r="E37" s="71"/>
      <c r="F37" s="73"/>
      <c r="G37" s="45"/>
      <c r="H37" s="47">
        <f t="shared" si="12"/>
        <v>0</v>
      </c>
      <c r="I37" s="47">
        <f t="shared" ref="I37:I39" si="33">H37</f>
        <v>0</v>
      </c>
      <c r="J37" s="47">
        <f t="shared" ref="J37:J39" si="34">H37/12</f>
        <v>0</v>
      </c>
      <c r="K37" s="149" t="str">
        <f t="shared" ref="K37:K39" si="35">I37/$I$36</f>
        <v>#DIV/0!</v>
      </c>
      <c r="L37" s="144"/>
      <c r="M37" s="48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</row>
    <row r="38">
      <c r="A38" s="44"/>
      <c r="B38" s="68">
        <v>8.2</v>
      </c>
      <c r="C38" s="69"/>
      <c r="D38" s="70" t="s">
        <v>186</v>
      </c>
      <c r="E38" s="78"/>
      <c r="F38" s="80"/>
      <c r="G38" s="45"/>
      <c r="H38" s="47">
        <f t="shared" si="12"/>
        <v>0</v>
      </c>
      <c r="I38" s="47">
        <f t="shared" si="33"/>
        <v>0</v>
      </c>
      <c r="J38" s="47">
        <f t="shared" si="34"/>
        <v>0</v>
      </c>
      <c r="K38" s="149" t="str">
        <f t="shared" si="35"/>
        <v>#DIV/0!</v>
      </c>
      <c r="L38" s="144"/>
      <c r="M38" s="48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</row>
    <row r="39">
      <c r="A39" s="44"/>
      <c r="B39" s="68">
        <v>8.3</v>
      </c>
      <c r="C39" s="69"/>
      <c r="D39" s="70" t="s">
        <v>187</v>
      </c>
      <c r="E39" s="78"/>
      <c r="F39" s="80"/>
      <c r="G39" s="45"/>
      <c r="H39" s="47">
        <f t="shared" si="12"/>
        <v>0</v>
      </c>
      <c r="I39" s="47">
        <f t="shared" si="33"/>
        <v>0</v>
      </c>
      <c r="J39" s="47">
        <f t="shared" si="34"/>
        <v>0</v>
      </c>
      <c r="K39" s="149" t="str">
        <f t="shared" si="35"/>
        <v>#DIV/0!</v>
      </c>
      <c r="L39" s="144"/>
      <c r="M39" s="48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</row>
    <row r="40">
      <c r="A40" s="44"/>
      <c r="B40" s="91">
        <v>9.0</v>
      </c>
      <c r="C40" s="60" t="s">
        <v>188</v>
      </c>
      <c r="D40" s="5"/>
      <c r="E40" s="62"/>
      <c r="F40" s="62"/>
      <c r="G40" s="151"/>
      <c r="H40" s="62">
        <f t="shared" si="12"/>
        <v>0</v>
      </c>
      <c r="I40" s="62">
        <f t="shared" ref="I40:J40" si="36">SUM(I41:I43)</f>
        <v>0</v>
      </c>
      <c r="J40" s="62">
        <f t="shared" si="36"/>
        <v>0</v>
      </c>
      <c r="K40" s="152" t="str">
        <f>I40/$I$49</f>
        <v>#DIV/0!</v>
      </c>
      <c r="L40" s="144"/>
      <c r="M40" s="48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</row>
    <row r="41">
      <c r="A41" s="44"/>
      <c r="B41" s="68">
        <v>9.1</v>
      </c>
      <c r="C41" s="69"/>
      <c r="D41" s="70" t="s">
        <v>189</v>
      </c>
      <c r="E41" s="71"/>
      <c r="F41" s="73"/>
      <c r="G41" s="45"/>
      <c r="H41" s="47">
        <f t="shared" si="12"/>
        <v>0</v>
      </c>
      <c r="I41" s="47">
        <f t="shared" ref="I41:I43" si="37">H41</f>
        <v>0</v>
      </c>
      <c r="J41" s="47">
        <f t="shared" ref="J41:J43" si="38">H41/12</f>
        <v>0</v>
      </c>
      <c r="K41" s="149" t="str">
        <f t="shared" ref="K41:K43" si="39">I41/$I$40</f>
        <v>#DIV/0!</v>
      </c>
      <c r="L41" s="144"/>
      <c r="M41" s="48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</row>
    <row r="42">
      <c r="A42" s="44"/>
      <c r="B42" s="68">
        <v>9.2</v>
      </c>
      <c r="C42" s="69"/>
      <c r="D42" s="70" t="s">
        <v>190</v>
      </c>
      <c r="E42" s="78"/>
      <c r="F42" s="80"/>
      <c r="G42" s="45"/>
      <c r="H42" s="47">
        <f t="shared" si="12"/>
        <v>0</v>
      </c>
      <c r="I42" s="47">
        <f t="shared" si="37"/>
        <v>0</v>
      </c>
      <c r="J42" s="47">
        <f t="shared" si="38"/>
        <v>0</v>
      </c>
      <c r="K42" s="149" t="str">
        <f t="shared" si="39"/>
        <v>#DIV/0!</v>
      </c>
      <c r="L42" s="144"/>
      <c r="M42" s="48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</row>
    <row r="43">
      <c r="A43" s="44"/>
      <c r="B43" s="68">
        <v>9.3</v>
      </c>
      <c r="C43" s="69"/>
      <c r="D43" s="70" t="s">
        <v>191</v>
      </c>
      <c r="E43" s="78"/>
      <c r="F43" s="80"/>
      <c r="G43" s="45"/>
      <c r="H43" s="47">
        <f t="shared" si="12"/>
        <v>0</v>
      </c>
      <c r="I43" s="47">
        <f t="shared" si="37"/>
        <v>0</v>
      </c>
      <c r="J43" s="47">
        <f t="shared" si="38"/>
        <v>0</v>
      </c>
      <c r="K43" s="149" t="str">
        <f t="shared" si="39"/>
        <v>#DIV/0!</v>
      </c>
      <c r="L43" s="144"/>
      <c r="M43" s="48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</row>
    <row r="44">
      <c r="A44" s="44"/>
      <c r="B44" s="105">
        <v>10.0</v>
      </c>
      <c r="C44" s="106" t="s">
        <v>48</v>
      </c>
      <c r="D44" s="107"/>
      <c r="E44" s="157"/>
      <c r="F44" s="157"/>
      <c r="G44" s="158"/>
      <c r="H44" s="157">
        <f t="shared" si="12"/>
        <v>0</v>
      </c>
      <c r="I44" s="157">
        <f t="shared" ref="I44:J44" si="40">SUM(I45:I48)</f>
        <v>0</v>
      </c>
      <c r="J44" s="157">
        <f t="shared" si="40"/>
        <v>0</v>
      </c>
      <c r="K44" s="159" t="str">
        <f>I44/$I$49</f>
        <v>#DIV/0!</v>
      </c>
      <c r="L44" s="144"/>
      <c r="M44" s="48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</row>
    <row r="45">
      <c r="A45" s="44"/>
      <c r="B45" s="113">
        <v>10.1</v>
      </c>
      <c r="C45" s="114"/>
      <c r="D45" s="160">
        <v>1.0</v>
      </c>
      <c r="E45" s="71"/>
      <c r="F45" s="73"/>
      <c r="G45" s="161"/>
      <c r="H45" s="162">
        <f t="shared" si="12"/>
        <v>0</v>
      </c>
      <c r="I45" s="162">
        <f t="shared" ref="I45:I48" si="41">H45</f>
        <v>0</v>
      </c>
      <c r="J45" s="162">
        <f t="shared" ref="J45:J48" si="42">H45/12</f>
        <v>0</v>
      </c>
      <c r="K45" s="163" t="str">
        <f t="shared" ref="K45:K48" si="43">I45/$I$44</f>
        <v>#DIV/0!</v>
      </c>
      <c r="L45" s="144"/>
      <c r="M45" s="48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</row>
    <row r="46">
      <c r="A46" s="44"/>
      <c r="B46" s="68">
        <v>10.2</v>
      </c>
      <c r="C46" s="69"/>
      <c r="D46" s="128">
        <v>2.0</v>
      </c>
      <c r="E46" s="78"/>
      <c r="F46" s="80"/>
      <c r="G46" s="45"/>
      <c r="H46" s="47">
        <f t="shared" si="12"/>
        <v>0</v>
      </c>
      <c r="I46" s="47">
        <f t="shared" si="41"/>
        <v>0</v>
      </c>
      <c r="J46" s="47">
        <f t="shared" si="42"/>
        <v>0</v>
      </c>
      <c r="K46" s="149" t="str">
        <f t="shared" si="43"/>
        <v>#DIV/0!</v>
      </c>
      <c r="L46" s="144"/>
      <c r="M46" s="48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</row>
    <row r="47">
      <c r="A47" s="44"/>
      <c r="B47" s="68">
        <v>10.3</v>
      </c>
      <c r="C47" s="69"/>
      <c r="D47" s="128">
        <v>3.0</v>
      </c>
      <c r="E47" s="78"/>
      <c r="F47" s="80"/>
      <c r="G47" s="45"/>
      <c r="H47" s="47">
        <f t="shared" si="12"/>
        <v>0</v>
      </c>
      <c r="I47" s="47">
        <f t="shared" si="41"/>
        <v>0</v>
      </c>
      <c r="J47" s="47">
        <f t="shared" si="42"/>
        <v>0</v>
      </c>
      <c r="K47" s="149" t="str">
        <f t="shared" si="43"/>
        <v>#DIV/0!</v>
      </c>
      <c r="L47" s="144"/>
      <c r="M47" s="48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</row>
    <row r="48">
      <c r="A48" s="44"/>
      <c r="B48" s="68">
        <v>10.4</v>
      </c>
      <c r="C48" s="69"/>
      <c r="D48" s="128">
        <v>4.0</v>
      </c>
      <c r="E48" s="78"/>
      <c r="F48" s="80"/>
      <c r="G48" s="45"/>
      <c r="H48" s="47">
        <f t="shared" si="12"/>
        <v>0</v>
      </c>
      <c r="I48" s="47">
        <f t="shared" si="41"/>
        <v>0</v>
      </c>
      <c r="J48" s="47">
        <f t="shared" si="42"/>
        <v>0</v>
      </c>
      <c r="K48" s="149" t="str">
        <f t="shared" si="43"/>
        <v>#DIV/0!</v>
      </c>
      <c r="L48" s="144"/>
      <c r="M48" s="48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</row>
    <row r="49">
      <c r="A49" s="44"/>
      <c r="B49" s="51"/>
      <c r="C49" s="52" t="s">
        <v>155</v>
      </c>
      <c r="D49" s="164"/>
      <c r="E49" s="165"/>
      <c r="F49" s="165"/>
      <c r="G49" s="53"/>
      <c r="H49" s="53"/>
      <c r="I49" s="166">
        <f t="shared" ref="I49:J49" si="44">I44+I40+I36+I31+I28+I24+I19+I16+I11+I6</f>
        <v>0</v>
      </c>
      <c r="J49" s="166">
        <f t="shared" si="44"/>
        <v>0</v>
      </c>
      <c r="K49" s="167"/>
      <c r="L49" s="144"/>
      <c r="M49" s="48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</row>
    <row r="50">
      <c r="A50" s="44"/>
      <c r="B50" s="44"/>
      <c r="C50" s="46"/>
      <c r="D50" s="45"/>
      <c r="E50" s="47"/>
      <c r="F50" s="136"/>
      <c r="G50" s="44"/>
      <c r="H50" s="44"/>
      <c r="I50" s="44"/>
      <c r="J50" s="45"/>
      <c r="K50" s="44"/>
      <c r="L50" s="144"/>
      <c r="M50" s="48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</row>
    <row r="51">
      <c r="A51" s="44"/>
      <c r="B51" s="44"/>
      <c r="C51" s="44"/>
      <c r="D51" s="44"/>
      <c r="E51" s="136"/>
      <c r="F51" s="136"/>
      <c r="G51" s="44"/>
      <c r="H51" s="44"/>
      <c r="I51" s="44"/>
      <c r="J51" s="44"/>
      <c r="K51" s="44"/>
      <c r="L51" s="144"/>
      <c r="M51" s="48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</row>
    <row r="52">
      <c r="A52" s="44"/>
      <c r="B52" s="44"/>
      <c r="C52" s="44"/>
      <c r="D52" s="44"/>
      <c r="E52" s="136"/>
      <c r="F52" s="136"/>
      <c r="G52" s="44"/>
      <c r="H52" s="44"/>
      <c r="I52" s="44"/>
      <c r="J52" s="44"/>
      <c r="K52" s="44"/>
      <c r="L52" s="144"/>
      <c r="M52" s="48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</row>
    <row r="53">
      <c r="A53" s="44"/>
      <c r="B53" s="44"/>
      <c r="C53" s="44"/>
      <c r="D53" s="44"/>
      <c r="E53" s="136"/>
      <c r="F53" s="136"/>
      <c r="G53" s="44"/>
      <c r="H53" s="44"/>
      <c r="I53" s="44"/>
      <c r="J53" s="44"/>
      <c r="K53" s="44"/>
      <c r="L53" s="144"/>
      <c r="M53" s="48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</row>
    <row r="54">
      <c r="A54" s="44"/>
      <c r="B54" s="44"/>
      <c r="C54" s="44"/>
      <c r="D54" s="44"/>
      <c r="E54" s="136"/>
      <c r="F54" s="136"/>
      <c r="G54" s="44"/>
      <c r="H54" s="44"/>
      <c r="I54" s="44"/>
      <c r="J54" s="44"/>
      <c r="K54" s="44"/>
      <c r="L54" s="144"/>
      <c r="M54" s="48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</row>
    <row r="55">
      <c r="A55" s="44"/>
      <c r="B55" s="44"/>
      <c r="C55" s="44"/>
      <c r="D55" s="44"/>
      <c r="E55" s="136"/>
      <c r="F55" s="136"/>
      <c r="G55" s="44"/>
      <c r="H55" s="44"/>
      <c r="I55" s="44"/>
      <c r="J55" s="44"/>
      <c r="K55" s="44"/>
      <c r="L55" s="144"/>
      <c r="M55" s="48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</row>
    <row r="56">
      <c r="A56" s="44"/>
      <c r="B56" s="44"/>
      <c r="C56" s="44"/>
      <c r="D56" s="44"/>
      <c r="E56" s="136"/>
      <c r="F56" s="136"/>
      <c r="G56" s="44"/>
      <c r="H56" s="44"/>
      <c r="I56" s="44"/>
      <c r="J56" s="44"/>
      <c r="K56" s="44"/>
      <c r="L56" s="144"/>
      <c r="M56" s="48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</row>
    <row r="57">
      <c r="A57" s="44"/>
      <c r="B57" s="44"/>
      <c r="C57" s="44"/>
      <c r="D57" s="44"/>
      <c r="E57" s="136"/>
      <c r="F57" s="136"/>
      <c r="G57" s="44"/>
      <c r="H57" s="44"/>
      <c r="I57" s="44"/>
      <c r="J57" s="44"/>
      <c r="K57" s="44"/>
      <c r="L57" s="144"/>
      <c r="M57" s="48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</row>
    <row r="58">
      <c r="A58" s="44"/>
      <c r="B58" s="44"/>
      <c r="C58" s="44"/>
      <c r="D58" s="44"/>
      <c r="E58" s="136"/>
      <c r="F58" s="136"/>
      <c r="G58" s="44"/>
      <c r="H58" s="44"/>
      <c r="I58" s="44"/>
      <c r="J58" s="44"/>
      <c r="K58" s="44"/>
      <c r="L58" s="144"/>
      <c r="M58" s="48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</row>
    <row r="59">
      <c r="A59" s="44"/>
      <c r="B59" s="44"/>
      <c r="C59" s="44"/>
      <c r="D59" s="44"/>
      <c r="E59" s="136"/>
      <c r="F59" s="136"/>
      <c r="G59" s="44"/>
      <c r="H59" s="44"/>
      <c r="I59" s="44"/>
      <c r="J59" s="44"/>
      <c r="K59" s="44"/>
      <c r="L59" s="144"/>
      <c r="M59" s="48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</row>
    <row r="60">
      <c r="A60" s="44"/>
      <c r="B60" s="44"/>
      <c r="C60" s="44"/>
      <c r="D60" s="44"/>
      <c r="E60" s="136"/>
      <c r="F60" s="136"/>
      <c r="G60" s="44"/>
      <c r="H60" s="44"/>
      <c r="I60" s="44"/>
      <c r="J60" s="44"/>
      <c r="K60" s="44"/>
      <c r="L60" s="144"/>
      <c r="M60" s="48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</row>
    <row r="61">
      <c r="A61" s="44"/>
      <c r="B61" s="44"/>
      <c r="C61" s="44"/>
      <c r="D61" s="44"/>
      <c r="E61" s="136"/>
      <c r="F61" s="136"/>
      <c r="G61" s="44"/>
      <c r="H61" s="44"/>
      <c r="I61" s="44"/>
      <c r="J61" s="44"/>
      <c r="K61" s="44"/>
      <c r="L61" s="144"/>
      <c r="M61" s="48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</row>
    <row r="62">
      <c r="A62" s="44"/>
      <c r="B62" s="44"/>
      <c r="C62" s="44"/>
      <c r="D62" s="44"/>
      <c r="E62" s="136"/>
      <c r="F62" s="136"/>
      <c r="G62" s="44"/>
      <c r="H62" s="44"/>
      <c r="I62" s="44"/>
      <c r="J62" s="44"/>
      <c r="K62" s="44"/>
      <c r="L62" s="144"/>
      <c r="M62" s="48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</row>
    <row r="63">
      <c r="A63" s="44"/>
      <c r="B63" s="44"/>
      <c r="C63" s="44"/>
      <c r="D63" s="44"/>
      <c r="E63" s="136"/>
      <c r="F63" s="136"/>
      <c r="G63" s="44"/>
      <c r="H63" s="44"/>
      <c r="I63" s="44"/>
      <c r="J63" s="44"/>
      <c r="K63" s="44"/>
      <c r="L63" s="144"/>
      <c r="M63" s="48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</row>
    <row r="64">
      <c r="A64" s="44"/>
      <c r="B64" s="44"/>
      <c r="C64" s="44"/>
      <c r="D64" s="44"/>
      <c r="E64" s="136"/>
      <c r="F64" s="136"/>
      <c r="G64" s="44"/>
      <c r="H64" s="44"/>
      <c r="I64" s="44"/>
      <c r="J64" s="44"/>
      <c r="K64" s="44"/>
      <c r="L64" s="144"/>
      <c r="M64" s="48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</row>
    <row r="65">
      <c r="A65" s="44"/>
      <c r="B65" s="44"/>
      <c r="C65" s="44"/>
      <c r="D65" s="44"/>
      <c r="E65" s="136"/>
      <c r="F65" s="136"/>
      <c r="G65" s="44"/>
      <c r="H65" s="44"/>
      <c r="I65" s="44"/>
      <c r="J65" s="44"/>
      <c r="K65" s="44"/>
      <c r="L65" s="144"/>
      <c r="M65" s="48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</row>
    <row r="66">
      <c r="A66" s="44"/>
      <c r="B66" s="44"/>
      <c r="C66" s="44"/>
      <c r="D66" s="44"/>
      <c r="E66" s="136"/>
      <c r="F66" s="136"/>
      <c r="G66" s="44"/>
      <c r="H66" s="44"/>
      <c r="I66" s="44"/>
      <c r="J66" s="44"/>
      <c r="K66" s="44"/>
      <c r="L66" s="144"/>
      <c r="M66" s="48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</row>
    <row r="67">
      <c r="A67" s="44"/>
      <c r="B67" s="44"/>
      <c r="C67" s="44"/>
      <c r="D67" s="44"/>
      <c r="E67" s="136"/>
      <c r="F67" s="136"/>
      <c r="G67" s="44"/>
      <c r="H67" s="44"/>
      <c r="I67" s="44"/>
      <c r="J67" s="44"/>
      <c r="K67" s="44"/>
      <c r="L67" s="144"/>
      <c r="M67" s="48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</row>
    <row r="68">
      <c r="A68" s="44"/>
      <c r="B68" s="44"/>
      <c r="C68" s="44"/>
      <c r="D68" s="44"/>
      <c r="E68" s="136"/>
      <c r="F68" s="136"/>
      <c r="G68" s="44"/>
      <c r="H68" s="44"/>
      <c r="I68" s="44"/>
      <c r="J68" s="44"/>
      <c r="K68" s="44"/>
      <c r="L68" s="144"/>
      <c r="M68" s="48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</row>
    <row r="69">
      <c r="A69" s="44"/>
      <c r="B69" s="44"/>
      <c r="C69" s="44"/>
      <c r="D69" s="44"/>
      <c r="E69" s="136"/>
      <c r="F69" s="136"/>
      <c r="G69" s="44"/>
      <c r="H69" s="44"/>
      <c r="I69" s="44"/>
      <c r="J69" s="44"/>
      <c r="K69" s="44"/>
      <c r="L69" s="144"/>
      <c r="M69" s="48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</row>
    <row r="70">
      <c r="A70" s="44"/>
      <c r="B70" s="44"/>
      <c r="C70" s="44"/>
      <c r="D70" s="44"/>
      <c r="E70" s="136"/>
      <c r="F70" s="136"/>
      <c r="G70" s="44"/>
      <c r="H70" s="44"/>
      <c r="I70" s="44"/>
      <c r="J70" s="44"/>
      <c r="K70" s="44"/>
      <c r="L70" s="144"/>
      <c r="M70" s="48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</row>
    <row r="71">
      <c r="A71" s="44"/>
      <c r="B71" s="44"/>
      <c r="C71" s="44"/>
      <c r="D71" s="44"/>
      <c r="E71" s="136"/>
      <c r="F71" s="136"/>
      <c r="G71" s="44"/>
      <c r="H71" s="44"/>
      <c r="I71" s="44"/>
      <c r="J71" s="44"/>
      <c r="K71" s="44"/>
      <c r="L71" s="144"/>
      <c r="M71" s="48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</row>
    <row r="72">
      <c r="A72" s="44"/>
      <c r="B72" s="44"/>
      <c r="C72" s="44"/>
      <c r="D72" s="44"/>
      <c r="E72" s="136"/>
      <c r="F72" s="136"/>
      <c r="G72" s="44"/>
      <c r="H72" s="44"/>
      <c r="I72" s="44"/>
      <c r="J72" s="44"/>
      <c r="K72" s="44"/>
      <c r="L72" s="144"/>
      <c r="M72" s="48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</row>
    <row r="73">
      <c r="A73" s="44"/>
      <c r="B73" s="44"/>
      <c r="C73" s="44"/>
      <c r="D73" s="44"/>
      <c r="E73" s="136"/>
      <c r="F73" s="136"/>
      <c r="G73" s="44"/>
      <c r="H73" s="44"/>
      <c r="I73" s="44"/>
      <c r="J73" s="44"/>
      <c r="K73" s="44"/>
      <c r="L73" s="144"/>
      <c r="M73" s="48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</row>
    <row r="74">
      <c r="A74" s="44"/>
      <c r="B74" s="44"/>
      <c r="C74" s="44"/>
      <c r="D74" s="44"/>
      <c r="E74" s="136"/>
      <c r="F74" s="136"/>
      <c r="G74" s="44"/>
      <c r="H74" s="44"/>
      <c r="I74" s="44"/>
      <c r="J74" s="44"/>
      <c r="K74" s="44"/>
      <c r="L74" s="144"/>
      <c r="M74" s="48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</row>
    <row r="75">
      <c r="A75" s="44"/>
      <c r="B75" s="44"/>
      <c r="C75" s="44"/>
      <c r="D75" s="44"/>
      <c r="E75" s="136"/>
      <c r="F75" s="136"/>
      <c r="G75" s="44"/>
      <c r="H75" s="44"/>
      <c r="I75" s="44"/>
      <c r="J75" s="44"/>
      <c r="K75" s="44"/>
      <c r="L75" s="144"/>
      <c r="M75" s="48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</row>
    <row r="76">
      <c r="A76" s="44"/>
      <c r="B76" s="44"/>
      <c r="C76" s="44"/>
      <c r="D76" s="44"/>
      <c r="E76" s="136"/>
      <c r="F76" s="136"/>
      <c r="G76" s="44"/>
      <c r="H76" s="44"/>
      <c r="I76" s="44"/>
      <c r="J76" s="44"/>
      <c r="K76" s="44"/>
      <c r="L76" s="144"/>
      <c r="M76" s="48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</row>
    <row r="77">
      <c r="A77" s="44"/>
      <c r="B77" s="44"/>
      <c r="C77" s="44"/>
      <c r="D77" s="44"/>
      <c r="E77" s="136"/>
      <c r="F77" s="136"/>
      <c r="G77" s="44"/>
      <c r="H77" s="44"/>
      <c r="I77" s="44"/>
      <c r="J77" s="44"/>
      <c r="K77" s="44"/>
      <c r="L77" s="144"/>
      <c r="M77" s="48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</row>
    <row r="78">
      <c r="A78" s="44"/>
      <c r="B78" s="44"/>
      <c r="C78" s="44"/>
      <c r="D78" s="44"/>
      <c r="E78" s="136"/>
      <c r="F78" s="136"/>
      <c r="G78" s="44"/>
      <c r="H78" s="44"/>
      <c r="I78" s="44"/>
      <c r="J78" s="44"/>
      <c r="K78" s="44"/>
      <c r="L78" s="144"/>
      <c r="M78" s="48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</row>
    <row r="79">
      <c r="A79" s="44"/>
      <c r="B79" s="44"/>
      <c r="C79" s="44"/>
      <c r="D79" s="44"/>
      <c r="E79" s="136"/>
      <c r="F79" s="136"/>
      <c r="G79" s="44"/>
      <c r="H79" s="44"/>
      <c r="I79" s="44"/>
      <c r="J79" s="44"/>
      <c r="K79" s="44"/>
      <c r="L79" s="144"/>
      <c r="M79" s="48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</row>
    <row r="80">
      <c r="A80" s="44"/>
      <c r="B80" s="44"/>
      <c r="C80" s="44"/>
      <c r="D80" s="44"/>
      <c r="E80" s="136"/>
      <c r="F80" s="136"/>
      <c r="G80" s="44"/>
      <c r="H80" s="44"/>
      <c r="I80" s="44"/>
      <c r="J80" s="44"/>
      <c r="K80" s="44"/>
      <c r="L80" s="144"/>
      <c r="M80" s="48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</row>
    <row r="81">
      <c r="A81" s="44"/>
      <c r="B81" s="44"/>
      <c r="C81" s="44"/>
      <c r="D81" s="44"/>
      <c r="E81" s="136"/>
      <c r="F81" s="136"/>
      <c r="G81" s="44"/>
      <c r="H81" s="44"/>
      <c r="I81" s="44"/>
      <c r="J81" s="44"/>
      <c r="K81" s="44"/>
      <c r="L81" s="144"/>
      <c r="M81" s="48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</row>
    <row r="82">
      <c r="A82" s="44"/>
      <c r="B82" s="44"/>
      <c r="C82" s="44"/>
      <c r="D82" s="44"/>
      <c r="E82" s="136"/>
      <c r="F82" s="136"/>
      <c r="G82" s="44"/>
      <c r="H82" s="44"/>
      <c r="I82" s="44"/>
      <c r="J82" s="44"/>
      <c r="K82" s="44"/>
      <c r="L82" s="144"/>
      <c r="M82" s="48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</row>
    <row r="83">
      <c r="A83" s="44"/>
      <c r="B83" s="44"/>
      <c r="C83" s="44"/>
      <c r="D83" s="44"/>
      <c r="E83" s="136"/>
      <c r="F83" s="136"/>
      <c r="G83" s="44"/>
      <c r="H83" s="44"/>
      <c r="I83" s="44"/>
      <c r="J83" s="44"/>
      <c r="K83" s="44"/>
      <c r="L83" s="144"/>
      <c r="M83" s="48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</row>
    <row r="84">
      <c r="A84" s="44"/>
      <c r="B84" s="44"/>
      <c r="C84" s="44"/>
      <c r="D84" s="44"/>
      <c r="E84" s="136"/>
      <c r="F84" s="136"/>
      <c r="G84" s="44"/>
      <c r="H84" s="44"/>
      <c r="I84" s="44"/>
      <c r="J84" s="44"/>
      <c r="K84" s="44"/>
      <c r="L84" s="144"/>
      <c r="M84" s="48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</row>
    <row r="85">
      <c r="A85" s="44"/>
      <c r="B85" s="44"/>
      <c r="C85" s="44"/>
      <c r="D85" s="44"/>
      <c r="E85" s="136"/>
      <c r="F85" s="136"/>
      <c r="G85" s="44"/>
      <c r="H85" s="44"/>
      <c r="I85" s="44"/>
      <c r="J85" s="44"/>
      <c r="K85" s="44"/>
      <c r="L85" s="144"/>
      <c r="M85" s="48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</row>
    <row r="86">
      <c r="A86" s="44"/>
      <c r="B86" s="44"/>
      <c r="C86" s="44"/>
      <c r="D86" s="44"/>
      <c r="E86" s="136"/>
      <c r="F86" s="136"/>
      <c r="G86" s="44"/>
      <c r="H86" s="44"/>
      <c r="I86" s="44"/>
      <c r="J86" s="44"/>
      <c r="K86" s="44"/>
      <c r="L86" s="144"/>
      <c r="M86" s="48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</row>
    <row r="87">
      <c r="A87" s="44"/>
      <c r="B87" s="44"/>
      <c r="C87" s="44"/>
      <c r="D87" s="44"/>
      <c r="E87" s="136"/>
      <c r="F87" s="136"/>
      <c r="G87" s="44"/>
      <c r="H87" s="44"/>
      <c r="I87" s="44"/>
      <c r="J87" s="44"/>
      <c r="K87" s="44"/>
      <c r="L87" s="144"/>
      <c r="M87" s="48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</row>
    <row r="88">
      <c r="A88" s="44"/>
      <c r="B88" s="44"/>
      <c r="C88" s="44"/>
      <c r="D88" s="44"/>
      <c r="E88" s="136"/>
      <c r="F88" s="136"/>
      <c r="G88" s="44"/>
      <c r="H88" s="44"/>
      <c r="I88" s="44"/>
      <c r="J88" s="44"/>
      <c r="K88" s="44"/>
      <c r="L88" s="144"/>
      <c r="M88" s="48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</row>
    <row r="89">
      <c r="A89" s="44"/>
      <c r="B89" s="44"/>
      <c r="C89" s="44"/>
      <c r="D89" s="44"/>
      <c r="E89" s="136"/>
      <c r="F89" s="136"/>
      <c r="G89" s="44"/>
      <c r="H89" s="44"/>
      <c r="I89" s="44"/>
      <c r="J89" s="44"/>
      <c r="K89" s="44"/>
      <c r="L89" s="144"/>
      <c r="M89" s="48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</row>
    <row r="90">
      <c r="A90" s="44"/>
      <c r="B90" s="44"/>
      <c r="C90" s="44"/>
      <c r="D90" s="44"/>
      <c r="E90" s="136"/>
      <c r="F90" s="136"/>
      <c r="G90" s="44"/>
      <c r="H90" s="44"/>
      <c r="I90" s="44"/>
      <c r="J90" s="44"/>
      <c r="K90" s="44"/>
      <c r="L90" s="144"/>
      <c r="M90" s="48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</row>
    <row r="91">
      <c r="A91" s="44"/>
      <c r="B91" s="44"/>
      <c r="C91" s="44"/>
      <c r="D91" s="44"/>
      <c r="E91" s="136"/>
      <c r="F91" s="136"/>
      <c r="G91" s="44"/>
      <c r="H91" s="44"/>
      <c r="I91" s="44"/>
      <c r="J91" s="44"/>
      <c r="K91" s="44"/>
      <c r="L91" s="144"/>
      <c r="M91" s="48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</row>
    <row r="92">
      <c r="A92" s="44"/>
      <c r="B92" s="44"/>
      <c r="C92" s="44"/>
      <c r="D92" s="44"/>
      <c r="E92" s="136"/>
      <c r="F92" s="136"/>
      <c r="G92" s="44"/>
      <c r="H92" s="44"/>
      <c r="I92" s="44"/>
      <c r="J92" s="44"/>
      <c r="K92" s="44"/>
      <c r="L92" s="144"/>
      <c r="M92" s="48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</row>
    <row r="93">
      <c r="A93" s="44"/>
      <c r="B93" s="44"/>
      <c r="C93" s="44"/>
      <c r="D93" s="44"/>
      <c r="E93" s="136"/>
      <c r="F93" s="136"/>
      <c r="G93" s="44"/>
      <c r="H93" s="44"/>
      <c r="I93" s="44"/>
      <c r="J93" s="44"/>
      <c r="K93" s="44"/>
      <c r="L93" s="144"/>
      <c r="M93" s="48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</row>
    <row r="94">
      <c r="A94" s="44"/>
      <c r="B94" s="44"/>
      <c r="C94" s="44"/>
      <c r="D94" s="44"/>
      <c r="E94" s="136"/>
      <c r="F94" s="136"/>
      <c r="G94" s="44"/>
      <c r="H94" s="44"/>
      <c r="I94" s="44"/>
      <c r="J94" s="44"/>
      <c r="K94" s="44"/>
      <c r="L94" s="144"/>
      <c r="M94" s="48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</row>
    <row r="95">
      <c r="A95" s="44"/>
      <c r="B95" s="44"/>
      <c r="C95" s="44"/>
      <c r="D95" s="44"/>
      <c r="E95" s="136"/>
      <c r="F95" s="136"/>
      <c r="G95" s="44"/>
      <c r="H95" s="44"/>
      <c r="I95" s="44"/>
      <c r="J95" s="44"/>
      <c r="K95" s="44"/>
      <c r="L95" s="144"/>
      <c r="M95" s="48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</row>
    <row r="96">
      <c r="A96" s="44"/>
      <c r="B96" s="44"/>
      <c r="C96" s="44"/>
      <c r="D96" s="44"/>
      <c r="E96" s="136"/>
      <c r="F96" s="136"/>
      <c r="G96" s="44"/>
      <c r="H96" s="44"/>
      <c r="I96" s="44"/>
      <c r="J96" s="44"/>
      <c r="K96" s="44"/>
      <c r="L96" s="144"/>
      <c r="M96" s="48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</row>
    <row r="97">
      <c r="A97" s="44"/>
      <c r="B97" s="44"/>
      <c r="C97" s="44"/>
      <c r="D97" s="44"/>
      <c r="E97" s="136"/>
      <c r="F97" s="136"/>
      <c r="G97" s="44"/>
      <c r="H97" s="44"/>
      <c r="I97" s="44"/>
      <c r="J97" s="44"/>
      <c r="K97" s="44"/>
      <c r="L97" s="144"/>
      <c r="M97" s="48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</row>
    <row r="98">
      <c r="A98" s="44"/>
      <c r="B98" s="44"/>
      <c r="C98" s="44"/>
      <c r="D98" s="44"/>
      <c r="E98" s="136"/>
      <c r="F98" s="136"/>
      <c r="G98" s="44"/>
      <c r="H98" s="44"/>
      <c r="I98" s="44"/>
      <c r="J98" s="44"/>
      <c r="K98" s="44"/>
      <c r="L98" s="144"/>
      <c r="M98" s="48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</row>
    <row r="99">
      <c r="A99" s="44"/>
      <c r="B99" s="44"/>
      <c r="C99" s="44"/>
      <c r="D99" s="44"/>
      <c r="E99" s="136"/>
      <c r="F99" s="136"/>
      <c r="G99" s="44"/>
      <c r="H99" s="44"/>
      <c r="I99" s="44"/>
      <c r="J99" s="44"/>
      <c r="K99" s="44"/>
      <c r="L99" s="144"/>
      <c r="M99" s="48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</row>
    <row r="100">
      <c r="A100" s="44"/>
      <c r="B100" s="44"/>
      <c r="C100" s="44"/>
      <c r="D100" s="44"/>
      <c r="E100" s="136"/>
      <c r="F100" s="136"/>
      <c r="G100" s="44"/>
      <c r="H100" s="44"/>
      <c r="I100" s="44"/>
      <c r="J100" s="44"/>
      <c r="K100" s="44"/>
      <c r="L100" s="144"/>
      <c r="M100" s="48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</row>
    <row r="101">
      <c r="A101" s="44"/>
      <c r="B101" s="44"/>
      <c r="C101" s="44"/>
      <c r="D101" s="44"/>
      <c r="E101" s="136"/>
      <c r="F101" s="136"/>
      <c r="G101" s="44"/>
      <c r="H101" s="44"/>
      <c r="I101" s="44"/>
      <c r="J101" s="44"/>
      <c r="K101" s="44"/>
      <c r="L101" s="144"/>
      <c r="M101" s="48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</row>
    <row r="102">
      <c r="A102" s="44"/>
      <c r="B102" s="44"/>
      <c r="C102" s="44"/>
      <c r="D102" s="44"/>
      <c r="E102" s="136"/>
      <c r="F102" s="136"/>
      <c r="G102" s="44"/>
      <c r="H102" s="44"/>
      <c r="I102" s="44"/>
      <c r="J102" s="44"/>
      <c r="K102" s="44"/>
      <c r="L102" s="144"/>
      <c r="M102" s="48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</row>
    <row r="103">
      <c r="A103" s="44"/>
      <c r="B103" s="44"/>
      <c r="C103" s="44"/>
      <c r="D103" s="44"/>
      <c r="E103" s="136"/>
      <c r="F103" s="136"/>
      <c r="G103" s="44"/>
      <c r="H103" s="44"/>
      <c r="I103" s="44"/>
      <c r="J103" s="44"/>
      <c r="K103" s="44"/>
      <c r="L103" s="144"/>
      <c r="M103" s="48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</row>
    <row r="104">
      <c r="A104" s="44"/>
      <c r="B104" s="44"/>
      <c r="C104" s="44"/>
      <c r="D104" s="44"/>
      <c r="E104" s="136"/>
      <c r="F104" s="136"/>
      <c r="G104" s="44"/>
      <c r="H104" s="44"/>
      <c r="I104" s="44"/>
      <c r="J104" s="44"/>
      <c r="K104" s="44"/>
      <c r="L104" s="144"/>
      <c r="M104" s="48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</row>
    <row r="105">
      <c r="A105" s="44"/>
      <c r="B105" s="44"/>
      <c r="C105" s="44"/>
      <c r="D105" s="44"/>
      <c r="E105" s="136"/>
      <c r="F105" s="136"/>
      <c r="G105" s="44"/>
      <c r="H105" s="44"/>
      <c r="I105" s="44"/>
      <c r="J105" s="44"/>
      <c r="K105" s="44"/>
      <c r="L105" s="144"/>
      <c r="M105" s="48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</row>
    <row r="106">
      <c r="A106" s="44"/>
      <c r="B106" s="44"/>
      <c r="C106" s="44"/>
      <c r="D106" s="44"/>
      <c r="E106" s="136"/>
      <c r="F106" s="136"/>
      <c r="G106" s="44"/>
      <c r="H106" s="44"/>
      <c r="I106" s="44"/>
      <c r="J106" s="44"/>
      <c r="K106" s="44"/>
      <c r="L106" s="144"/>
      <c r="M106" s="48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</row>
    <row r="107">
      <c r="A107" s="44"/>
      <c r="B107" s="44"/>
      <c r="C107" s="44"/>
      <c r="D107" s="44"/>
      <c r="E107" s="136"/>
      <c r="F107" s="136"/>
      <c r="G107" s="44"/>
      <c r="H107" s="44"/>
      <c r="I107" s="44"/>
      <c r="J107" s="44"/>
      <c r="K107" s="44"/>
      <c r="L107" s="144"/>
      <c r="M107" s="48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</row>
    <row r="108">
      <c r="A108" s="44"/>
      <c r="B108" s="44"/>
      <c r="C108" s="44"/>
      <c r="D108" s="44"/>
      <c r="E108" s="136"/>
      <c r="F108" s="136"/>
      <c r="G108" s="44"/>
      <c r="H108" s="44"/>
      <c r="I108" s="44"/>
      <c r="J108" s="44"/>
      <c r="K108" s="44"/>
      <c r="L108" s="144"/>
      <c r="M108" s="48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</row>
    <row r="109">
      <c r="A109" s="44"/>
      <c r="B109" s="44"/>
      <c r="C109" s="44"/>
      <c r="D109" s="44"/>
      <c r="E109" s="136"/>
      <c r="F109" s="136"/>
      <c r="G109" s="44"/>
      <c r="H109" s="44"/>
      <c r="I109" s="44"/>
      <c r="J109" s="44"/>
      <c r="K109" s="44"/>
      <c r="L109" s="144"/>
      <c r="M109" s="48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</row>
    <row r="110">
      <c r="A110" s="44"/>
      <c r="B110" s="44"/>
      <c r="C110" s="44"/>
      <c r="D110" s="44"/>
      <c r="E110" s="136"/>
      <c r="F110" s="136"/>
      <c r="G110" s="44"/>
      <c r="H110" s="44"/>
      <c r="I110" s="44"/>
      <c r="J110" s="44"/>
      <c r="K110" s="44"/>
      <c r="L110" s="144"/>
      <c r="M110" s="48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</row>
    <row r="111">
      <c r="A111" s="44"/>
      <c r="B111" s="44"/>
      <c r="C111" s="44"/>
      <c r="D111" s="44"/>
      <c r="E111" s="136"/>
      <c r="F111" s="136"/>
      <c r="G111" s="44"/>
      <c r="H111" s="44"/>
      <c r="I111" s="44"/>
      <c r="J111" s="44"/>
      <c r="K111" s="44"/>
      <c r="L111" s="144"/>
      <c r="M111" s="48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</row>
    <row r="112">
      <c r="A112" s="44"/>
      <c r="B112" s="44"/>
      <c r="C112" s="44"/>
      <c r="D112" s="44"/>
      <c r="E112" s="136"/>
      <c r="F112" s="136"/>
      <c r="G112" s="44"/>
      <c r="H112" s="44"/>
      <c r="I112" s="44"/>
      <c r="J112" s="44"/>
      <c r="K112" s="44"/>
      <c r="L112" s="144"/>
      <c r="M112" s="48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</row>
    <row r="113">
      <c r="A113" s="44"/>
      <c r="B113" s="44"/>
      <c r="C113" s="44"/>
      <c r="D113" s="44"/>
      <c r="E113" s="136"/>
      <c r="F113" s="136"/>
      <c r="G113" s="44"/>
      <c r="H113" s="44"/>
      <c r="I113" s="44"/>
      <c r="J113" s="44"/>
      <c r="K113" s="44"/>
      <c r="L113" s="144"/>
      <c r="M113" s="48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</row>
    <row r="114">
      <c r="A114" s="44"/>
      <c r="B114" s="44"/>
      <c r="C114" s="44"/>
      <c r="D114" s="44"/>
      <c r="E114" s="136"/>
      <c r="F114" s="136"/>
      <c r="G114" s="44"/>
      <c r="H114" s="44"/>
      <c r="I114" s="44"/>
      <c r="J114" s="44"/>
      <c r="K114" s="44"/>
      <c r="L114" s="144"/>
      <c r="M114" s="48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</row>
    <row r="115">
      <c r="A115" s="44"/>
      <c r="B115" s="44"/>
      <c r="C115" s="44"/>
      <c r="D115" s="44"/>
      <c r="E115" s="136"/>
      <c r="F115" s="136"/>
      <c r="G115" s="44"/>
      <c r="H115" s="44"/>
      <c r="I115" s="44"/>
      <c r="J115" s="44"/>
      <c r="K115" s="44"/>
      <c r="L115" s="144"/>
      <c r="M115" s="48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</row>
    <row r="116">
      <c r="A116" s="44"/>
      <c r="B116" s="44"/>
      <c r="C116" s="44"/>
      <c r="D116" s="44"/>
      <c r="E116" s="136"/>
      <c r="F116" s="136"/>
      <c r="G116" s="44"/>
      <c r="H116" s="44"/>
      <c r="I116" s="44"/>
      <c r="J116" s="44"/>
      <c r="K116" s="44"/>
      <c r="L116" s="144"/>
      <c r="M116" s="48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</row>
    <row r="117">
      <c r="A117" s="44"/>
      <c r="B117" s="44"/>
      <c r="C117" s="44"/>
      <c r="D117" s="44"/>
      <c r="E117" s="136"/>
      <c r="F117" s="136"/>
      <c r="G117" s="44"/>
      <c r="H117" s="44"/>
      <c r="I117" s="44"/>
      <c r="J117" s="44"/>
      <c r="K117" s="44"/>
      <c r="L117" s="144"/>
      <c r="M117" s="48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</row>
    <row r="118">
      <c r="A118" s="44"/>
      <c r="B118" s="44"/>
      <c r="C118" s="44"/>
      <c r="D118" s="44"/>
      <c r="E118" s="136"/>
      <c r="F118" s="136"/>
      <c r="G118" s="44"/>
      <c r="H118" s="44"/>
      <c r="I118" s="44"/>
      <c r="J118" s="44"/>
      <c r="K118" s="44"/>
      <c r="L118" s="144"/>
      <c r="M118" s="48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</row>
    <row r="119">
      <c r="A119" s="44"/>
      <c r="B119" s="44"/>
      <c r="C119" s="44"/>
      <c r="D119" s="44"/>
      <c r="E119" s="136"/>
      <c r="F119" s="136"/>
      <c r="G119" s="44"/>
      <c r="H119" s="44"/>
      <c r="I119" s="44"/>
      <c r="J119" s="44"/>
      <c r="K119" s="44"/>
      <c r="L119" s="144"/>
      <c r="M119" s="48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</row>
    <row r="120">
      <c r="A120" s="44"/>
      <c r="B120" s="44"/>
      <c r="C120" s="44"/>
      <c r="D120" s="44"/>
      <c r="E120" s="136"/>
      <c r="F120" s="136"/>
      <c r="G120" s="44"/>
      <c r="H120" s="44"/>
      <c r="I120" s="44"/>
      <c r="J120" s="44"/>
      <c r="K120" s="44"/>
      <c r="L120" s="144"/>
      <c r="M120" s="48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</row>
    <row r="121">
      <c r="A121" s="44"/>
      <c r="B121" s="44"/>
      <c r="C121" s="44"/>
      <c r="D121" s="44"/>
      <c r="E121" s="136"/>
      <c r="F121" s="136"/>
      <c r="G121" s="44"/>
      <c r="H121" s="44"/>
      <c r="I121" s="44"/>
      <c r="J121" s="44"/>
      <c r="K121" s="44"/>
      <c r="L121" s="144"/>
      <c r="M121" s="48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</row>
    <row r="122">
      <c r="A122" s="44"/>
      <c r="B122" s="44"/>
      <c r="C122" s="44"/>
      <c r="D122" s="44"/>
      <c r="E122" s="136"/>
      <c r="F122" s="136"/>
      <c r="G122" s="44"/>
      <c r="H122" s="44"/>
      <c r="I122" s="44"/>
      <c r="J122" s="44"/>
      <c r="K122" s="44"/>
      <c r="L122" s="144"/>
      <c r="M122" s="48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</row>
    <row r="123">
      <c r="A123" s="44"/>
      <c r="B123" s="44"/>
      <c r="C123" s="44"/>
      <c r="D123" s="44"/>
      <c r="E123" s="136"/>
      <c r="F123" s="136"/>
      <c r="G123" s="44"/>
      <c r="H123" s="44"/>
      <c r="I123" s="44"/>
      <c r="J123" s="44"/>
      <c r="K123" s="44"/>
      <c r="L123" s="144"/>
      <c r="M123" s="48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</row>
    <row r="124">
      <c r="A124" s="44"/>
      <c r="B124" s="44"/>
      <c r="C124" s="44"/>
      <c r="D124" s="44"/>
      <c r="E124" s="136"/>
      <c r="F124" s="136"/>
      <c r="G124" s="44"/>
      <c r="H124" s="44"/>
      <c r="I124" s="44"/>
      <c r="J124" s="44"/>
      <c r="K124" s="44"/>
      <c r="L124" s="144"/>
      <c r="M124" s="48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</row>
    <row r="125">
      <c r="A125" s="44"/>
      <c r="B125" s="44"/>
      <c r="C125" s="44"/>
      <c r="D125" s="44"/>
      <c r="E125" s="136"/>
      <c r="F125" s="136"/>
      <c r="G125" s="44"/>
      <c r="H125" s="44"/>
      <c r="I125" s="44"/>
      <c r="J125" s="44"/>
      <c r="K125" s="44"/>
      <c r="L125" s="144"/>
      <c r="M125" s="48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</row>
    <row r="126">
      <c r="A126" s="44"/>
      <c r="B126" s="44"/>
      <c r="C126" s="44"/>
      <c r="D126" s="44"/>
      <c r="E126" s="136"/>
      <c r="F126" s="136"/>
      <c r="G126" s="44"/>
      <c r="H126" s="44"/>
      <c r="I126" s="44"/>
      <c r="J126" s="44"/>
      <c r="K126" s="44"/>
      <c r="L126" s="144"/>
      <c r="M126" s="48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</row>
    <row r="127">
      <c r="A127" s="44"/>
      <c r="B127" s="44"/>
      <c r="C127" s="44"/>
      <c r="D127" s="44"/>
      <c r="E127" s="136"/>
      <c r="F127" s="136"/>
      <c r="G127" s="44"/>
      <c r="H127" s="44"/>
      <c r="I127" s="44"/>
      <c r="J127" s="44"/>
      <c r="K127" s="44"/>
      <c r="L127" s="144"/>
      <c r="M127" s="48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</row>
    <row r="128">
      <c r="A128" s="44"/>
      <c r="B128" s="44"/>
      <c r="C128" s="44"/>
      <c r="D128" s="44"/>
      <c r="E128" s="136"/>
      <c r="F128" s="136"/>
      <c r="G128" s="44"/>
      <c r="H128" s="44"/>
      <c r="I128" s="44"/>
      <c r="J128" s="44"/>
      <c r="K128" s="44"/>
      <c r="L128" s="144"/>
      <c r="M128" s="48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</row>
    <row r="129">
      <c r="A129" s="44"/>
      <c r="B129" s="44"/>
      <c r="C129" s="44"/>
      <c r="D129" s="44"/>
      <c r="E129" s="136"/>
      <c r="F129" s="136"/>
      <c r="G129" s="44"/>
      <c r="H129" s="44"/>
      <c r="I129" s="44"/>
      <c r="J129" s="44"/>
      <c r="K129" s="44"/>
      <c r="L129" s="144"/>
      <c r="M129" s="48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</row>
    <row r="130">
      <c r="A130" s="44"/>
      <c r="B130" s="44"/>
      <c r="C130" s="44"/>
      <c r="D130" s="44"/>
      <c r="E130" s="136"/>
      <c r="F130" s="136"/>
      <c r="G130" s="44"/>
      <c r="H130" s="44"/>
      <c r="I130" s="44"/>
      <c r="J130" s="44"/>
      <c r="K130" s="44"/>
      <c r="L130" s="144"/>
      <c r="M130" s="48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</row>
    <row r="131">
      <c r="A131" s="44"/>
      <c r="B131" s="44"/>
      <c r="C131" s="44"/>
      <c r="D131" s="44"/>
      <c r="E131" s="136"/>
      <c r="F131" s="136"/>
      <c r="G131" s="44"/>
      <c r="H131" s="44"/>
      <c r="I131" s="44"/>
      <c r="J131" s="44"/>
      <c r="K131" s="44"/>
      <c r="L131" s="144"/>
      <c r="M131" s="48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</row>
    <row r="132">
      <c r="A132" s="44"/>
      <c r="B132" s="44"/>
      <c r="C132" s="44"/>
      <c r="D132" s="44"/>
      <c r="E132" s="136"/>
      <c r="F132" s="136"/>
      <c r="G132" s="44"/>
      <c r="H132" s="44"/>
      <c r="I132" s="44"/>
      <c r="J132" s="44"/>
      <c r="K132" s="44"/>
      <c r="L132" s="144"/>
      <c r="M132" s="48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</row>
    <row r="133">
      <c r="A133" s="44"/>
      <c r="B133" s="44"/>
      <c r="C133" s="44"/>
      <c r="D133" s="44"/>
      <c r="E133" s="136"/>
      <c r="F133" s="136"/>
      <c r="G133" s="44"/>
      <c r="H133" s="44"/>
      <c r="I133" s="44"/>
      <c r="J133" s="44"/>
      <c r="K133" s="44"/>
      <c r="L133" s="144"/>
      <c r="M133" s="48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</row>
    <row r="134">
      <c r="A134" s="44"/>
      <c r="B134" s="44"/>
      <c r="C134" s="44"/>
      <c r="D134" s="44"/>
      <c r="E134" s="136"/>
      <c r="F134" s="136"/>
      <c r="G134" s="44"/>
      <c r="H134" s="44"/>
      <c r="I134" s="44"/>
      <c r="J134" s="44"/>
      <c r="K134" s="44"/>
      <c r="L134" s="144"/>
      <c r="M134" s="48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</row>
    <row r="135">
      <c r="A135" s="44"/>
      <c r="B135" s="44"/>
      <c r="C135" s="44"/>
      <c r="D135" s="44"/>
      <c r="E135" s="136"/>
      <c r="F135" s="136"/>
      <c r="G135" s="44"/>
      <c r="H135" s="44"/>
      <c r="I135" s="44"/>
      <c r="J135" s="44"/>
      <c r="K135" s="44"/>
      <c r="L135" s="144"/>
      <c r="M135" s="48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</row>
    <row r="136">
      <c r="A136" s="44"/>
      <c r="B136" s="44"/>
      <c r="C136" s="44"/>
      <c r="D136" s="44"/>
      <c r="E136" s="136"/>
      <c r="F136" s="136"/>
      <c r="G136" s="44"/>
      <c r="H136" s="44"/>
      <c r="I136" s="44"/>
      <c r="J136" s="44"/>
      <c r="K136" s="44"/>
      <c r="L136" s="144"/>
      <c r="M136" s="48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</row>
    <row r="137">
      <c r="A137" s="44"/>
      <c r="B137" s="44"/>
      <c r="C137" s="44"/>
      <c r="D137" s="44"/>
      <c r="E137" s="136"/>
      <c r="F137" s="136"/>
      <c r="G137" s="44"/>
      <c r="H137" s="44"/>
      <c r="I137" s="44"/>
      <c r="J137" s="44"/>
      <c r="K137" s="44"/>
      <c r="L137" s="144"/>
      <c r="M137" s="48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</row>
    <row r="138">
      <c r="A138" s="44"/>
      <c r="B138" s="44"/>
      <c r="C138" s="44"/>
      <c r="D138" s="44"/>
      <c r="E138" s="136"/>
      <c r="F138" s="136"/>
      <c r="G138" s="44"/>
      <c r="H138" s="44"/>
      <c r="I138" s="44"/>
      <c r="J138" s="44"/>
      <c r="K138" s="44"/>
      <c r="L138" s="144"/>
      <c r="M138" s="48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</row>
    <row r="139">
      <c r="A139" s="44"/>
      <c r="B139" s="44"/>
      <c r="C139" s="44"/>
      <c r="D139" s="44"/>
      <c r="E139" s="136"/>
      <c r="F139" s="136"/>
      <c r="G139" s="44"/>
      <c r="H139" s="44"/>
      <c r="I139" s="44"/>
      <c r="J139" s="44"/>
      <c r="K139" s="44"/>
      <c r="L139" s="144"/>
      <c r="M139" s="48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</row>
    <row r="140">
      <c r="A140" s="44"/>
      <c r="B140" s="44"/>
      <c r="C140" s="44"/>
      <c r="D140" s="44"/>
      <c r="E140" s="136"/>
      <c r="F140" s="136"/>
      <c r="G140" s="44"/>
      <c r="H140" s="44"/>
      <c r="I140" s="44"/>
      <c r="J140" s="44"/>
      <c r="K140" s="44"/>
      <c r="L140" s="144"/>
      <c r="M140" s="48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</row>
    <row r="141">
      <c r="A141" s="44"/>
      <c r="B141" s="44"/>
      <c r="C141" s="44"/>
      <c r="D141" s="44"/>
      <c r="E141" s="136"/>
      <c r="F141" s="136"/>
      <c r="G141" s="44"/>
      <c r="H141" s="44"/>
      <c r="I141" s="44"/>
      <c r="J141" s="44"/>
      <c r="K141" s="44"/>
      <c r="L141" s="144"/>
      <c r="M141" s="48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</row>
    <row r="142">
      <c r="A142" s="44"/>
      <c r="B142" s="44"/>
      <c r="C142" s="44"/>
      <c r="D142" s="44"/>
      <c r="E142" s="136"/>
      <c r="F142" s="136"/>
      <c r="G142" s="44"/>
      <c r="H142" s="44"/>
      <c r="I142" s="44"/>
      <c r="J142" s="44"/>
      <c r="K142" s="44"/>
      <c r="L142" s="144"/>
      <c r="M142" s="48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</row>
    <row r="143">
      <c r="A143" s="44"/>
      <c r="B143" s="44"/>
      <c r="C143" s="44"/>
      <c r="D143" s="44"/>
      <c r="E143" s="136"/>
      <c r="F143" s="136"/>
      <c r="G143" s="44"/>
      <c r="H143" s="44"/>
      <c r="I143" s="44"/>
      <c r="J143" s="44"/>
      <c r="K143" s="44"/>
      <c r="L143" s="144"/>
      <c r="M143" s="48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</row>
    <row r="144">
      <c r="A144" s="44"/>
      <c r="B144" s="44"/>
      <c r="C144" s="44"/>
      <c r="D144" s="44"/>
      <c r="E144" s="136"/>
      <c r="F144" s="136"/>
      <c r="G144" s="44"/>
      <c r="H144" s="44"/>
      <c r="I144" s="44"/>
      <c r="J144" s="44"/>
      <c r="K144" s="44"/>
      <c r="L144" s="144"/>
      <c r="M144" s="48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</row>
    <row r="145">
      <c r="A145" s="44"/>
      <c r="B145" s="44"/>
      <c r="C145" s="44"/>
      <c r="D145" s="44"/>
      <c r="E145" s="136"/>
      <c r="F145" s="136"/>
      <c r="G145" s="44"/>
      <c r="H145" s="44"/>
      <c r="I145" s="44"/>
      <c r="J145" s="44"/>
      <c r="K145" s="44"/>
      <c r="L145" s="144"/>
      <c r="M145" s="48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</row>
    <row r="146">
      <c r="A146" s="44"/>
      <c r="B146" s="44"/>
      <c r="C146" s="44"/>
      <c r="D146" s="44"/>
      <c r="E146" s="136"/>
      <c r="F146" s="136"/>
      <c r="G146" s="44"/>
      <c r="H146" s="44"/>
      <c r="I146" s="44"/>
      <c r="J146" s="44"/>
      <c r="K146" s="44"/>
      <c r="L146" s="144"/>
      <c r="M146" s="48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</row>
    <row r="147">
      <c r="A147" s="44"/>
      <c r="B147" s="44"/>
      <c r="C147" s="44"/>
      <c r="D147" s="44"/>
      <c r="E147" s="136"/>
      <c r="F147" s="136"/>
      <c r="G147" s="44"/>
      <c r="H147" s="44"/>
      <c r="I147" s="44"/>
      <c r="J147" s="44"/>
      <c r="K147" s="44"/>
      <c r="L147" s="144"/>
      <c r="M147" s="48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</row>
    <row r="148">
      <c r="A148" s="44"/>
      <c r="B148" s="44"/>
      <c r="C148" s="44"/>
      <c r="D148" s="44"/>
      <c r="E148" s="136"/>
      <c r="F148" s="136"/>
      <c r="G148" s="44"/>
      <c r="H148" s="44"/>
      <c r="I148" s="44"/>
      <c r="J148" s="44"/>
      <c r="K148" s="44"/>
      <c r="L148" s="144"/>
      <c r="M148" s="48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</row>
    <row r="149">
      <c r="A149" s="44"/>
      <c r="B149" s="44"/>
      <c r="C149" s="44"/>
      <c r="D149" s="44"/>
      <c r="E149" s="136"/>
      <c r="F149" s="136"/>
      <c r="G149" s="44"/>
      <c r="H149" s="44"/>
      <c r="I149" s="44"/>
      <c r="J149" s="44"/>
      <c r="K149" s="44"/>
      <c r="L149" s="144"/>
      <c r="M149" s="48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</row>
    <row r="150">
      <c r="A150" s="44"/>
      <c r="B150" s="44"/>
      <c r="C150" s="44"/>
      <c r="D150" s="44"/>
      <c r="E150" s="136"/>
      <c r="F150" s="136"/>
      <c r="G150" s="44"/>
      <c r="H150" s="44"/>
      <c r="I150" s="44"/>
      <c r="J150" s="44"/>
      <c r="K150" s="44"/>
      <c r="L150" s="144"/>
      <c r="M150" s="48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</row>
    <row r="151">
      <c r="A151" s="44"/>
      <c r="B151" s="44"/>
      <c r="C151" s="44"/>
      <c r="D151" s="44"/>
      <c r="E151" s="136"/>
      <c r="F151" s="136"/>
      <c r="G151" s="44"/>
      <c r="H151" s="44"/>
      <c r="I151" s="44"/>
      <c r="J151" s="44"/>
      <c r="K151" s="44"/>
      <c r="L151" s="144"/>
      <c r="M151" s="48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</row>
    <row r="152">
      <c r="A152" s="44"/>
      <c r="B152" s="44"/>
      <c r="C152" s="44"/>
      <c r="D152" s="44"/>
      <c r="E152" s="136"/>
      <c r="F152" s="136"/>
      <c r="G152" s="44"/>
      <c r="H152" s="44"/>
      <c r="I152" s="44"/>
      <c r="J152" s="44"/>
      <c r="K152" s="44"/>
      <c r="L152" s="144"/>
      <c r="M152" s="48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</row>
    <row r="153">
      <c r="A153" s="44"/>
      <c r="B153" s="44"/>
      <c r="C153" s="44"/>
      <c r="D153" s="44"/>
      <c r="E153" s="136"/>
      <c r="F153" s="136"/>
      <c r="G153" s="44"/>
      <c r="H153" s="44"/>
      <c r="I153" s="44"/>
      <c r="J153" s="44"/>
      <c r="K153" s="44"/>
      <c r="L153" s="144"/>
      <c r="M153" s="48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</row>
    <row r="154">
      <c r="A154" s="44"/>
      <c r="B154" s="44"/>
      <c r="C154" s="44"/>
      <c r="D154" s="44"/>
      <c r="E154" s="136"/>
      <c r="F154" s="136"/>
      <c r="G154" s="44"/>
      <c r="H154" s="44"/>
      <c r="I154" s="44"/>
      <c r="J154" s="44"/>
      <c r="K154" s="44"/>
      <c r="L154" s="144"/>
      <c r="M154" s="48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</row>
    <row r="155">
      <c r="A155" s="44"/>
      <c r="B155" s="44"/>
      <c r="C155" s="44"/>
      <c r="D155" s="44"/>
      <c r="E155" s="136"/>
      <c r="F155" s="136"/>
      <c r="G155" s="44"/>
      <c r="H155" s="44"/>
      <c r="I155" s="44"/>
      <c r="J155" s="44"/>
      <c r="K155" s="44"/>
      <c r="L155" s="144"/>
      <c r="M155" s="48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</row>
    <row r="156">
      <c r="A156" s="44"/>
      <c r="B156" s="44"/>
      <c r="C156" s="44"/>
      <c r="D156" s="44"/>
      <c r="E156" s="136"/>
      <c r="F156" s="136"/>
      <c r="G156" s="44"/>
      <c r="H156" s="44"/>
      <c r="I156" s="44"/>
      <c r="J156" s="44"/>
      <c r="K156" s="44"/>
      <c r="L156" s="144"/>
      <c r="M156" s="48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</row>
    <row r="157">
      <c r="A157" s="44"/>
      <c r="B157" s="44"/>
      <c r="C157" s="44"/>
      <c r="D157" s="44"/>
      <c r="E157" s="136"/>
      <c r="F157" s="136"/>
      <c r="G157" s="44"/>
      <c r="H157" s="44"/>
      <c r="I157" s="44"/>
      <c r="J157" s="44"/>
      <c r="K157" s="44"/>
      <c r="L157" s="144"/>
      <c r="M157" s="48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</row>
    <row r="158">
      <c r="A158" s="44"/>
      <c r="B158" s="44"/>
      <c r="C158" s="44"/>
      <c r="D158" s="44"/>
      <c r="E158" s="136"/>
      <c r="F158" s="136"/>
      <c r="G158" s="44"/>
      <c r="H158" s="44"/>
      <c r="I158" s="44"/>
      <c r="J158" s="44"/>
      <c r="K158" s="44"/>
      <c r="L158" s="144"/>
      <c r="M158" s="48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</row>
    <row r="159">
      <c r="A159" s="44"/>
      <c r="B159" s="44"/>
      <c r="C159" s="44"/>
      <c r="D159" s="44"/>
      <c r="E159" s="136"/>
      <c r="F159" s="136"/>
      <c r="G159" s="44"/>
      <c r="H159" s="44"/>
      <c r="I159" s="44"/>
      <c r="J159" s="44"/>
      <c r="K159" s="44"/>
      <c r="L159" s="144"/>
      <c r="M159" s="48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</row>
    <row r="160">
      <c r="A160" s="44"/>
      <c r="B160" s="44"/>
      <c r="C160" s="44"/>
      <c r="D160" s="44"/>
      <c r="E160" s="136"/>
      <c r="F160" s="136"/>
      <c r="G160" s="44"/>
      <c r="H160" s="44"/>
      <c r="I160" s="44"/>
      <c r="J160" s="44"/>
      <c r="K160" s="44"/>
      <c r="L160" s="144"/>
      <c r="M160" s="48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</row>
    <row r="161">
      <c r="A161" s="44"/>
      <c r="B161" s="44"/>
      <c r="C161" s="44"/>
      <c r="D161" s="44"/>
      <c r="E161" s="136"/>
      <c r="F161" s="136"/>
      <c r="G161" s="44"/>
      <c r="H161" s="44"/>
      <c r="I161" s="44"/>
      <c r="J161" s="44"/>
      <c r="K161" s="44"/>
      <c r="L161" s="144"/>
      <c r="M161" s="48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</row>
    <row r="162">
      <c r="A162" s="44"/>
      <c r="B162" s="44"/>
      <c r="C162" s="44"/>
      <c r="D162" s="44"/>
      <c r="E162" s="136"/>
      <c r="F162" s="136"/>
      <c r="G162" s="44"/>
      <c r="H162" s="44"/>
      <c r="I162" s="44"/>
      <c r="J162" s="44"/>
      <c r="K162" s="44"/>
      <c r="L162" s="144"/>
      <c r="M162" s="48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</row>
    <row r="163">
      <c r="A163" s="44"/>
      <c r="B163" s="44"/>
      <c r="C163" s="44"/>
      <c r="D163" s="44"/>
      <c r="E163" s="136"/>
      <c r="F163" s="136"/>
      <c r="G163" s="44"/>
      <c r="H163" s="44"/>
      <c r="I163" s="44"/>
      <c r="J163" s="44"/>
      <c r="K163" s="44"/>
      <c r="L163" s="144"/>
      <c r="M163" s="48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</row>
    <row r="164">
      <c r="A164" s="44"/>
      <c r="B164" s="44"/>
      <c r="C164" s="44"/>
      <c r="D164" s="44"/>
      <c r="E164" s="136"/>
      <c r="F164" s="136"/>
      <c r="G164" s="44"/>
      <c r="H164" s="44"/>
      <c r="I164" s="44"/>
      <c r="J164" s="44"/>
      <c r="K164" s="44"/>
      <c r="L164" s="144"/>
      <c r="M164" s="48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</row>
    <row r="165">
      <c r="A165" s="44"/>
      <c r="B165" s="44"/>
      <c r="C165" s="44"/>
      <c r="D165" s="44"/>
      <c r="E165" s="136"/>
      <c r="F165" s="136"/>
      <c r="G165" s="44"/>
      <c r="H165" s="44"/>
      <c r="I165" s="44"/>
      <c r="J165" s="44"/>
      <c r="K165" s="44"/>
      <c r="L165" s="144"/>
      <c r="M165" s="48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</row>
    <row r="166">
      <c r="A166" s="44"/>
      <c r="B166" s="44"/>
      <c r="C166" s="44"/>
      <c r="D166" s="44"/>
      <c r="E166" s="136"/>
      <c r="F166" s="136"/>
      <c r="G166" s="44"/>
      <c r="H166" s="44"/>
      <c r="I166" s="44"/>
      <c r="J166" s="44"/>
      <c r="K166" s="44"/>
      <c r="L166" s="144"/>
      <c r="M166" s="48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</row>
    <row r="167">
      <c r="A167" s="44"/>
      <c r="B167" s="44"/>
      <c r="C167" s="44"/>
      <c r="D167" s="44"/>
      <c r="E167" s="136"/>
      <c r="F167" s="136"/>
      <c r="G167" s="44"/>
      <c r="H167" s="44"/>
      <c r="I167" s="44"/>
      <c r="J167" s="44"/>
      <c r="K167" s="44"/>
      <c r="L167" s="144"/>
      <c r="M167" s="48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</row>
    <row r="168">
      <c r="A168" s="44"/>
      <c r="B168" s="44"/>
      <c r="C168" s="44"/>
      <c r="D168" s="44"/>
      <c r="E168" s="136"/>
      <c r="F168" s="136"/>
      <c r="G168" s="44"/>
      <c r="H168" s="44"/>
      <c r="I168" s="44"/>
      <c r="J168" s="44"/>
      <c r="K168" s="44"/>
      <c r="L168" s="144"/>
      <c r="M168" s="48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</row>
    <row r="169">
      <c r="A169" s="44"/>
      <c r="B169" s="44"/>
      <c r="C169" s="44"/>
      <c r="D169" s="44"/>
      <c r="E169" s="136"/>
      <c r="F169" s="136"/>
      <c r="G169" s="44"/>
      <c r="H169" s="44"/>
      <c r="I169" s="44"/>
      <c r="J169" s="44"/>
      <c r="K169" s="44"/>
      <c r="L169" s="144"/>
      <c r="M169" s="48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</row>
    <row r="170">
      <c r="A170" s="44"/>
      <c r="B170" s="44"/>
      <c r="C170" s="44"/>
      <c r="D170" s="44"/>
      <c r="E170" s="136"/>
      <c r="F170" s="136"/>
      <c r="G170" s="44"/>
      <c r="H170" s="44"/>
      <c r="I170" s="44"/>
      <c r="J170" s="44"/>
      <c r="K170" s="44"/>
      <c r="L170" s="144"/>
      <c r="M170" s="48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</row>
    <row r="171">
      <c r="A171" s="44"/>
      <c r="B171" s="44"/>
      <c r="C171" s="44"/>
      <c r="D171" s="44"/>
      <c r="E171" s="136"/>
      <c r="F171" s="136"/>
      <c r="G171" s="44"/>
      <c r="H171" s="44"/>
      <c r="I171" s="44"/>
      <c r="J171" s="44"/>
      <c r="K171" s="44"/>
      <c r="L171" s="144"/>
      <c r="M171" s="48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</row>
    <row r="172">
      <c r="A172" s="44"/>
      <c r="B172" s="44"/>
      <c r="C172" s="44"/>
      <c r="D172" s="44"/>
      <c r="E172" s="136"/>
      <c r="F172" s="136"/>
      <c r="G172" s="44"/>
      <c r="H172" s="44"/>
      <c r="I172" s="44"/>
      <c r="J172" s="44"/>
      <c r="K172" s="44"/>
      <c r="L172" s="144"/>
      <c r="M172" s="48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</row>
    <row r="173">
      <c r="A173" s="44"/>
      <c r="B173" s="44"/>
      <c r="C173" s="44"/>
      <c r="D173" s="44"/>
      <c r="E173" s="136"/>
      <c r="F173" s="136"/>
      <c r="G173" s="44"/>
      <c r="H173" s="44"/>
      <c r="I173" s="44"/>
      <c r="J173" s="44"/>
      <c r="K173" s="44"/>
      <c r="L173" s="144"/>
      <c r="M173" s="48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</row>
    <row r="174">
      <c r="A174" s="44"/>
      <c r="B174" s="44"/>
      <c r="C174" s="44"/>
      <c r="D174" s="44"/>
      <c r="E174" s="136"/>
      <c r="F174" s="136"/>
      <c r="G174" s="44"/>
      <c r="H174" s="44"/>
      <c r="I174" s="44"/>
      <c r="J174" s="44"/>
      <c r="K174" s="44"/>
      <c r="L174" s="144"/>
      <c r="M174" s="48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</row>
    <row r="175">
      <c r="A175" s="44"/>
      <c r="B175" s="44"/>
      <c r="C175" s="44"/>
      <c r="D175" s="44"/>
      <c r="E175" s="136"/>
      <c r="F175" s="136"/>
      <c r="G175" s="44"/>
      <c r="H175" s="44"/>
      <c r="I175" s="44"/>
      <c r="J175" s="44"/>
      <c r="K175" s="44"/>
      <c r="L175" s="144"/>
      <c r="M175" s="48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</row>
    <row r="176">
      <c r="A176" s="44"/>
      <c r="B176" s="44"/>
      <c r="C176" s="44"/>
      <c r="D176" s="44"/>
      <c r="E176" s="136"/>
      <c r="F176" s="136"/>
      <c r="G176" s="44"/>
      <c r="H176" s="44"/>
      <c r="I176" s="44"/>
      <c r="J176" s="44"/>
      <c r="K176" s="44"/>
      <c r="L176" s="144"/>
      <c r="M176" s="48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</row>
    <row r="177">
      <c r="A177" s="44"/>
      <c r="B177" s="44"/>
      <c r="C177" s="44"/>
      <c r="D177" s="44"/>
      <c r="E177" s="136"/>
      <c r="F177" s="136"/>
      <c r="G177" s="44"/>
      <c r="H177" s="44"/>
      <c r="I177" s="44"/>
      <c r="J177" s="44"/>
      <c r="K177" s="44"/>
      <c r="L177" s="144"/>
      <c r="M177" s="48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</row>
    <row r="178">
      <c r="A178" s="44"/>
      <c r="B178" s="44"/>
      <c r="C178" s="44"/>
      <c r="D178" s="44"/>
      <c r="E178" s="136"/>
      <c r="F178" s="136"/>
      <c r="G178" s="44"/>
      <c r="H178" s="44"/>
      <c r="I178" s="44"/>
      <c r="J178" s="44"/>
      <c r="K178" s="44"/>
      <c r="L178" s="144"/>
      <c r="M178" s="48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</row>
    <row r="179">
      <c r="A179" s="44"/>
      <c r="B179" s="44"/>
      <c r="C179" s="44"/>
      <c r="D179" s="44"/>
      <c r="E179" s="136"/>
      <c r="F179" s="136"/>
      <c r="G179" s="44"/>
      <c r="H179" s="44"/>
      <c r="I179" s="44"/>
      <c r="J179" s="44"/>
      <c r="K179" s="44"/>
      <c r="L179" s="144"/>
      <c r="M179" s="48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</row>
    <row r="180">
      <c r="A180" s="44"/>
      <c r="B180" s="44"/>
      <c r="C180" s="44"/>
      <c r="D180" s="44"/>
      <c r="E180" s="136"/>
      <c r="F180" s="136"/>
      <c r="G180" s="44"/>
      <c r="H180" s="44"/>
      <c r="I180" s="44"/>
      <c r="J180" s="44"/>
      <c r="K180" s="44"/>
      <c r="L180" s="144"/>
      <c r="M180" s="48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</row>
    <row r="181">
      <c r="A181" s="44"/>
      <c r="B181" s="44"/>
      <c r="C181" s="44"/>
      <c r="D181" s="44"/>
      <c r="E181" s="136"/>
      <c r="F181" s="136"/>
      <c r="G181" s="44"/>
      <c r="H181" s="44"/>
      <c r="I181" s="44"/>
      <c r="J181" s="44"/>
      <c r="K181" s="44"/>
      <c r="L181" s="144"/>
      <c r="M181" s="48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</row>
    <row r="182">
      <c r="A182" s="44"/>
      <c r="B182" s="44"/>
      <c r="C182" s="44"/>
      <c r="D182" s="44"/>
      <c r="E182" s="136"/>
      <c r="F182" s="136"/>
      <c r="G182" s="44"/>
      <c r="H182" s="44"/>
      <c r="I182" s="44"/>
      <c r="J182" s="44"/>
      <c r="K182" s="44"/>
      <c r="L182" s="144"/>
      <c r="M182" s="48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</row>
    <row r="183">
      <c r="A183" s="44"/>
      <c r="B183" s="44"/>
      <c r="C183" s="44"/>
      <c r="D183" s="44"/>
      <c r="E183" s="136"/>
      <c r="F183" s="136"/>
      <c r="G183" s="44"/>
      <c r="H183" s="44"/>
      <c r="I183" s="44"/>
      <c r="J183" s="44"/>
      <c r="K183" s="44"/>
      <c r="L183" s="144"/>
      <c r="M183" s="48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</row>
    <row r="184">
      <c r="A184" s="44"/>
      <c r="B184" s="44"/>
      <c r="C184" s="44"/>
      <c r="D184" s="44"/>
      <c r="E184" s="136"/>
      <c r="F184" s="136"/>
      <c r="G184" s="44"/>
      <c r="H184" s="44"/>
      <c r="I184" s="44"/>
      <c r="J184" s="44"/>
      <c r="K184" s="44"/>
      <c r="L184" s="144"/>
      <c r="M184" s="48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</row>
    <row r="185">
      <c r="A185" s="44"/>
      <c r="B185" s="44"/>
      <c r="C185" s="44"/>
      <c r="D185" s="44"/>
      <c r="E185" s="136"/>
      <c r="F185" s="136"/>
      <c r="G185" s="44"/>
      <c r="H185" s="44"/>
      <c r="I185" s="44"/>
      <c r="J185" s="44"/>
      <c r="K185" s="44"/>
      <c r="L185" s="144"/>
      <c r="M185" s="48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</row>
    <row r="186">
      <c r="A186" s="44"/>
      <c r="B186" s="44"/>
      <c r="C186" s="44"/>
      <c r="D186" s="44"/>
      <c r="E186" s="136"/>
      <c r="F186" s="136"/>
      <c r="G186" s="44"/>
      <c r="H186" s="44"/>
      <c r="I186" s="44"/>
      <c r="J186" s="44"/>
      <c r="K186" s="44"/>
      <c r="L186" s="144"/>
      <c r="M186" s="48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</row>
    <row r="187">
      <c r="A187" s="44"/>
      <c r="B187" s="44"/>
      <c r="C187" s="44"/>
      <c r="D187" s="44"/>
      <c r="E187" s="136"/>
      <c r="F187" s="136"/>
      <c r="G187" s="44"/>
      <c r="H187" s="44"/>
      <c r="I187" s="44"/>
      <c r="J187" s="44"/>
      <c r="K187" s="44"/>
      <c r="L187" s="144"/>
      <c r="M187" s="48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</row>
    <row r="188">
      <c r="A188" s="44"/>
      <c r="B188" s="44"/>
      <c r="C188" s="44"/>
      <c r="D188" s="44"/>
      <c r="E188" s="136"/>
      <c r="F188" s="136"/>
      <c r="G188" s="44"/>
      <c r="H188" s="44"/>
      <c r="I188" s="44"/>
      <c r="J188" s="44"/>
      <c r="K188" s="44"/>
      <c r="L188" s="144"/>
      <c r="M188" s="48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</row>
    <row r="189">
      <c r="A189" s="44"/>
      <c r="B189" s="44"/>
      <c r="C189" s="44"/>
      <c r="D189" s="44"/>
      <c r="E189" s="136"/>
      <c r="F189" s="136"/>
      <c r="G189" s="44"/>
      <c r="H189" s="44"/>
      <c r="I189" s="44"/>
      <c r="J189" s="44"/>
      <c r="K189" s="44"/>
      <c r="L189" s="144"/>
      <c r="M189" s="48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</row>
    <row r="190">
      <c r="A190" s="44"/>
      <c r="B190" s="44"/>
      <c r="C190" s="44"/>
      <c r="D190" s="44"/>
      <c r="E190" s="136"/>
      <c r="F190" s="136"/>
      <c r="G190" s="44"/>
      <c r="H190" s="44"/>
      <c r="I190" s="44"/>
      <c r="J190" s="44"/>
      <c r="K190" s="44"/>
      <c r="L190" s="144"/>
      <c r="M190" s="48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</row>
    <row r="191">
      <c r="A191" s="44"/>
      <c r="B191" s="44"/>
      <c r="C191" s="44"/>
      <c r="D191" s="44"/>
      <c r="E191" s="136"/>
      <c r="F191" s="136"/>
      <c r="G191" s="44"/>
      <c r="H191" s="44"/>
      <c r="I191" s="44"/>
      <c r="J191" s="44"/>
      <c r="K191" s="44"/>
      <c r="L191" s="144"/>
      <c r="M191" s="48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</row>
    <row r="192">
      <c r="A192" s="44"/>
      <c r="B192" s="44"/>
      <c r="C192" s="44"/>
      <c r="D192" s="44"/>
      <c r="E192" s="136"/>
      <c r="F192" s="136"/>
      <c r="G192" s="44"/>
      <c r="H192" s="44"/>
      <c r="I192" s="44"/>
      <c r="J192" s="44"/>
      <c r="K192" s="44"/>
      <c r="L192" s="144"/>
      <c r="M192" s="48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</row>
    <row r="193">
      <c r="A193" s="44"/>
      <c r="B193" s="44"/>
      <c r="C193" s="44"/>
      <c r="D193" s="44"/>
      <c r="E193" s="136"/>
      <c r="F193" s="136"/>
      <c r="G193" s="44"/>
      <c r="H193" s="44"/>
      <c r="I193" s="44"/>
      <c r="J193" s="44"/>
      <c r="K193" s="44"/>
      <c r="L193" s="144"/>
      <c r="M193" s="48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</row>
    <row r="194">
      <c r="A194" s="44"/>
      <c r="B194" s="44"/>
      <c r="C194" s="44"/>
      <c r="D194" s="44"/>
      <c r="E194" s="136"/>
      <c r="F194" s="136"/>
      <c r="G194" s="44"/>
      <c r="H194" s="44"/>
      <c r="I194" s="44"/>
      <c r="J194" s="44"/>
      <c r="K194" s="44"/>
      <c r="L194" s="144"/>
      <c r="M194" s="48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</row>
    <row r="195">
      <c r="A195" s="44"/>
      <c r="B195" s="44"/>
      <c r="C195" s="44"/>
      <c r="D195" s="44"/>
      <c r="E195" s="136"/>
      <c r="F195" s="136"/>
      <c r="G195" s="44"/>
      <c r="H195" s="44"/>
      <c r="I195" s="44"/>
      <c r="J195" s="44"/>
      <c r="K195" s="44"/>
      <c r="L195" s="144"/>
      <c r="M195" s="48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</row>
    <row r="196">
      <c r="A196" s="44"/>
      <c r="B196" s="44"/>
      <c r="C196" s="44"/>
      <c r="D196" s="44"/>
      <c r="E196" s="136"/>
      <c r="F196" s="136"/>
      <c r="G196" s="44"/>
      <c r="H196" s="44"/>
      <c r="I196" s="44"/>
      <c r="J196" s="44"/>
      <c r="K196" s="44"/>
      <c r="L196" s="144"/>
      <c r="M196" s="48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</row>
    <row r="197">
      <c r="A197" s="44"/>
      <c r="B197" s="44"/>
      <c r="C197" s="44"/>
      <c r="D197" s="44"/>
      <c r="E197" s="136"/>
      <c r="F197" s="136"/>
      <c r="G197" s="44"/>
      <c r="H197" s="44"/>
      <c r="I197" s="44"/>
      <c r="J197" s="44"/>
      <c r="K197" s="44"/>
      <c r="L197" s="144"/>
      <c r="M197" s="48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</row>
    <row r="198">
      <c r="A198" s="44"/>
      <c r="B198" s="44"/>
      <c r="C198" s="44"/>
      <c r="D198" s="44"/>
      <c r="E198" s="136"/>
      <c r="F198" s="136"/>
      <c r="G198" s="44"/>
      <c r="H198" s="44"/>
      <c r="I198" s="44"/>
      <c r="J198" s="44"/>
      <c r="K198" s="44"/>
      <c r="L198" s="144"/>
      <c r="M198" s="48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</row>
    <row r="199">
      <c r="A199" s="44"/>
      <c r="B199" s="44"/>
      <c r="C199" s="44"/>
      <c r="D199" s="44"/>
      <c r="E199" s="136"/>
      <c r="F199" s="136"/>
      <c r="G199" s="44"/>
      <c r="H199" s="44"/>
      <c r="I199" s="44"/>
      <c r="J199" s="44"/>
      <c r="K199" s="44"/>
      <c r="L199" s="144"/>
      <c r="M199" s="48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</row>
    <row r="200">
      <c r="A200" s="44"/>
      <c r="B200" s="44"/>
      <c r="C200" s="44"/>
      <c r="D200" s="44"/>
      <c r="E200" s="136"/>
      <c r="F200" s="136"/>
      <c r="G200" s="44"/>
      <c r="H200" s="44"/>
      <c r="I200" s="44"/>
      <c r="J200" s="44"/>
      <c r="K200" s="44"/>
      <c r="L200" s="144"/>
      <c r="M200" s="48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</row>
    <row r="201">
      <c r="A201" s="44"/>
      <c r="B201" s="44"/>
      <c r="C201" s="44"/>
      <c r="D201" s="44"/>
      <c r="E201" s="136"/>
      <c r="F201" s="136"/>
      <c r="G201" s="44"/>
      <c r="H201" s="44"/>
      <c r="I201" s="44"/>
      <c r="J201" s="44"/>
      <c r="K201" s="44"/>
      <c r="L201" s="144"/>
      <c r="M201" s="48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</row>
    <row r="202">
      <c r="A202" s="44"/>
      <c r="B202" s="44"/>
      <c r="C202" s="44"/>
      <c r="D202" s="44"/>
      <c r="E202" s="136"/>
      <c r="F202" s="136"/>
      <c r="G202" s="44"/>
      <c r="H202" s="44"/>
      <c r="I202" s="44"/>
      <c r="J202" s="44"/>
      <c r="K202" s="44"/>
      <c r="L202" s="144"/>
      <c r="M202" s="48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</row>
    <row r="203">
      <c r="A203" s="44"/>
      <c r="B203" s="44"/>
      <c r="C203" s="44"/>
      <c r="D203" s="44"/>
      <c r="E203" s="136"/>
      <c r="F203" s="136"/>
      <c r="G203" s="44"/>
      <c r="H203" s="44"/>
      <c r="I203" s="44"/>
      <c r="J203" s="44"/>
      <c r="K203" s="44"/>
      <c r="L203" s="144"/>
      <c r="M203" s="48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</row>
    <row r="204">
      <c r="A204" s="44"/>
      <c r="B204" s="44"/>
      <c r="C204" s="44"/>
      <c r="D204" s="44"/>
      <c r="E204" s="136"/>
      <c r="F204" s="136"/>
      <c r="G204" s="44"/>
      <c r="H204" s="44"/>
      <c r="I204" s="44"/>
      <c r="J204" s="44"/>
      <c r="K204" s="44"/>
      <c r="L204" s="144"/>
      <c r="M204" s="48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</row>
    <row r="205">
      <c r="A205" s="44"/>
      <c r="B205" s="44"/>
      <c r="C205" s="44"/>
      <c r="D205" s="44"/>
      <c r="E205" s="136"/>
      <c r="F205" s="136"/>
      <c r="G205" s="44"/>
      <c r="H205" s="44"/>
      <c r="I205" s="44"/>
      <c r="J205" s="44"/>
      <c r="K205" s="44"/>
      <c r="L205" s="144"/>
      <c r="M205" s="48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</row>
    <row r="206">
      <c r="A206" s="44"/>
      <c r="B206" s="44"/>
      <c r="C206" s="44"/>
      <c r="D206" s="44"/>
      <c r="E206" s="136"/>
      <c r="F206" s="136"/>
      <c r="G206" s="44"/>
      <c r="H206" s="44"/>
      <c r="I206" s="44"/>
      <c r="J206" s="44"/>
      <c r="K206" s="44"/>
      <c r="L206" s="144"/>
      <c r="M206" s="48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</row>
    <row r="207">
      <c r="E207" s="137"/>
      <c r="F207" s="137"/>
      <c r="L207" s="168"/>
      <c r="M207" s="142"/>
    </row>
    <row r="208">
      <c r="E208" s="137"/>
      <c r="F208" s="137"/>
      <c r="L208" s="168"/>
      <c r="M208" s="142"/>
    </row>
    <row r="209">
      <c r="E209" s="137"/>
      <c r="F209" s="137"/>
      <c r="L209" s="168"/>
      <c r="M209" s="142"/>
    </row>
    <row r="210">
      <c r="E210" s="137"/>
      <c r="F210" s="137"/>
      <c r="L210" s="168"/>
      <c r="M210" s="142"/>
    </row>
    <row r="211">
      <c r="E211" s="137"/>
      <c r="F211" s="137"/>
      <c r="L211" s="168"/>
      <c r="M211" s="142"/>
    </row>
    <row r="212">
      <c r="E212" s="137"/>
      <c r="F212" s="137"/>
      <c r="L212" s="168"/>
      <c r="M212" s="142"/>
    </row>
    <row r="213">
      <c r="E213" s="137"/>
      <c r="F213" s="137"/>
      <c r="L213" s="168"/>
      <c r="M213" s="142"/>
    </row>
    <row r="214">
      <c r="E214" s="137"/>
      <c r="F214" s="137"/>
      <c r="L214" s="168"/>
      <c r="M214" s="142"/>
    </row>
    <row r="215">
      <c r="E215" s="137"/>
      <c r="F215" s="137"/>
      <c r="L215" s="168"/>
      <c r="M215" s="142"/>
    </row>
    <row r="216">
      <c r="E216" s="137"/>
      <c r="F216" s="137"/>
      <c r="L216" s="168"/>
      <c r="M216" s="142"/>
    </row>
    <row r="217">
      <c r="E217" s="137"/>
      <c r="F217" s="137"/>
      <c r="L217" s="168"/>
      <c r="M217" s="142"/>
    </row>
    <row r="218">
      <c r="E218" s="137"/>
      <c r="F218" s="137"/>
      <c r="L218" s="168"/>
      <c r="M218" s="142"/>
    </row>
    <row r="219">
      <c r="E219" s="137"/>
      <c r="F219" s="137"/>
      <c r="L219" s="168"/>
      <c r="M219" s="142"/>
    </row>
    <row r="220">
      <c r="E220" s="137"/>
      <c r="F220" s="137"/>
      <c r="L220" s="168"/>
      <c r="M220" s="142"/>
    </row>
    <row r="221">
      <c r="E221" s="137"/>
      <c r="F221" s="137"/>
      <c r="L221" s="168"/>
      <c r="M221" s="142"/>
    </row>
    <row r="222">
      <c r="E222" s="137"/>
      <c r="F222" s="137"/>
      <c r="L222" s="168"/>
      <c r="M222" s="142"/>
    </row>
    <row r="223">
      <c r="E223" s="137"/>
      <c r="F223" s="137"/>
      <c r="L223" s="168"/>
      <c r="M223" s="142"/>
    </row>
    <row r="224">
      <c r="E224" s="137"/>
      <c r="F224" s="137"/>
      <c r="L224" s="168"/>
      <c r="M224" s="142"/>
    </row>
    <row r="225">
      <c r="E225" s="137"/>
      <c r="F225" s="137"/>
      <c r="L225" s="168"/>
      <c r="M225" s="142"/>
    </row>
    <row r="226">
      <c r="E226" s="137"/>
      <c r="F226" s="137"/>
      <c r="L226" s="168"/>
      <c r="M226" s="142"/>
    </row>
    <row r="227">
      <c r="E227" s="137"/>
      <c r="F227" s="137"/>
      <c r="L227" s="168"/>
      <c r="M227" s="142"/>
    </row>
    <row r="228">
      <c r="E228" s="137"/>
      <c r="F228" s="137"/>
      <c r="L228" s="168"/>
      <c r="M228" s="142"/>
    </row>
    <row r="229">
      <c r="E229" s="137"/>
      <c r="F229" s="137"/>
      <c r="L229" s="168"/>
      <c r="M229" s="142"/>
    </row>
    <row r="230">
      <c r="E230" s="137"/>
      <c r="F230" s="137"/>
      <c r="L230" s="168"/>
      <c r="M230" s="142"/>
    </row>
    <row r="231">
      <c r="E231" s="137"/>
      <c r="F231" s="137"/>
      <c r="L231" s="168"/>
      <c r="M231" s="142"/>
    </row>
    <row r="232">
      <c r="E232" s="137"/>
      <c r="F232" s="137"/>
      <c r="L232" s="168"/>
      <c r="M232" s="142"/>
    </row>
    <row r="233">
      <c r="E233" s="137"/>
      <c r="F233" s="137"/>
      <c r="L233" s="168"/>
      <c r="M233" s="142"/>
    </row>
    <row r="234">
      <c r="E234" s="137"/>
      <c r="F234" s="137"/>
      <c r="L234" s="168"/>
      <c r="M234" s="142"/>
    </row>
    <row r="235">
      <c r="E235" s="137"/>
      <c r="F235" s="137"/>
      <c r="L235" s="168"/>
      <c r="M235" s="142"/>
    </row>
    <row r="236">
      <c r="E236" s="137"/>
      <c r="F236" s="137"/>
      <c r="L236" s="168"/>
      <c r="M236" s="142"/>
    </row>
    <row r="237">
      <c r="E237" s="137"/>
      <c r="F237" s="137"/>
      <c r="L237" s="168"/>
      <c r="M237" s="142"/>
    </row>
    <row r="238">
      <c r="E238" s="137"/>
      <c r="F238" s="137"/>
      <c r="L238" s="168"/>
      <c r="M238" s="142"/>
    </row>
    <row r="239">
      <c r="E239" s="137"/>
      <c r="F239" s="137"/>
      <c r="L239" s="168"/>
      <c r="M239" s="142"/>
    </row>
    <row r="240">
      <c r="E240" s="137"/>
      <c r="F240" s="137"/>
      <c r="L240" s="168"/>
      <c r="M240" s="142"/>
    </row>
    <row r="241">
      <c r="E241" s="137"/>
      <c r="F241" s="137"/>
      <c r="L241" s="168"/>
      <c r="M241" s="142"/>
    </row>
    <row r="242">
      <c r="E242" s="137"/>
      <c r="F242" s="137"/>
      <c r="L242" s="168"/>
      <c r="M242" s="142"/>
    </row>
    <row r="243">
      <c r="E243" s="137"/>
      <c r="F243" s="137"/>
      <c r="L243" s="168"/>
      <c r="M243" s="142"/>
    </row>
    <row r="244">
      <c r="E244" s="137"/>
      <c r="F244" s="137"/>
      <c r="L244" s="168"/>
      <c r="M244" s="142"/>
    </row>
    <row r="245">
      <c r="E245" s="137"/>
      <c r="F245" s="137"/>
      <c r="L245" s="168"/>
      <c r="M245" s="142"/>
    </row>
    <row r="246">
      <c r="E246" s="137"/>
      <c r="F246" s="137"/>
      <c r="L246" s="168"/>
      <c r="M246" s="142"/>
    </row>
    <row r="247">
      <c r="E247" s="137"/>
      <c r="F247" s="137"/>
      <c r="L247" s="168"/>
      <c r="M247" s="142"/>
    </row>
    <row r="248">
      <c r="E248" s="137"/>
      <c r="F248" s="137"/>
      <c r="L248" s="168"/>
      <c r="M248" s="142"/>
    </row>
    <row r="249">
      <c r="E249" s="137"/>
      <c r="F249" s="137"/>
      <c r="L249" s="168"/>
      <c r="M249" s="142"/>
    </row>
    <row r="250">
      <c r="E250" s="137"/>
      <c r="F250" s="137"/>
      <c r="L250" s="168"/>
      <c r="M250" s="142"/>
    </row>
    <row r="251">
      <c r="E251" s="137"/>
      <c r="F251" s="137"/>
      <c r="L251" s="168"/>
      <c r="M251" s="142"/>
    </row>
    <row r="252">
      <c r="E252" s="137"/>
      <c r="F252" s="137"/>
      <c r="L252" s="168"/>
      <c r="M252" s="142"/>
    </row>
    <row r="253">
      <c r="E253" s="137"/>
      <c r="F253" s="137"/>
      <c r="L253" s="168"/>
      <c r="M253" s="142"/>
    </row>
    <row r="254">
      <c r="E254" s="137"/>
      <c r="F254" s="137"/>
      <c r="L254" s="168"/>
      <c r="M254" s="142"/>
    </row>
    <row r="255">
      <c r="E255" s="137"/>
      <c r="F255" s="137"/>
      <c r="L255" s="168"/>
      <c r="M255" s="142"/>
    </row>
    <row r="256">
      <c r="E256" s="137"/>
      <c r="F256" s="137"/>
      <c r="L256" s="168"/>
      <c r="M256" s="142"/>
    </row>
    <row r="257">
      <c r="E257" s="137"/>
      <c r="F257" s="137"/>
      <c r="L257" s="168"/>
      <c r="M257" s="142"/>
    </row>
    <row r="258">
      <c r="E258" s="137"/>
      <c r="F258" s="137"/>
      <c r="L258" s="168"/>
      <c r="M258" s="142"/>
    </row>
    <row r="259">
      <c r="E259" s="137"/>
      <c r="F259" s="137"/>
      <c r="L259" s="168"/>
      <c r="M259" s="142"/>
    </row>
    <row r="260">
      <c r="E260" s="137"/>
      <c r="F260" s="137"/>
      <c r="L260" s="168"/>
      <c r="M260" s="142"/>
    </row>
    <row r="261">
      <c r="E261" s="137"/>
      <c r="F261" s="137"/>
      <c r="L261" s="168"/>
      <c r="M261" s="142"/>
    </row>
    <row r="262">
      <c r="E262" s="137"/>
      <c r="F262" s="137"/>
      <c r="L262" s="168"/>
      <c r="M262" s="142"/>
    </row>
    <row r="263">
      <c r="E263" s="137"/>
      <c r="F263" s="137"/>
      <c r="L263" s="168"/>
      <c r="M263" s="142"/>
    </row>
    <row r="264">
      <c r="E264" s="137"/>
      <c r="F264" s="137"/>
      <c r="L264" s="168"/>
      <c r="M264" s="142"/>
    </row>
    <row r="265">
      <c r="E265" s="137"/>
      <c r="F265" s="137"/>
      <c r="L265" s="168"/>
      <c r="M265" s="142"/>
    </row>
    <row r="266">
      <c r="E266" s="137"/>
      <c r="F266" s="137"/>
      <c r="L266" s="168"/>
      <c r="M266" s="142"/>
    </row>
    <row r="267">
      <c r="E267" s="137"/>
      <c r="F267" s="137"/>
      <c r="L267" s="168"/>
      <c r="M267" s="142"/>
    </row>
    <row r="268">
      <c r="E268" s="137"/>
      <c r="F268" s="137"/>
      <c r="L268" s="168"/>
      <c r="M268" s="142"/>
    </row>
    <row r="269">
      <c r="E269" s="137"/>
      <c r="F269" s="137"/>
      <c r="L269" s="168"/>
      <c r="M269" s="142"/>
    </row>
    <row r="270">
      <c r="E270" s="137"/>
      <c r="F270" s="137"/>
      <c r="L270" s="168"/>
      <c r="M270" s="142"/>
    </row>
    <row r="271">
      <c r="E271" s="137"/>
      <c r="F271" s="137"/>
      <c r="L271" s="168"/>
      <c r="M271" s="142"/>
    </row>
    <row r="272">
      <c r="E272" s="137"/>
      <c r="F272" s="137"/>
      <c r="L272" s="168"/>
      <c r="M272" s="142"/>
    </row>
    <row r="273">
      <c r="E273" s="137"/>
      <c r="F273" s="137"/>
      <c r="L273" s="168"/>
      <c r="M273" s="142"/>
    </row>
    <row r="274">
      <c r="E274" s="137"/>
      <c r="F274" s="137"/>
      <c r="L274" s="168"/>
      <c r="M274" s="142"/>
    </row>
    <row r="275">
      <c r="E275" s="137"/>
      <c r="F275" s="137"/>
      <c r="L275" s="168"/>
      <c r="M275" s="142"/>
    </row>
    <row r="276">
      <c r="E276" s="137"/>
      <c r="F276" s="137"/>
      <c r="L276" s="168"/>
      <c r="M276" s="142"/>
    </row>
    <row r="277">
      <c r="E277" s="137"/>
      <c r="F277" s="137"/>
      <c r="L277" s="168"/>
      <c r="M277" s="142"/>
    </row>
    <row r="278">
      <c r="E278" s="137"/>
      <c r="F278" s="137"/>
      <c r="L278" s="168"/>
      <c r="M278" s="142"/>
    </row>
    <row r="279">
      <c r="E279" s="137"/>
      <c r="F279" s="137"/>
      <c r="L279" s="168"/>
      <c r="M279" s="142"/>
    </row>
    <row r="280">
      <c r="E280" s="137"/>
      <c r="F280" s="137"/>
      <c r="L280" s="168"/>
      <c r="M280" s="142"/>
    </row>
    <row r="281">
      <c r="E281" s="137"/>
      <c r="F281" s="137"/>
      <c r="L281" s="168"/>
      <c r="M281" s="142"/>
    </row>
    <row r="282">
      <c r="E282" s="137"/>
      <c r="F282" s="137"/>
      <c r="L282" s="168"/>
      <c r="M282" s="142"/>
    </row>
    <row r="283">
      <c r="E283" s="137"/>
      <c r="F283" s="137"/>
      <c r="L283" s="168"/>
      <c r="M283" s="142"/>
    </row>
    <row r="284">
      <c r="E284" s="137"/>
      <c r="F284" s="137"/>
      <c r="L284" s="168"/>
      <c r="M284" s="142"/>
    </row>
    <row r="285">
      <c r="E285" s="137"/>
      <c r="F285" s="137"/>
      <c r="L285" s="168"/>
      <c r="M285" s="142"/>
    </row>
    <row r="286">
      <c r="E286" s="137"/>
      <c r="F286" s="137"/>
      <c r="L286" s="168"/>
      <c r="M286" s="142"/>
    </row>
    <row r="287">
      <c r="E287" s="137"/>
      <c r="F287" s="137"/>
      <c r="L287" s="168"/>
      <c r="M287" s="142"/>
    </row>
    <row r="288">
      <c r="E288" s="137"/>
      <c r="F288" s="137"/>
      <c r="L288" s="168"/>
      <c r="M288" s="142"/>
    </row>
    <row r="289">
      <c r="E289" s="137"/>
      <c r="F289" s="137"/>
      <c r="L289" s="168"/>
      <c r="M289" s="142"/>
    </row>
    <row r="290">
      <c r="E290" s="137"/>
      <c r="F290" s="137"/>
      <c r="L290" s="168"/>
      <c r="M290" s="142"/>
    </row>
    <row r="291">
      <c r="E291" s="137"/>
      <c r="F291" s="137"/>
      <c r="L291" s="168"/>
      <c r="M291" s="142"/>
    </row>
    <row r="292">
      <c r="E292" s="137"/>
      <c r="F292" s="137"/>
      <c r="L292" s="168"/>
      <c r="M292" s="142"/>
    </row>
    <row r="293">
      <c r="E293" s="137"/>
      <c r="F293" s="137"/>
      <c r="L293" s="168"/>
      <c r="M293" s="142"/>
    </row>
    <row r="294">
      <c r="E294" s="137"/>
      <c r="F294" s="137"/>
      <c r="L294" s="168"/>
      <c r="M294" s="142"/>
    </row>
    <row r="295">
      <c r="E295" s="137"/>
      <c r="F295" s="137"/>
      <c r="L295" s="168"/>
      <c r="M295" s="142"/>
    </row>
    <row r="296">
      <c r="E296" s="137"/>
      <c r="F296" s="137"/>
      <c r="L296" s="168"/>
      <c r="M296" s="142"/>
    </row>
    <row r="297">
      <c r="E297" s="137"/>
      <c r="F297" s="137"/>
      <c r="L297" s="168"/>
      <c r="M297" s="142"/>
    </row>
    <row r="298">
      <c r="E298" s="137"/>
      <c r="F298" s="137"/>
      <c r="L298" s="168"/>
      <c r="M298" s="142"/>
    </row>
    <row r="299">
      <c r="E299" s="137"/>
      <c r="F299" s="137"/>
      <c r="L299" s="168"/>
      <c r="M299" s="142"/>
    </row>
    <row r="300">
      <c r="E300" s="137"/>
      <c r="F300" s="137"/>
      <c r="L300" s="168"/>
      <c r="M300" s="142"/>
    </row>
    <row r="301">
      <c r="E301" s="137"/>
      <c r="F301" s="137"/>
      <c r="L301" s="168"/>
      <c r="M301" s="142"/>
    </row>
    <row r="302">
      <c r="E302" s="137"/>
      <c r="F302" s="137"/>
      <c r="L302" s="168"/>
      <c r="M302" s="142"/>
    </row>
    <row r="303">
      <c r="E303" s="137"/>
      <c r="F303" s="137"/>
      <c r="L303" s="168"/>
      <c r="M303" s="142"/>
    </row>
    <row r="304">
      <c r="E304" s="137"/>
      <c r="F304" s="137"/>
      <c r="L304" s="168"/>
      <c r="M304" s="142"/>
    </row>
    <row r="305">
      <c r="E305" s="137"/>
      <c r="F305" s="137"/>
      <c r="L305" s="168"/>
      <c r="M305" s="142"/>
    </row>
    <row r="306">
      <c r="E306" s="137"/>
      <c r="F306" s="137"/>
      <c r="L306" s="168"/>
      <c r="M306" s="142"/>
    </row>
    <row r="307">
      <c r="E307" s="137"/>
      <c r="F307" s="137"/>
      <c r="L307" s="168"/>
      <c r="M307" s="142"/>
    </row>
    <row r="308">
      <c r="E308" s="137"/>
      <c r="F308" s="137"/>
      <c r="L308" s="168"/>
      <c r="M308" s="142"/>
    </row>
    <row r="309">
      <c r="E309" s="137"/>
      <c r="F309" s="137"/>
      <c r="L309" s="168"/>
      <c r="M309" s="142"/>
    </row>
    <row r="310">
      <c r="E310" s="137"/>
      <c r="F310" s="137"/>
      <c r="L310" s="168"/>
      <c r="M310" s="142"/>
    </row>
    <row r="311">
      <c r="E311" s="137"/>
      <c r="F311" s="137"/>
      <c r="L311" s="168"/>
      <c r="M311" s="142"/>
    </row>
    <row r="312">
      <c r="E312" s="137"/>
      <c r="F312" s="137"/>
      <c r="L312" s="168"/>
      <c r="M312" s="142"/>
    </row>
    <row r="313">
      <c r="E313" s="137"/>
      <c r="F313" s="137"/>
      <c r="L313" s="168"/>
      <c r="M313" s="142"/>
    </row>
    <row r="314">
      <c r="E314" s="137"/>
      <c r="F314" s="137"/>
      <c r="L314" s="168"/>
      <c r="M314" s="142"/>
    </row>
    <row r="315">
      <c r="E315" s="137"/>
      <c r="F315" s="137"/>
      <c r="L315" s="168"/>
      <c r="M315" s="142"/>
    </row>
    <row r="316">
      <c r="E316" s="137"/>
      <c r="F316" s="137"/>
      <c r="L316" s="168"/>
      <c r="M316" s="142"/>
    </row>
    <row r="317">
      <c r="E317" s="137"/>
      <c r="F317" s="137"/>
      <c r="L317" s="168"/>
      <c r="M317" s="142"/>
    </row>
    <row r="318">
      <c r="E318" s="137"/>
      <c r="F318" s="137"/>
      <c r="L318" s="168"/>
      <c r="M318" s="142"/>
    </row>
    <row r="319">
      <c r="E319" s="137"/>
      <c r="F319" s="137"/>
      <c r="L319" s="168"/>
      <c r="M319" s="142"/>
    </row>
    <row r="320">
      <c r="E320" s="137"/>
      <c r="F320" s="137"/>
      <c r="L320" s="168"/>
      <c r="M320" s="142"/>
    </row>
    <row r="321">
      <c r="E321" s="137"/>
      <c r="F321" s="137"/>
      <c r="L321" s="168"/>
      <c r="M321" s="142"/>
    </row>
    <row r="322">
      <c r="E322" s="137"/>
      <c r="F322" s="137"/>
      <c r="L322" s="168"/>
      <c r="M322" s="142"/>
    </row>
    <row r="323">
      <c r="E323" s="137"/>
      <c r="F323" s="137"/>
      <c r="L323" s="168"/>
      <c r="M323" s="142"/>
    </row>
    <row r="324">
      <c r="E324" s="137"/>
      <c r="F324" s="137"/>
      <c r="L324" s="168"/>
      <c r="M324" s="142"/>
    </row>
    <row r="325">
      <c r="E325" s="137"/>
      <c r="F325" s="137"/>
      <c r="L325" s="168"/>
      <c r="M325" s="142"/>
    </row>
    <row r="326">
      <c r="E326" s="137"/>
      <c r="F326" s="137"/>
      <c r="L326" s="168"/>
      <c r="M326" s="142"/>
    </row>
    <row r="327">
      <c r="E327" s="137"/>
      <c r="F327" s="137"/>
      <c r="L327" s="168"/>
      <c r="M327" s="142"/>
    </row>
    <row r="328">
      <c r="E328" s="137"/>
      <c r="F328" s="137"/>
      <c r="L328" s="168"/>
      <c r="M328" s="142"/>
    </row>
    <row r="329">
      <c r="E329" s="137"/>
      <c r="F329" s="137"/>
      <c r="L329" s="168"/>
      <c r="M329" s="142"/>
    </row>
    <row r="330">
      <c r="E330" s="137"/>
      <c r="F330" s="137"/>
      <c r="L330" s="168"/>
      <c r="M330" s="142"/>
    </row>
    <row r="331">
      <c r="E331" s="137"/>
      <c r="F331" s="137"/>
      <c r="L331" s="168"/>
      <c r="M331" s="142"/>
    </row>
    <row r="332">
      <c r="E332" s="137"/>
      <c r="F332" s="137"/>
      <c r="L332" s="168"/>
      <c r="M332" s="142"/>
    </row>
    <row r="333">
      <c r="E333" s="137"/>
      <c r="F333" s="137"/>
      <c r="L333" s="168"/>
      <c r="M333" s="142"/>
    </row>
    <row r="334">
      <c r="E334" s="137"/>
      <c r="F334" s="137"/>
      <c r="L334" s="168"/>
      <c r="M334" s="142"/>
    </row>
    <row r="335">
      <c r="E335" s="137"/>
      <c r="F335" s="137"/>
      <c r="L335" s="168"/>
      <c r="M335" s="142"/>
    </row>
    <row r="336">
      <c r="E336" s="137"/>
      <c r="F336" s="137"/>
      <c r="L336" s="168"/>
      <c r="M336" s="142"/>
    </row>
    <row r="337">
      <c r="E337" s="137"/>
      <c r="F337" s="137"/>
      <c r="L337" s="168"/>
      <c r="M337" s="142"/>
    </row>
    <row r="338">
      <c r="E338" s="137"/>
      <c r="F338" s="137"/>
      <c r="L338" s="168"/>
      <c r="M338" s="142"/>
    </row>
    <row r="339">
      <c r="E339" s="137"/>
      <c r="F339" s="137"/>
      <c r="L339" s="168"/>
      <c r="M339" s="142"/>
    </row>
    <row r="340">
      <c r="E340" s="137"/>
      <c r="F340" s="137"/>
      <c r="L340" s="168"/>
      <c r="M340" s="142"/>
    </row>
    <row r="341">
      <c r="E341" s="137"/>
      <c r="F341" s="137"/>
      <c r="L341" s="168"/>
      <c r="M341" s="142"/>
    </row>
    <row r="342">
      <c r="E342" s="137"/>
      <c r="F342" s="137"/>
      <c r="L342" s="168"/>
      <c r="M342" s="142"/>
    </row>
    <row r="343">
      <c r="E343" s="137"/>
      <c r="F343" s="137"/>
      <c r="L343" s="168"/>
      <c r="M343" s="142"/>
    </row>
    <row r="344">
      <c r="E344" s="137"/>
      <c r="F344" s="137"/>
      <c r="L344" s="168"/>
      <c r="M344" s="142"/>
    </row>
    <row r="345">
      <c r="E345" s="137"/>
      <c r="F345" s="137"/>
      <c r="L345" s="168"/>
      <c r="M345" s="142"/>
    </row>
    <row r="346">
      <c r="E346" s="137"/>
      <c r="F346" s="137"/>
      <c r="L346" s="168"/>
      <c r="M346" s="142"/>
    </row>
    <row r="347">
      <c r="E347" s="137"/>
      <c r="F347" s="137"/>
      <c r="L347" s="168"/>
      <c r="M347" s="142"/>
    </row>
    <row r="348">
      <c r="E348" s="137"/>
      <c r="F348" s="137"/>
      <c r="L348" s="168"/>
      <c r="M348" s="142"/>
    </row>
    <row r="349">
      <c r="E349" s="137"/>
      <c r="F349" s="137"/>
      <c r="L349" s="168"/>
      <c r="M349" s="142"/>
    </row>
    <row r="350">
      <c r="E350" s="137"/>
      <c r="F350" s="137"/>
      <c r="L350" s="168"/>
      <c r="M350" s="142"/>
    </row>
    <row r="351">
      <c r="E351" s="137"/>
      <c r="F351" s="137"/>
      <c r="L351" s="168"/>
      <c r="M351" s="142"/>
    </row>
    <row r="352">
      <c r="E352" s="137"/>
      <c r="F352" s="137"/>
      <c r="L352" s="168"/>
      <c r="M352" s="142"/>
    </row>
    <row r="353">
      <c r="E353" s="137"/>
      <c r="F353" s="137"/>
      <c r="L353" s="168"/>
      <c r="M353" s="142"/>
    </row>
    <row r="354">
      <c r="E354" s="137"/>
      <c r="F354" s="137"/>
      <c r="L354" s="168"/>
      <c r="M354" s="142"/>
    </row>
    <row r="355">
      <c r="E355" s="137"/>
      <c r="F355" s="137"/>
      <c r="L355" s="168"/>
      <c r="M355" s="142"/>
    </row>
    <row r="356">
      <c r="E356" s="137"/>
      <c r="F356" s="137"/>
      <c r="L356" s="168"/>
      <c r="M356" s="142"/>
    </row>
    <row r="357">
      <c r="E357" s="137"/>
      <c r="F357" s="137"/>
      <c r="L357" s="168"/>
      <c r="M357" s="142"/>
    </row>
    <row r="358">
      <c r="E358" s="137"/>
      <c r="F358" s="137"/>
      <c r="L358" s="168"/>
      <c r="M358" s="142"/>
    </row>
    <row r="359">
      <c r="E359" s="137"/>
      <c r="F359" s="137"/>
      <c r="L359" s="168"/>
      <c r="M359" s="142"/>
    </row>
    <row r="360">
      <c r="E360" s="137"/>
      <c r="F360" s="137"/>
      <c r="L360" s="168"/>
      <c r="M360" s="142"/>
    </row>
    <row r="361">
      <c r="E361" s="137"/>
      <c r="F361" s="137"/>
      <c r="L361" s="168"/>
      <c r="M361" s="142"/>
    </row>
    <row r="362">
      <c r="E362" s="137"/>
      <c r="F362" s="137"/>
      <c r="L362" s="168"/>
      <c r="M362" s="142"/>
    </row>
    <row r="363">
      <c r="E363" s="137"/>
      <c r="F363" s="137"/>
      <c r="L363" s="168"/>
      <c r="M363" s="142"/>
    </row>
    <row r="364">
      <c r="E364" s="137"/>
      <c r="F364" s="137"/>
      <c r="L364" s="168"/>
      <c r="M364" s="142"/>
    </row>
    <row r="365">
      <c r="E365" s="137"/>
      <c r="F365" s="137"/>
      <c r="L365" s="168"/>
      <c r="M365" s="142"/>
    </row>
    <row r="366">
      <c r="E366" s="137"/>
      <c r="F366" s="137"/>
      <c r="L366" s="168"/>
      <c r="M366" s="142"/>
    </row>
    <row r="367">
      <c r="E367" s="137"/>
      <c r="F367" s="137"/>
      <c r="L367" s="168"/>
      <c r="M367" s="142"/>
    </row>
    <row r="368">
      <c r="E368" s="137"/>
      <c r="F368" s="137"/>
      <c r="L368" s="168"/>
      <c r="M368" s="142"/>
    </row>
    <row r="369">
      <c r="E369" s="137"/>
      <c r="F369" s="137"/>
      <c r="L369" s="168"/>
      <c r="M369" s="142"/>
    </row>
    <row r="370">
      <c r="E370" s="137"/>
      <c r="F370" s="137"/>
      <c r="L370" s="168"/>
      <c r="M370" s="142"/>
    </row>
    <row r="371">
      <c r="E371" s="137"/>
      <c r="F371" s="137"/>
      <c r="L371" s="168"/>
      <c r="M371" s="142"/>
    </row>
    <row r="372">
      <c r="E372" s="137"/>
      <c r="F372" s="137"/>
      <c r="L372" s="168"/>
      <c r="M372" s="142"/>
    </row>
    <row r="373">
      <c r="E373" s="137"/>
      <c r="F373" s="137"/>
      <c r="L373" s="168"/>
      <c r="M373" s="142"/>
    </row>
    <row r="374">
      <c r="E374" s="137"/>
      <c r="F374" s="137"/>
      <c r="L374" s="168"/>
      <c r="M374" s="142"/>
    </row>
    <row r="375">
      <c r="E375" s="137"/>
      <c r="F375" s="137"/>
      <c r="L375" s="168"/>
      <c r="M375" s="142"/>
    </row>
    <row r="376">
      <c r="E376" s="137"/>
      <c r="F376" s="137"/>
      <c r="L376" s="168"/>
      <c r="M376" s="142"/>
    </row>
    <row r="377">
      <c r="E377" s="137"/>
      <c r="F377" s="137"/>
      <c r="L377" s="168"/>
      <c r="M377" s="142"/>
    </row>
    <row r="378">
      <c r="E378" s="137"/>
      <c r="F378" s="137"/>
      <c r="L378" s="168"/>
      <c r="M378" s="142"/>
    </row>
    <row r="379">
      <c r="E379" s="137"/>
      <c r="F379" s="137"/>
      <c r="L379" s="168"/>
      <c r="M379" s="142"/>
    </row>
    <row r="380">
      <c r="E380" s="137"/>
      <c r="F380" s="137"/>
      <c r="L380" s="168"/>
      <c r="M380" s="142"/>
    </row>
    <row r="381">
      <c r="E381" s="137"/>
      <c r="F381" s="137"/>
      <c r="L381" s="168"/>
      <c r="M381" s="142"/>
    </row>
    <row r="382">
      <c r="E382" s="137"/>
      <c r="F382" s="137"/>
      <c r="L382" s="168"/>
      <c r="M382" s="142"/>
    </row>
    <row r="383">
      <c r="E383" s="137"/>
      <c r="F383" s="137"/>
      <c r="L383" s="168"/>
      <c r="M383" s="142"/>
    </row>
    <row r="384">
      <c r="E384" s="137"/>
      <c r="F384" s="137"/>
      <c r="L384" s="168"/>
      <c r="M384" s="142"/>
    </row>
    <row r="385">
      <c r="E385" s="137"/>
      <c r="F385" s="137"/>
      <c r="L385" s="168"/>
      <c r="M385" s="142"/>
    </row>
    <row r="386">
      <c r="E386" s="137"/>
      <c r="F386" s="137"/>
      <c r="L386" s="168"/>
      <c r="M386" s="142"/>
    </row>
    <row r="387">
      <c r="E387" s="137"/>
      <c r="F387" s="137"/>
      <c r="L387" s="168"/>
      <c r="M387" s="142"/>
    </row>
    <row r="388">
      <c r="E388" s="137"/>
      <c r="F388" s="137"/>
      <c r="L388" s="168"/>
      <c r="M388" s="142"/>
    </row>
    <row r="389">
      <c r="E389" s="137"/>
      <c r="F389" s="137"/>
      <c r="L389" s="168"/>
      <c r="M389" s="142"/>
    </row>
    <row r="390">
      <c r="E390" s="137"/>
      <c r="F390" s="137"/>
      <c r="L390" s="168"/>
      <c r="M390" s="142"/>
    </row>
    <row r="391">
      <c r="E391" s="137"/>
      <c r="F391" s="137"/>
      <c r="L391" s="168"/>
      <c r="M391" s="142"/>
    </row>
    <row r="392">
      <c r="E392" s="137"/>
      <c r="F392" s="137"/>
      <c r="L392" s="168"/>
      <c r="M392" s="142"/>
    </row>
    <row r="393">
      <c r="E393" s="137"/>
      <c r="F393" s="137"/>
      <c r="L393" s="168"/>
      <c r="M393" s="142"/>
    </row>
    <row r="394">
      <c r="E394" s="137"/>
      <c r="F394" s="137"/>
      <c r="L394" s="168"/>
      <c r="M394" s="142"/>
    </row>
    <row r="395">
      <c r="E395" s="137"/>
      <c r="F395" s="137"/>
      <c r="L395" s="168"/>
      <c r="M395" s="142"/>
    </row>
    <row r="396">
      <c r="E396" s="137"/>
      <c r="F396" s="137"/>
      <c r="L396" s="168"/>
      <c r="M396" s="142"/>
    </row>
    <row r="397">
      <c r="E397" s="137"/>
      <c r="F397" s="137"/>
      <c r="L397" s="168"/>
      <c r="M397" s="142"/>
    </row>
    <row r="398">
      <c r="E398" s="137"/>
      <c r="F398" s="137"/>
      <c r="L398" s="168"/>
      <c r="M398" s="142"/>
    </row>
    <row r="399">
      <c r="E399" s="137"/>
      <c r="F399" s="137"/>
      <c r="L399" s="168"/>
      <c r="M399" s="142"/>
    </row>
    <row r="400">
      <c r="E400" s="137"/>
      <c r="F400" s="137"/>
      <c r="L400" s="168"/>
      <c r="M400" s="142"/>
    </row>
    <row r="401">
      <c r="E401" s="137"/>
      <c r="F401" s="137"/>
      <c r="L401" s="168"/>
      <c r="M401" s="142"/>
    </row>
    <row r="402">
      <c r="E402" s="137"/>
      <c r="F402" s="137"/>
      <c r="L402" s="168"/>
      <c r="M402" s="142"/>
    </row>
    <row r="403">
      <c r="E403" s="137"/>
      <c r="F403" s="137"/>
      <c r="L403" s="168"/>
      <c r="M403" s="142"/>
    </row>
    <row r="404">
      <c r="E404" s="137"/>
      <c r="F404" s="137"/>
      <c r="L404" s="168"/>
      <c r="M404" s="142"/>
    </row>
    <row r="405">
      <c r="E405" s="137"/>
      <c r="F405" s="137"/>
      <c r="L405" s="168"/>
      <c r="M405" s="142"/>
    </row>
    <row r="406">
      <c r="E406" s="137"/>
      <c r="F406" s="137"/>
      <c r="L406" s="168"/>
      <c r="M406" s="142"/>
    </row>
    <row r="407">
      <c r="E407" s="137"/>
      <c r="F407" s="137"/>
      <c r="L407" s="168"/>
      <c r="M407" s="142"/>
    </row>
    <row r="408">
      <c r="E408" s="137"/>
      <c r="F408" s="137"/>
      <c r="L408" s="168"/>
      <c r="M408" s="142"/>
    </row>
    <row r="409">
      <c r="E409" s="137"/>
      <c r="F409" s="137"/>
      <c r="L409" s="168"/>
      <c r="M409" s="142"/>
    </row>
    <row r="410">
      <c r="E410" s="137"/>
      <c r="F410" s="137"/>
      <c r="L410" s="168"/>
      <c r="M410" s="142"/>
    </row>
    <row r="411">
      <c r="E411" s="137"/>
      <c r="F411" s="137"/>
      <c r="L411" s="168"/>
      <c r="M411" s="142"/>
    </row>
    <row r="412">
      <c r="E412" s="137"/>
      <c r="F412" s="137"/>
      <c r="L412" s="168"/>
      <c r="M412" s="142"/>
    </row>
    <row r="413">
      <c r="E413" s="137"/>
      <c r="F413" s="137"/>
      <c r="L413" s="168"/>
      <c r="M413" s="142"/>
    </row>
    <row r="414">
      <c r="E414" s="137"/>
      <c r="F414" s="137"/>
      <c r="L414" s="168"/>
      <c r="M414" s="142"/>
    </row>
    <row r="415">
      <c r="E415" s="137"/>
      <c r="F415" s="137"/>
      <c r="L415" s="168"/>
      <c r="M415" s="142"/>
    </row>
    <row r="416">
      <c r="E416" s="137"/>
      <c r="F416" s="137"/>
      <c r="L416" s="168"/>
      <c r="M416" s="142"/>
    </row>
    <row r="417">
      <c r="E417" s="137"/>
      <c r="F417" s="137"/>
      <c r="L417" s="168"/>
      <c r="M417" s="142"/>
    </row>
    <row r="418">
      <c r="E418" s="137"/>
      <c r="F418" s="137"/>
      <c r="L418" s="168"/>
      <c r="M418" s="142"/>
    </row>
    <row r="419">
      <c r="E419" s="137"/>
      <c r="F419" s="137"/>
      <c r="L419" s="168"/>
      <c r="M419" s="142"/>
    </row>
    <row r="420">
      <c r="E420" s="137"/>
      <c r="F420" s="137"/>
      <c r="L420" s="168"/>
      <c r="M420" s="142"/>
    </row>
    <row r="421">
      <c r="E421" s="137"/>
      <c r="F421" s="137"/>
      <c r="L421" s="168"/>
      <c r="M421" s="142"/>
    </row>
    <row r="422">
      <c r="E422" s="137"/>
      <c r="F422" s="137"/>
      <c r="L422" s="168"/>
      <c r="M422" s="142"/>
    </row>
    <row r="423">
      <c r="E423" s="137"/>
      <c r="F423" s="137"/>
      <c r="L423" s="168"/>
      <c r="M423" s="142"/>
    </row>
    <row r="424">
      <c r="E424" s="137"/>
      <c r="F424" s="137"/>
      <c r="L424" s="168"/>
      <c r="M424" s="142"/>
    </row>
    <row r="425">
      <c r="E425" s="137"/>
      <c r="F425" s="137"/>
      <c r="L425" s="168"/>
      <c r="M425" s="142"/>
    </row>
    <row r="426">
      <c r="E426" s="137"/>
      <c r="F426" s="137"/>
      <c r="L426" s="168"/>
      <c r="M426" s="142"/>
    </row>
    <row r="427">
      <c r="E427" s="137"/>
      <c r="F427" s="137"/>
      <c r="L427" s="168"/>
      <c r="M427" s="142"/>
    </row>
    <row r="428">
      <c r="E428" s="137"/>
      <c r="F428" s="137"/>
      <c r="L428" s="168"/>
      <c r="M428" s="142"/>
    </row>
    <row r="429">
      <c r="E429" s="137"/>
      <c r="F429" s="137"/>
      <c r="L429" s="168"/>
      <c r="M429" s="142"/>
    </row>
    <row r="430">
      <c r="E430" s="137"/>
      <c r="F430" s="137"/>
      <c r="L430" s="168"/>
      <c r="M430" s="142"/>
    </row>
    <row r="431">
      <c r="E431" s="137"/>
      <c r="F431" s="137"/>
      <c r="L431" s="168"/>
      <c r="M431" s="142"/>
    </row>
    <row r="432">
      <c r="E432" s="137"/>
      <c r="F432" s="137"/>
      <c r="L432" s="168"/>
      <c r="M432" s="142"/>
    </row>
    <row r="433">
      <c r="E433" s="137"/>
      <c r="F433" s="137"/>
      <c r="L433" s="168"/>
      <c r="M433" s="142"/>
    </row>
    <row r="434">
      <c r="E434" s="137"/>
      <c r="F434" s="137"/>
      <c r="L434" s="168"/>
      <c r="M434" s="142"/>
    </row>
    <row r="435">
      <c r="E435" s="137"/>
      <c r="F435" s="137"/>
      <c r="L435" s="168"/>
      <c r="M435" s="142"/>
    </row>
    <row r="436">
      <c r="E436" s="137"/>
      <c r="F436" s="137"/>
      <c r="L436" s="168"/>
      <c r="M436" s="142"/>
    </row>
    <row r="437">
      <c r="E437" s="137"/>
      <c r="F437" s="137"/>
      <c r="L437" s="168"/>
      <c r="M437" s="142"/>
    </row>
    <row r="438">
      <c r="E438" s="137"/>
      <c r="F438" s="137"/>
      <c r="L438" s="168"/>
      <c r="M438" s="142"/>
    </row>
    <row r="439">
      <c r="E439" s="137"/>
      <c r="F439" s="137"/>
      <c r="L439" s="168"/>
      <c r="M439" s="142"/>
    </row>
    <row r="440">
      <c r="E440" s="137"/>
      <c r="F440" s="137"/>
      <c r="L440" s="168"/>
      <c r="M440" s="142"/>
    </row>
    <row r="441">
      <c r="E441" s="137"/>
      <c r="F441" s="137"/>
      <c r="L441" s="168"/>
      <c r="M441" s="142"/>
    </row>
    <row r="442">
      <c r="E442" s="137"/>
      <c r="F442" s="137"/>
      <c r="L442" s="168"/>
      <c r="M442" s="142"/>
    </row>
    <row r="443">
      <c r="E443" s="137"/>
      <c r="F443" s="137"/>
      <c r="L443" s="168"/>
      <c r="M443" s="142"/>
    </row>
    <row r="444">
      <c r="E444" s="137"/>
      <c r="F444" s="137"/>
      <c r="L444" s="168"/>
      <c r="M444" s="142"/>
    </row>
    <row r="445">
      <c r="E445" s="137"/>
      <c r="F445" s="137"/>
      <c r="L445" s="168"/>
      <c r="M445" s="142"/>
    </row>
    <row r="446">
      <c r="E446" s="137"/>
      <c r="F446" s="137"/>
      <c r="L446" s="168"/>
      <c r="M446" s="142"/>
    </row>
    <row r="447">
      <c r="E447" s="137"/>
      <c r="F447" s="137"/>
      <c r="L447" s="168"/>
      <c r="M447" s="142"/>
    </row>
    <row r="448">
      <c r="E448" s="137"/>
      <c r="F448" s="137"/>
      <c r="L448" s="168"/>
      <c r="M448" s="142"/>
    </row>
    <row r="449">
      <c r="E449" s="137"/>
      <c r="F449" s="137"/>
      <c r="L449" s="168"/>
      <c r="M449" s="142"/>
    </row>
    <row r="450">
      <c r="E450" s="137"/>
      <c r="F450" s="137"/>
      <c r="L450" s="168"/>
      <c r="M450" s="142"/>
    </row>
    <row r="451">
      <c r="E451" s="137"/>
      <c r="F451" s="137"/>
      <c r="L451" s="168"/>
      <c r="M451" s="142"/>
    </row>
    <row r="452">
      <c r="E452" s="137"/>
      <c r="F452" s="137"/>
      <c r="L452" s="168"/>
      <c r="M452" s="142"/>
    </row>
    <row r="453">
      <c r="E453" s="137"/>
      <c r="F453" s="137"/>
      <c r="L453" s="168"/>
      <c r="M453" s="142"/>
    </row>
    <row r="454">
      <c r="E454" s="137"/>
      <c r="F454" s="137"/>
      <c r="L454" s="168"/>
      <c r="M454" s="142"/>
    </row>
    <row r="455">
      <c r="E455" s="137"/>
      <c r="F455" s="137"/>
      <c r="L455" s="168"/>
      <c r="M455" s="142"/>
    </row>
    <row r="456">
      <c r="E456" s="137"/>
      <c r="F456" s="137"/>
      <c r="L456" s="168"/>
      <c r="M456" s="142"/>
    </row>
    <row r="457">
      <c r="E457" s="137"/>
      <c r="F457" s="137"/>
      <c r="L457" s="168"/>
      <c r="M457" s="142"/>
    </row>
    <row r="458">
      <c r="E458" s="137"/>
      <c r="F458" s="137"/>
      <c r="L458" s="168"/>
      <c r="M458" s="142"/>
    </row>
    <row r="459">
      <c r="E459" s="137"/>
      <c r="F459" s="137"/>
      <c r="L459" s="168"/>
      <c r="M459" s="142"/>
    </row>
    <row r="460">
      <c r="E460" s="137"/>
      <c r="F460" s="137"/>
      <c r="L460" s="168"/>
      <c r="M460" s="142"/>
    </row>
    <row r="461">
      <c r="E461" s="137"/>
      <c r="F461" s="137"/>
      <c r="L461" s="168"/>
      <c r="M461" s="142"/>
    </row>
    <row r="462">
      <c r="E462" s="137"/>
      <c r="F462" s="137"/>
      <c r="L462" s="168"/>
      <c r="M462" s="142"/>
    </row>
    <row r="463">
      <c r="E463" s="137"/>
      <c r="F463" s="137"/>
      <c r="L463" s="168"/>
      <c r="M463" s="142"/>
    </row>
    <row r="464">
      <c r="E464" s="137"/>
      <c r="F464" s="137"/>
      <c r="L464" s="168"/>
      <c r="M464" s="142"/>
    </row>
    <row r="465">
      <c r="E465" s="137"/>
      <c r="F465" s="137"/>
      <c r="L465" s="168"/>
      <c r="M465" s="142"/>
    </row>
    <row r="466">
      <c r="E466" s="137"/>
      <c r="F466" s="137"/>
      <c r="L466" s="168"/>
      <c r="M466" s="142"/>
    </row>
    <row r="467">
      <c r="E467" s="137"/>
      <c r="F467" s="137"/>
      <c r="L467" s="168"/>
      <c r="M467" s="142"/>
    </row>
    <row r="468">
      <c r="E468" s="137"/>
      <c r="F468" s="137"/>
      <c r="L468" s="168"/>
      <c r="M468" s="142"/>
    </row>
    <row r="469">
      <c r="E469" s="137"/>
      <c r="F469" s="137"/>
      <c r="L469" s="168"/>
      <c r="M469" s="142"/>
    </row>
    <row r="470">
      <c r="E470" s="137"/>
      <c r="F470" s="137"/>
      <c r="L470" s="168"/>
      <c r="M470" s="142"/>
    </row>
    <row r="471">
      <c r="E471" s="137"/>
      <c r="F471" s="137"/>
      <c r="L471" s="168"/>
      <c r="M471" s="142"/>
    </row>
    <row r="472">
      <c r="E472" s="137"/>
      <c r="F472" s="137"/>
      <c r="L472" s="168"/>
      <c r="M472" s="142"/>
    </row>
    <row r="473">
      <c r="E473" s="137"/>
      <c r="F473" s="137"/>
      <c r="L473" s="168"/>
      <c r="M473" s="142"/>
    </row>
    <row r="474">
      <c r="E474" s="137"/>
      <c r="F474" s="137"/>
      <c r="L474" s="168"/>
      <c r="M474" s="142"/>
    </row>
    <row r="475">
      <c r="E475" s="137"/>
      <c r="F475" s="137"/>
      <c r="L475" s="168"/>
      <c r="M475" s="142"/>
    </row>
    <row r="476">
      <c r="E476" s="137"/>
      <c r="F476" s="137"/>
      <c r="L476" s="168"/>
      <c r="M476" s="142"/>
    </row>
    <row r="477">
      <c r="E477" s="137"/>
      <c r="F477" s="137"/>
      <c r="L477" s="168"/>
      <c r="M477" s="142"/>
    </row>
    <row r="478">
      <c r="E478" s="137"/>
      <c r="F478" s="137"/>
      <c r="L478" s="168"/>
      <c r="M478" s="142"/>
    </row>
    <row r="479">
      <c r="E479" s="137"/>
      <c r="F479" s="137"/>
      <c r="L479" s="168"/>
      <c r="M479" s="142"/>
    </row>
    <row r="480">
      <c r="E480" s="137"/>
      <c r="F480" s="137"/>
      <c r="L480" s="168"/>
      <c r="M480" s="142"/>
    </row>
    <row r="481">
      <c r="E481" s="137"/>
      <c r="F481" s="137"/>
      <c r="L481" s="168"/>
      <c r="M481" s="142"/>
    </row>
    <row r="482">
      <c r="E482" s="137"/>
      <c r="F482" s="137"/>
      <c r="L482" s="168"/>
      <c r="M482" s="142"/>
    </row>
    <row r="483">
      <c r="E483" s="137"/>
      <c r="F483" s="137"/>
      <c r="L483" s="168"/>
      <c r="M483" s="142"/>
    </row>
    <row r="484">
      <c r="E484" s="137"/>
      <c r="F484" s="137"/>
      <c r="L484" s="168"/>
      <c r="M484" s="142"/>
    </row>
    <row r="485">
      <c r="E485" s="137"/>
      <c r="F485" s="137"/>
      <c r="L485" s="168"/>
      <c r="M485" s="142"/>
    </row>
    <row r="486">
      <c r="E486" s="137"/>
      <c r="F486" s="137"/>
      <c r="L486" s="168"/>
      <c r="M486" s="142"/>
    </row>
    <row r="487">
      <c r="E487" s="137"/>
      <c r="F487" s="137"/>
      <c r="L487" s="168"/>
      <c r="M487" s="142"/>
    </row>
    <row r="488">
      <c r="E488" s="137"/>
      <c r="F488" s="137"/>
      <c r="L488" s="168"/>
      <c r="M488" s="142"/>
    </row>
    <row r="489">
      <c r="E489" s="137"/>
      <c r="F489" s="137"/>
      <c r="L489" s="168"/>
      <c r="M489" s="142"/>
    </row>
    <row r="490">
      <c r="E490" s="137"/>
      <c r="F490" s="137"/>
      <c r="L490" s="168"/>
      <c r="M490" s="142"/>
    </row>
    <row r="491">
      <c r="E491" s="137"/>
      <c r="F491" s="137"/>
      <c r="L491" s="168"/>
      <c r="M491" s="142"/>
    </row>
    <row r="492">
      <c r="E492" s="137"/>
      <c r="F492" s="137"/>
      <c r="L492" s="168"/>
      <c r="M492" s="142"/>
    </row>
    <row r="493">
      <c r="E493" s="137"/>
      <c r="F493" s="137"/>
      <c r="L493" s="168"/>
      <c r="M493" s="142"/>
    </row>
    <row r="494">
      <c r="E494" s="137"/>
      <c r="F494" s="137"/>
      <c r="L494" s="168"/>
      <c r="M494" s="142"/>
    </row>
    <row r="495">
      <c r="E495" s="137"/>
      <c r="F495" s="137"/>
      <c r="L495" s="168"/>
      <c r="M495" s="142"/>
    </row>
    <row r="496">
      <c r="E496" s="137"/>
      <c r="F496" s="137"/>
      <c r="L496" s="168"/>
      <c r="M496" s="142"/>
    </row>
    <row r="497">
      <c r="E497" s="137"/>
      <c r="F497" s="137"/>
      <c r="L497" s="168"/>
      <c r="M497" s="142"/>
    </row>
    <row r="498">
      <c r="E498" s="137"/>
      <c r="F498" s="137"/>
      <c r="L498" s="168"/>
      <c r="M498" s="142"/>
    </row>
    <row r="499">
      <c r="E499" s="137"/>
      <c r="F499" s="137"/>
      <c r="L499" s="168"/>
      <c r="M499" s="142"/>
    </row>
    <row r="500">
      <c r="E500" s="137"/>
      <c r="F500" s="137"/>
      <c r="L500" s="168"/>
      <c r="M500" s="142"/>
    </row>
    <row r="501">
      <c r="E501" s="137"/>
      <c r="F501" s="137"/>
      <c r="L501" s="168"/>
      <c r="M501" s="142"/>
    </row>
    <row r="502">
      <c r="E502" s="137"/>
      <c r="F502" s="137"/>
      <c r="L502" s="168"/>
      <c r="M502" s="142"/>
    </row>
    <row r="503">
      <c r="E503" s="137"/>
      <c r="F503" s="137"/>
      <c r="L503" s="168"/>
      <c r="M503" s="142"/>
    </row>
    <row r="504">
      <c r="E504" s="137"/>
      <c r="F504" s="137"/>
      <c r="L504" s="168"/>
      <c r="M504" s="142"/>
    </row>
    <row r="505">
      <c r="E505" s="137"/>
      <c r="F505" s="137"/>
      <c r="L505" s="168"/>
      <c r="M505" s="142"/>
    </row>
    <row r="506">
      <c r="E506" s="137"/>
      <c r="F506" s="137"/>
      <c r="L506" s="168"/>
      <c r="M506" s="142"/>
    </row>
    <row r="507">
      <c r="E507" s="137"/>
      <c r="F507" s="137"/>
      <c r="L507" s="168"/>
      <c r="M507" s="142"/>
    </row>
    <row r="508">
      <c r="E508" s="137"/>
      <c r="F508" s="137"/>
      <c r="L508" s="168"/>
      <c r="M508" s="142"/>
    </row>
    <row r="509">
      <c r="E509" s="137"/>
      <c r="F509" s="137"/>
      <c r="L509" s="168"/>
      <c r="M509" s="142"/>
    </row>
    <row r="510">
      <c r="E510" s="137"/>
      <c r="F510" s="137"/>
      <c r="L510" s="168"/>
      <c r="M510" s="142"/>
    </row>
    <row r="511">
      <c r="E511" s="137"/>
      <c r="F511" s="137"/>
      <c r="L511" s="168"/>
      <c r="M511" s="142"/>
    </row>
    <row r="512">
      <c r="E512" s="137"/>
      <c r="F512" s="137"/>
      <c r="L512" s="168"/>
      <c r="M512" s="142"/>
    </row>
    <row r="513">
      <c r="E513" s="137"/>
      <c r="F513" s="137"/>
      <c r="L513" s="168"/>
      <c r="M513" s="142"/>
    </row>
    <row r="514">
      <c r="E514" s="137"/>
      <c r="F514" s="137"/>
      <c r="L514" s="168"/>
      <c r="M514" s="142"/>
    </row>
    <row r="515">
      <c r="E515" s="137"/>
      <c r="F515" s="137"/>
      <c r="L515" s="168"/>
      <c r="M515" s="142"/>
    </row>
    <row r="516">
      <c r="E516" s="137"/>
      <c r="F516" s="137"/>
      <c r="L516" s="168"/>
      <c r="M516" s="142"/>
    </row>
    <row r="517">
      <c r="E517" s="137"/>
      <c r="F517" s="137"/>
      <c r="L517" s="168"/>
      <c r="M517" s="142"/>
    </row>
    <row r="518">
      <c r="E518" s="137"/>
      <c r="F518" s="137"/>
      <c r="L518" s="168"/>
      <c r="M518" s="142"/>
    </row>
    <row r="519">
      <c r="E519" s="137"/>
      <c r="F519" s="137"/>
      <c r="L519" s="168"/>
      <c r="M519" s="142"/>
    </row>
    <row r="520">
      <c r="E520" s="137"/>
      <c r="F520" s="137"/>
      <c r="L520" s="168"/>
      <c r="M520" s="142"/>
    </row>
    <row r="521">
      <c r="E521" s="137"/>
      <c r="F521" s="137"/>
      <c r="L521" s="168"/>
      <c r="M521" s="142"/>
    </row>
    <row r="522">
      <c r="E522" s="137"/>
      <c r="F522" s="137"/>
      <c r="L522" s="168"/>
      <c r="M522" s="142"/>
    </row>
    <row r="523">
      <c r="E523" s="137"/>
      <c r="F523" s="137"/>
      <c r="L523" s="168"/>
      <c r="M523" s="142"/>
    </row>
    <row r="524">
      <c r="E524" s="137"/>
      <c r="F524" s="137"/>
      <c r="L524" s="168"/>
      <c r="M524" s="142"/>
    </row>
    <row r="525">
      <c r="E525" s="137"/>
      <c r="F525" s="137"/>
      <c r="L525" s="168"/>
      <c r="M525" s="142"/>
    </row>
    <row r="526">
      <c r="E526" s="137"/>
      <c r="F526" s="137"/>
      <c r="L526" s="168"/>
      <c r="M526" s="142"/>
    </row>
    <row r="527">
      <c r="E527" s="137"/>
      <c r="F527" s="137"/>
      <c r="L527" s="168"/>
      <c r="M527" s="142"/>
    </row>
    <row r="528">
      <c r="E528" s="137"/>
      <c r="F528" s="137"/>
      <c r="L528" s="168"/>
      <c r="M528" s="142"/>
    </row>
    <row r="529">
      <c r="E529" s="137"/>
      <c r="F529" s="137"/>
      <c r="L529" s="168"/>
      <c r="M529" s="142"/>
    </row>
    <row r="530">
      <c r="E530" s="137"/>
      <c r="F530" s="137"/>
      <c r="L530" s="168"/>
      <c r="M530" s="142"/>
    </row>
    <row r="531">
      <c r="E531" s="137"/>
      <c r="F531" s="137"/>
      <c r="L531" s="168"/>
      <c r="M531" s="142"/>
    </row>
    <row r="532">
      <c r="E532" s="137"/>
      <c r="F532" s="137"/>
      <c r="L532" s="168"/>
      <c r="M532" s="142"/>
    </row>
    <row r="533">
      <c r="E533" s="137"/>
      <c r="F533" s="137"/>
      <c r="L533" s="168"/>
      <c r="M533" s="142"/>
    </row>
    <row r="534">
      <c r="E534" s="137"/>
      <c r="F534" s="137"/>
      <c r="L534" s="168"/>
      <c r="M534" s="142"/>
    </row>
    <row r="535">
      <c r="E535" s="137"/>
      <c r="F535" s="137"/>
      <c r="L535" s="168"/>
      <c r="M535" s="142"/>
    </row>
    <row r="536">
      <c r="E536" s="137"/>
      <c r="F536" s="137"/>
      <c r="L536" s="168"/>
      <c r="M536" s="142"/>
    </row>
    <row r="537">
      <c r="E537" s="137"/>
      <c r="F537" s="137"/>
      <c r="L537" s="168"/>
      <c r="M537" s="142"/>
    </row>
    <row r="538">
      <c r="E538" s="137"/>
      <c r="F538" s="137"/>
      <c r="L538" s="168"/>
      <c r="M538" s="142"/>
    </row>
    <row r="539">
      <c r="E539" s="137"/>
      <c r="F539" s="137"/>
      <c r="L539" s="168"/>
      <c r="M539" s="142"/>
    </row>
    <row r="540">
      <c r="E540" s="137"/>
      <c r="F540" s="137"/>
      <c r="L540" s="168"/>
      <c r="M540" s="142"/>
    </row>
    <row r="541">
      <c r="E541" s="137"/>
      <c r="F541" s="137"/>
      <c r="L541" s="168"/>
      <c r="M541" s="142"/>
    </row>
    <row r="542">
      <c r="E542" s="137"/>
      <c r="F542" s="137"/>
      <c r="L542" s="168"/>
      <c r="M542" s="142"/>
    </row>
    <row r="543">
      <c r="E543" s="137"/>
      <c r="F543" s="137"/>
      <c r="L543" s="168"/>
      <c r="M543" s="142"/>
    </row>
    <row r="544">
      <c r="E544" s="137"/>
      <c r="F544" s="137"/>
      <c r="L544" s="168"/>
      <c r="M544" s="142"/>
    </row>
    <row r="545">
      <c r="E545" s="137"/>
      <c r="F545" s="137"/>
      <c r="L545" s="168"/>
      <c r="M545" s="142"/>
    </row>
    <row r="546">
      <c r="E546" s="137"/>
      <c r="F546" s="137"/>
      <c r="L546" s="168"/>
      <c r="M546" s="142"/>
    </row>
    <row r="547">
      <c r="E547" s="137"/>
      <c r="F547" s="137"/>
      <c r="L547" s="168"/>
      <c r="M547" s="142"/>
    </row>
    <row r="548">
      <c r="E548" s="137"/>
      <c r="F548" s="137"/>
      <c r="L548" s="168"/>
      <c r="M548" s="142"/>
    </row>
    <row r="549">
      <c r="E549" s="137"/>
      <c r="F549" s="137"/>
      <c r="L549" s="168"/>
      <c r="M549" s="142"/>
    </row>
    <row r="550">
      <c r="E550" s="137"/>
      <c r="F550" s="137"/>
      <c r="L550" s="168"/>
      <c r="M550" s="142"/>
    </row>
    <row r="551">
      <c r="E551" s="137"/>
      <c r="F551" s="137"/>
      <c r="L551" s="168"/>
      <c r="M551" s="142"/>
    </row>
    <row r="552">
      <c r="E552" s="137"/>
      <c r="F552" s="137"/>
      <c r="L552" s="168"/>
      <c r="M552" s="142"/>
    </row>
    <row r="553">
      <c r="E553" s="137"/>
      <c r="F553" s="137"/>
      <c r="L553" s="168"/>
      <c r="M553" s="142"/>
    </row>
    <row r="554">
      <c r="E554" s="137"/>
      <c r="F554" s="137"/>
      <c r="L554" s="168"/>
      <c r="M554" s="142"/>
    </row>
    <row r="555">
      <c r="E555" s="137"/>
      <c r="F555" s="137"/>
      <c r="L555" s="168"/>
      <c r="M555" s="142"/>
    </row>
    <row r="556">
      <c r="E556" s="137"/>
      <c r="F556" s="137"/>
      <c r="L556" s="168"/>
      <c r="M556" s="142"/>
    </row>
    <row r="557">
      <c r="E557" s="137"/>
      <c r="F557" s="137"/>
      <c r="L557" s="168"/>
      <c r="M557" s="142"/>
    </row>
    <row r="558">
      <c r="E558" s="137"/>
      <c r="F558" s="137"/>
      <c r="L558" s="168"/>
      <c r="M558" s="142"/>
    </row>
    <row r="559">
      <c r="E559" s="137"/>
      <c r="F559" s="137"/>
      <c r="L559" s="168"/>
      <c r="M559" s="142"/>
    </row>
    <row r="560">
      <c r="E560" s="137"/>
      <c r="F560" s="137"/>
      <c r="L560" s="168"/>
      <c r="M560" s="142"/>
    </row>
    <row r="561">
      <c r="E561" s="137"/>
      <c r="F561" s="137"/>
      <c r="L561" s="168"/>
      <c r="M561" s="142"/>
    </row>
    <row r="562">
      <c r="E562" s="137"/>
      <c r="F562" s="137"/>
      <c r="L562" s="168"/>
      <c r="M562" s="142"/>
    </row>
    <row r="563">
      <c r="E563" s="137"/>
      <c r="F563" s="137"/>
      <c r="L563" s="168"/>
      <c r="M563" s="142"/>
    </row>
    <row r="564">
      <c r="E564" s="137"/>
      <c r="F564" s="137"/>
      <c r="L564" s="168"/>
      <c r="M564" s="142"/>
    </row>
    <row r="565">
      <c r="E565" s="137"/>
      <c r="F565" s="137"/>
      <c r="L565" s="168"/>
      <c r="M565" s="142"/>
    </row>
    <row r="566">
      <c r="E566" s="137"/>
      <c r="F566" s="137"/>
      <c r="L566" s="168"/>
      <c r="M566" s="142"/>
    </row>
    <row r="567">
      <c r="E567" s="137"/>
      <c r="F567" s="137"/>
      <c r="L567" s="168"/>
      <c r="M567" s="142"/>
    </row>
    <row r="568">
      <c r="E568" s="137"/>
      <c r="F568" s="137"/>
      <c r="L568" s="168"/>
      <c r="M568" s="142"/>
    </row>
    <row r="569">
      <c r="E569" s="137"/>
      <c r="F569" s="137"/>
      <c r="L569" s="168"/>
      <c r="M569" s="142"/>
    </row>
    <row r="570">
      <c r="E570" s="137"/>
      <c r="F570" s="137"/>
      <c r="L570" s="168"/>
      <c r="M570" s="142"/>
    </row>
    <row r="571">
      <c r="E571" s="137"/>
      <c r="F571" s="137"/>
      <c r="L571" s="168"/>
      <c r="M571" s="142"/>
    </row>
    <row r="572">
      <c r="E572" s="137"/>
      <c r="F572" s="137"/>
      <c r="L572" s="168"/>
      <c r="M572" s="142"/>
    </row>
    <row r="573">
      <c r="E573" s="137"/>
      <c r="F573" s="137"/>
      <c r="L573" s="168"/>
      <c r="M573" s="142"/>
    </row>
    <row r="574">
      <c r="E574" s="137"/>
      <c r="F574" s="137"/>
      <c r="L574" s="168"/>
      <c r="M574" s="142"/>
    </row>
    <row r="575">
      <c r="E575" s="137"/>
      <c r="F575" s="137"/>
      <c r="L575" s="168"/>
      <c r="M575" s="142"/>
    </row>
    <row r="576">
      <c r="E576" s="137"/>
      <c r="F576" s="137"/>
      <c r="L576" s="168"/>
      <c r="M576" s="142"/>
    </row>
    <row r="577">
      <c r="E577" s="137"/>
      <c r="F577" s="137"/>
      <c r="L577" s="168"/>
      <c r="M577" s="142"/>
    </row>
    <row r="578">
      <c r="E578" s="137"/>
      <c r="F578" s="137"/>
      <c r="L578" s="168"/>
      <c r="M578" s="142"/>
    </row>
    <row r="579">
      <c r="E579" s="137"/>
      <c r="F579" s="137"/>
      <c r="L579" s="168"/>
      <c r="M579" s="142"/>
    </row>
    <row r="580">
      <c r="E580" s="137"/>
      <c r="F580" s="137"/>
      <c r="L580" s="168"/>
      <c r="M580" s="142"/>
    </row>
    <row r="581">
      <c r="E581" s="137"/>
      <c r="F581" s="137"/>
      <c r="L581" s="168"/>
      <c r="M581" s="142"/>
    </row>
    <row r="582">
      <c r="E582" s="137"/>
      <c r="F582" s="137"/>
      <c r="L582" s="168"/>
      <c r="M582" s="142"/>
    </row>
    <row r="583">
      <c r="E583" s="137"/>
      <c r="F583" s="137"/>
      <c r="L583" s="168"/>
      <c r="M583" s="142"/>
    </row>
    <row r="584">
      <c r="E584" s="137"/>
      <c r="F584" s="137"/>
      <c r="L584" s="168"/>
      <c r="M584" s="142"/>
    </row>
    <row r="585">
      <c r="E585" s="137"/>
      <c r="F585" s="137"/>
      <c r="L585" s="168"/>
      <c r="M585" s="142"/>
    </row>
    <row r="586">
      <c r="E586" s="137"/>
      <c r="F586" s="137"/>
      <c r="L586" s="168"/>
      <c r="M586" s="142"/>
    </row>
    <row r="587">
      <c r="E587" s="137"/>
      <c r="F587" s="137"/>
      <c r="L587" s="168"/>
      <c r="M587" s="142"/>
    </row>
    <row r="588">
      <c r="E588" s="137"/>
      <c r="F588" s="137"/>
      <c r="L588" s="168"/>
      <c r="M588" s="142"/>
    </row>
    <row r="589">
      <c r="E589" s="137"/>
      <c r="F589" s="137"/>
      <c r="L589" s="168"/>
      <c r="M589" s="142"/>
    </row>
    <row r="590">
      <c r="E590" s="137"/>
      <c r="F590" s="137"/>
      <c r="L590" s="168"/>
      <c r="M590" s="142"/>
    </row>
    <row r="591">
      <c r="E591" s="137"/>
      <c r="F591" s="137"/>
      <c r="L591" s="168"/>
      <c r="M591" s="142"/>
    </row>
    <row r="592">
      <c r="E592" s="137"/>
      <c r="F592" s="137"/>
      <c r="L592" s="168"/>
      <c r="M592" s="142"/>
    </row>
    <row r="593">
      <c r="E593" s="137"/>
      <c r="F593" s="137"/>
      <c r="L593" s="168"/>
      <c r="M593" s="142"/>
    </row>
    <row r="594">
      <c r="E594" s="137"/>
      <c r="F594" s="137"/>
      <c r="L594" s="168"/>
      <c r="M594" s="142"/>
    </row>
    <row r="595">
      <c r="E595" s="137"/>
      <c r="F595" s="137"/>
      <c r="L595" s="168"/>
      <c r="M595" s="142"/>
    </row>
    <row r="596">
      <c r="E596" s="137"/>
      <c r="F596" s="137"/>
      <c r="L596" s="168"/>
      <c r="M596" s="142"/>
    </row>
    <row r="597">
      <c r="E597" s="137"/>
      <c r="F597" s="137"/>
      <c r="L597" s="168"/>
      <c r="M597" s="142"/>
    </row>
    <row r="598">
      <c r="E598" s="137"/>
      <c r="F598" s="137"/>
      <c r="L598" s="168"/>
      <c r="M598" s="142"/>
    </row>
    <row r="599">
      <c r="E599" s="137"/>
      <c r="F599" s="137"/>
      <c r="L599" s="168"/>
      <c r="M599" s="142"/>
    </row>
    <row r="600">
      <c r="E600" s="137"/>
      <c r="F600" s="137"/>
      <c r="L600" s="168"/>
      <c r="M600" s="142"/>
    </row>
    <row r="601">
      <c r="E601" s="137"/>
      <c r="F601" s="137"/>
      <c r="L601" s="168"/>
      <c r="M601" s="142"/>
    </row>
    <row r="602">
      <c r="E602" s="137"/>
      <c r="F602" s="137"/>
      <c r="L602" s="168"/>
      <c r="M602" s="142"/>
    </row>
    <row r="603">
      <c r="E603" s="137"/>
      <c r="F603" s="137"/>
      <c r="L603" s="168"/>
      <c r="M603" s="142"/>
    </row>
    <row r="604">
      <c r="E604" s="137"/>
      <c r="F604" s="137"/>
      <c r="L604" s="168"/>
      <c r="M604" s="142"/>
    </row>
    <row r="605">
      <c r="E605" s="137"/>
      <c r="F605" s="137"/>
      <c r="L605" s="168"/>
      <c r="M605" s="142"/>
    </row>
    <row r="606">
      <c r="E606" s="137"/>
      <c r="F606" s="137"/>
      <c r="L606" s="168"/>
      <c r="M606" s="142"/>
    </row>
    <row r="607">
      <c r="E607" s="137"/>
      <c r="F607" s="137"/>
      <c r="L607" s="168"/>
      <c r="M607" s="142"/>
    </row>
    <row r="608">
      <c r="E608" s="137"/>
      <c r="F608" s="137"/>
      <c r="L608" s="168"/>
      <c r="M608" s="142"/>
    </row>
    <row r="609">
      <c r="E609" s="137"/>
      <c r="F609" s="137"/>
      <c r="L609" s="168"/>
      <c r="M609" s="142"/>
    </row>
    <row r="610">
      <c r="E610" s="137"/>
      <c r="F610" s="137"/>
      <c r="L610" s="168"/>
      <c r="M610" s="142"/>
    </row>
    <row r="611">
      <c r="E611" s="137"/>
      <c r="F611" s="137"/>
      <c r="L611" s="168"/>
      <c r="M611" s="142"/>
    </row>
    <row r="612">
      <c r="E612" s="137"/>
      <c r="F612" s="137"/>
      <c r="L612" s="168"/>
      <c r="M612" s="142"/>
    </row>
    <row r="613">
      <c r="E613" s="137"/>
      <c r="F613" s="137"/>
      <c r="L613" s="168"/>
      <c r="M613" s="142"/>
    </row>
    <row r="614">
      <c r="E614" s="137"/>
      <c r="F614" s="137"/>
      <c r="L614" s="168"/>
      <c r="M614" s="142"/>
    </row>
    <row r="615">
      <c r="E615" s="137"/>
      <c r="F615" s="137"/>
      <c r="L615" s="168"/>
      <c r="M615" s="142"/>
    </row>
    <row r="616">
      <c r="E616" s="137"/>
      <c r="F616" s="137"/>
      <c r="L616" s="168"/>
      <c r="M616" s="142"/>
    </row>
    <row r="617">
      <c r="E617" s="137"/>
      <c r="F617" s="137"/>
      <c r="L617" s="168"/>
      <c r="M617" s="142"/>
    </row>
    <row r="618">
      <c r="E618" s="137"/>
      <c r="F618" s="137"/>
      <c r="L618" s="168"/>
      <c r="M618" s="142"/>
    </row>
    <row r="619">
      <c r="E619" s="137"/>
      <c r="F619" s="137"/>
      <c r="L619" s="168"/>
      <c r="M619" s="142"/>
    </row>
    <row r="620">
      <c r="E620" s="137"/>
      <c r="F620" s="137"/>
      <c r="L620" s="168"/>
      <c r="M620" s="142"/>
    </row>
    <row r="621">
      <c r="E621" s="137"/>
      <c r="F621" s="137"/>
      <c r="L621" s="168"/>
      <c r="M621" s="142"/>
    </row>
    <row r="622">
      <c r="E622" s="137"/>
      <c r="F622" s="137"/>
      <c r="L622" s="168"/>
      <c r="M622" s="142"/>
    </row>
    <row r="623">
      <c r="E623" s="137"/>
      <c r="F623" s="137"/>
      <c r="L623" s="168"/>
      <c r="M623" s="142"/>
    </row>
    <row r="624">
      <c r="E624" s="137"/>
      <c r="F624" s="137"/>
      <c r="L624" s="168"/>
      <c r="M624" s="142"/>
    </row>
    <row r="625">
      <c r="E625" s="137"/>
      <c r="F625" s="137"/>
      <c r="L625" s="168"/>
      <c r="M625" s="142"/>
    </row>
    <row r="626">
      <c r="E626" s="137"/>
      <c r="F626" s="137"/>
      <c r="L626" s="168"/>
      <c r="M626" s="142"/>
    </row>
    <row r="627">
      <c r="E627" s="137"/>
      <c r="F627" s="137"/>
      <c r="L627" s="168"/>
      <c r="M627" s="142"/>
    </row>
    <row r="628">
      <c r="E628" s="137"/>
      <c r="F628" s="137"/>
      <c r="L628" s="168"/>
      <c r="M628" s="142"/>
    </row>
    <row r="629">
      <c r="E629" s="137"/>
      <c r="F629" s="137"/>
      <c r="L629" s="168"/>
      <c r="M629" s="142"/>
    </row>
    <row r="630">
      <c r="E630" s="137"/>
      <c r="F630" s="137"/>
      <c r="L630" s="168"/>
      <c r="M630" s="142"/>
    </row>
    <row r="631">
      <c r="E631" s="137"/>
      <c r="F631" s="137"/>
      <c r="L631" s="168"/>
      <c r="M631" s="142"/>
    </row>
    <row r="632">
      <c r="E632" s="137"/>
      <c r="F632" s="137"/>
      <c r="L632" s="168"/>
      <c r="M632" s="142"/>
    </row>
    <row r="633">
      <c r="E633" s="137"/>
      <c r="F633" s="137"/>
      <c r="L633" s="168"/>
      <c r="M633" s="142"/>
    </row>
    <row r="634">
      <c r="E634" s="137"/>
      <c r="F634" s="137"/>
      <c r="L634" s="168"/>
      <c r="M634" s="142"/>
    </row>
    <row r="635">
      <c r="E635" s="137"/>
      <c r="F635" s="137"/>
      <c r="L635" s="168"/>
      <c r="M635" s="142"/>
    </row>
    <row r="636">
      <c r="E636" s="137"/>
      <c r="F636" s="137"/>
      <c r="L636" s="168"/>
      <c r="M636" s="142"/>
    </row>
    <row r="637">
      <c r="E637" s="137"/>
      <c r="F637" s="137"/>
      <c r="L637" s="168"/>
      <c r="M637" s="142"/>
    </row>
    <row r="638">
      <c r="E638" s="137"/>
      <c r="F638" s="137"/>
      <c r="L638" s="168"/>
      <c r="M638" s="142"/>
    </row>
    <row r="639">
      <c r="E639" s="137"/>
      <c r="F639" s="137"/>
      <c r="L639" s="168"/>
      <c r="M639" s="142"/>
    </row>
    <row r="640">
      <c r="E640" s="137"/>
      <c r="F640" s="137"/>
      <c r="L640" s="168"/>
      <c r="M640" s="142"/>
    </row>
    <row r="641">
      <c r="E641" s="137"/>
      <c r="F641" s="137"/>
      <c r="L641" s="168"/>
      <c r="M641" s="142"/>
    </row>
    <row r="642">
      <c r="E642" s="137"/>
      <c r="F642" s="137"/>
      <c r="L642" s="168"/>
      <c r="M642" s="142"/>
    </row>
    <row r="643">
      <c r="E643" s="137"/>
      <c r="F643" s="137"/>
      <c r="L643" s="168"/>
      <c r="M643" s="142"/>
    </row>
    <row r="644">
      <c r="E644" s="137"/>
      <c r="F644" s="137"/>
      <c r="L644" s="168"/>
      <c r="M644" s="142"/>
    </row>
    <row r="645">
      <c r="E645" s="137"/>
      <c r="F645" s="137"/>
      <c r="L645" s="168"/>
      <c r="M645" s="142"/>
    </row>
    <row r="646">
      <c r="E646" s="137"/>
      <c r="F646" s="137"/>
      <c r="L646" s="168"/>
      <c r="M646" s="142"/>
    </row>
    <row r="647">
      <c r="E647" s="137"/>
      <c r="F647" s="137"/>
      <c r="L647" s="168"/>
      <c r="M647" s="142"/>
    </row>
    <row r="648">
      <c r="E648" s="137"/>
      <c r="F648" s="137"/>
      <c r="L648" s="168"/>
      <c r="M648" s="142"/>
    </row>
    <row r="649">
      <c r="E649" s="137"/>
      <c r="F649" s="137"/>
      <c r="L649" s="168"/>
      <c r="M649" s="142"/>
    </row>
    <row r="650">
      <c r="E650" s="137"/>
      <c r="F650" s="137"/>
      <c r="L650" s="168"/>
      <c r="M650" s="142"/>
    </row>
    <row r="651">
      <c r="E651" s="137"/>
      <c r="F651" s="137"/>
      <c r="L651" s="168"/>
      <c r="M651" s="142"/>
    </row>
    <row r="652">
      <c r="E652" s="137"/>
      <c r="F652" s="137"/>
      <c r="L652" s="168"/>
      <c r="M652" s="142"/>
    </row>
    <row r="653">
      <c r="E653" s="137"/>
      <c r="F653" s="137"/>
      <c r="L653" s="168"/>
      <c r="M653" s="142"/>
    </row>
    <row r="654">
      <c r="E654" s="137"/>
      <c r="F654" s="137"/>
      <c r="L654" s="168"/>
      <c r="M654" s="142"/>
    </row>
    <row r="655">
      <c r="E655" s="137"/>
      <c r="F655" s="137"/>
      <c r="L655" s="168"/>
      <c r="M655" s="142"/>
    </row>
    <row r="656">
      <c r="E656" s="137"/>
      <c r="F656" s="137"/>
      <c r="L656" s="168"/>
      <c r="M656" s="142"/>
    </row>
    <row r="657">
      <c r="E657" s="137"/>
      <c r="F657" s="137"/>
      <c r="L657" s="168"/>
      <c r="M657" s="142"/>
    </row>
    <row r="658">
      <c r="E658" s="137"/>
      <c r="F658" s="137"/>
      <c r="L658" s="168"/>
      <c r="M658" s="142"/>
    </row>
    <row r="659">
      <c r="E659" s="137"/>
      <c r="F659" s="137"/>
      <c r="L659" s="168"/>
      <c r="M659" s="142"/>
    </row>
    <row r="660">
      <c r="E660" s="137"/>
      <c r="F660" s="137"/>
      <c r="L660" s="168"/>
      <c r="M660" s="142"/>
    </row>
    <row r="661">
      <c r="E661" s="137"/>
      <c r="F661" s="137"/>
      <c r="L661" s="168"/>
      <c r="M661" s="142"/>
    </row>
    <row r="662">
      <c r="E662" s="137"/>
      <c r="F662" s="137"/>
      <c r="L662" s="168"/>
      <c r="M662" s="142"/>
    </row>
    <row r="663">
      <c r="E663" s="137"/>
      <c r="F663" s="137"/>
      <c r="L663" s="168"/>
      <c r="M663" s="142"/>
    </row>
    <row r="664">
      <c r="E664" s="137"/>
      <c r="F664" s="137"/>
      <c r="L664" s="168"/>
      <c r="M664" s="142"/>
    </row>
    <row r="665">
      <c r="E665" s="137"/>
      <c r="F665" s="137"/>
      <c r="L665" s="168"/>
      <c r="M665" s="142"/>
    </row>
    <row r="666">
      <c r="E666" s="137"/>
      <c r="F666" s="137"/>
      <c r="L666" s="168"/>
      <c r="M666" s="142"/>
    </row>
    <row r="667">
      <c r="E667" s="137"/>
      <c r="F667" s="137"/>
      <c r="L667" s="168"/>
      <c r="M667" s="142"/>
    </row>
    <row r="668">
      <c r="E668" s="137"/>
      <c r="F668" s="137"/>
      <c r="L668" s="168"/>
      <c r="M668" s="142"/>
    </row>
    <row r="669">
      <c r="E669" s="137"/>
      <c r="F669" s="137"/>
      <c r="L669" s="168"/>
      <c r="M669" s="142"/>
    </row>
    <row r="670">
      <c r="E670" s="137"/>
      <c r="F670" s="137"/>
      <c r="L670" s="168"/>
      <c r="M670" s="142"/>
    </row>
    <row r="671">
      <c r="E671" s="137"/>
      <c r="F671" s="137"/>
      <c r="L671" s="168"/>
      <c r="M671" s="142"/>
    </row>
    <row r="672">
      <c r="E672" s="137"/>
      <c r="F672" s="137"/>
      <c r="L672" s="168"/>
      <c r="M672" s="142"/>
    </row>
    <row r="673">
      <c r="E673" s="137"/>
      <c r="F673" s="137"/>
      <c r="L673" s="168"/>
      <c r="M673" s="142"/>
    </row>
    <row r="674">
      <c r="E674" s="137"/>
      <c r="F674" s="137"/>
      <c r="L674" s="168"/>
      <c r="M674" s="142"/>
    </row>
    <row r="675">
      <c r="E675" s="137"/>
      <c r="F675" s="137"/>
      <c r="L675" s="168"/>
      <c r="M675" s="142"/>
    </row>
    <row r="676">
      <c r="E676" s="137"/>
      <c r="F676" s="137"/>
      <c r="L676" s="168"/>
      <c r="M676" s="142"/>
    </row>
    <row r="677">
      <c r="E677" s="137"/>
      <c r="F677" s="137"/>
      <c r="L677" s="168"/>
      <c r="M677" s="142"/>
    </row>
    <row r="678">
      <c r="E678" s="137"/>
      <c r="F678" s="137"/>
      <c r="L678" s="168"/>
      <c r="M678" s="142"/>
    </row>
    <row r="679">
      <c r="E679" s="137"/>
      <c r="F679" s="137"/>
      <c r="L679" s="168"/>
      <c r="M679" s="142"/>
    </row>
    <row r="680">
      <c r="E680" s="137"/>
      <c r="F680" s="137"/>
      <c r="L680" s="168"/>
      <c r="M680" s="142"/>
    </row>
    <row r="681">
      <c r="E681" s="137"/>
      <c r="F681" s="137"/>
      <c r="L681" s="168"/>
      <c r="M681" s="142"/>
    </row>
    <row r="682">
      <c r="E682" s="137"/>
      <c r="F682" s="137"/>
      <c r="L682" s="168"/>
      <c r="M682" s="142"/>
    </row>
    <row r="683">
      <c r="E683" s="137"/>
      <c r="F683" s="137"/>
      <c r="L683" s="168"/>
      <c r="M683" s="142"/>
    </row>
    <row r="684">
      <c r="E684" s="137"/>
      <c r="F684" s="137"/>
      <c r="L684" s="168"/>
      <c r="M684" s="142"/>
    </row>
    <row r="685">
      <c r="E685" s="137"/>
      <c r="F685" s="137"/>
      <c r="L685" s="168"/>
      <c r="M685" s="142"/>
    </row>
    <row r="686">
      <c r="E686" s="137"/>
      <c r="F686" s="137"/>
      <c r="L686" s="168"/>
      <c r="M686" s="142"/>
    </row>
    <row r="687">
      <c r="E687" s="137"/>
      <c r="F687" s="137"/>
      <c r="L687" s="168"/>
      <c r="M687" s="142"/>
    </row>
    <row r="688">
      <c r="E688" s="137"/>
      <c r="F688" s="137"/>
      <c r="L688" s="168"/>
      <c r="M688" s="142"/>
    </row>
    <row r="689">
      <c r="E689" s="137"/>
      <c r="F689" s="137"/>
      <c r="L689" s="168"/>
      <c r="M689" s="142"/>
    </row>
    <row r="690">
      <c r="E690" s="137"/>
      <c r="F690" s="137"/>
      <c r="L690" s="168"/>
      <c r="M690" s="142"/>
    </row>
    <row r="691">
      <c r="E691" s="137"/>
      <c r="F691" s="137"/>
      <c r="L691" s="168"/>
      <c r="M691" s="142"/>
    </row>
    <row r="692">
      <c r="E692" s="137"/>
      <c r="F692" s="137"/>
      <c r="L692" s="168"/>
      <c r="M692" s="142"/>
    </row>
    <row r="693">
      <c r="E693" s="137"/>
      <c r="F693" s="137"/>
      <c r="L693" s="168"/>
      <c r="M693" s="142"/>
    </row>
    <row r="694">
      <c r="E694" s="137"/>
      <c r="F694" s="137"/>
      <c r="L694" s="168"/>
      <c r="M694" s="142"/>
    </row>
    <row r="695">
      <c r="E695" s="137"/>
      <c r="F695" s="137"/>
      <c r="L695" s="168"/>
      <c r="M695" s="142"/>
    </row>
    <row r="696">
      <c r="E696" s="137"/>
      <c r="F696" s="137"/>
      <c r="L696" s="168"/>
      <c r="M696" s="142"/>
    </row>
    <row r="697">
      <c r="E697" s="137"/>
      <c r="F697" s="137"/>
      <c r="L697" s="168"/>
      <c r="M697" s="142"/>
    </row>
    <row r="698">
      <c r="E698" s="137"/>
      <c r="F698" s="137"/>
      <c r="L698" s="168"/>
      <c r="M698" s="142"/>
    </row>
    <row r="699">
      <c r="E699" s="137"/>
      <c r="F699" s="137"/>
      <c r="L699" s="168"/>
      <c r="M699" s="142"/>
    </row>
    <row r="700">
      <c r="E700" s="137"/>
      <c r="F700" s="137"/>
      <c r="L700" s="168"/>
      <c r="M700" s="142"/>
    </row>
    <row r="701">
      <c r="E701" s="137"/>
      <c r="F701" s="137"/>
      <c r="L701" s="168"/>
      <c r="M701" s="142"/>
    </row>
    <row r="702">
      <c r="E702" s="137"/>
      <c r="F702" s="137"/>
      <c r="L702" s="168"/>
      <c r="M702" s="142"/>
    </row>
    <row r="703">
      <c r="E703" s="137"/>
      <c r="F703" s="137"/>
      <c r="L703" s="168"/>
      <c r="M703" s="142"/>
    </row>
    <row r="704">
      <c r="E704" s="137"/>
      <c r="F704" s="137"/>
      <c r="L704" s="168"/>
      <c r="M704" s="142"/>
    </row>
    <row r="705">
      <c r="E705" s="137"/>
      <c r="F705" s="137"/>
      <c r="L705" s="168"/>
      <c r="M705" s="142"/>
    </row>
    <row r="706">
      <c r="E706" s="137"/>
      <c r="F706" s="137"/>
      <c r="L706" s="168"/>
      <c r="M706" s="142"/>
    </row>
    <row r="707">
      <c r="E707" s="137"/>
      <c r="F707" s="137"/>
      <c r="L707" s="168"/>
      <c r="M707" s="142"/>
    </row>
    <row r="708">
      <c r="E708" s="137"/>
      <c r="F708" s="137"/>
      <c r="L708" s="168"/>
      <c r="M708" s="142"/>
    </row>
    <row r="709">
      <c r="E709" s="137"/>
      <c r="F709" s="137"/>
      <c r="L709" s="168"/>
      <c r="M709" s="142"/>
    </row>
    <row r="710">
      <c r="E710" s="137"/>
      <c r="F710" s="137"/>
      <c r="L710" s="168"/>
      <c r="M710" s="142"/>
    </row>
    <row r="711">
      <c r="E711" s="137"/>
      <c r="F711" s="137"/>
      <c r="L711" s="168"/>
      <c r="M711" s="142"/>
    </row>
    <row r="712">
      <c r="E712" s="137"/>
      <c r="F712" s="137"/>
      <c r="L712" s="168"/>
      <c r="M712" s="142"/>
    </row>
    <row r="713">
      <c r="E713" s="137"/>
      <c r="F713" s="137"/>
      <c r="L713" s="168"/>
      <c r="M713" s="142"/>
    </row>
    <row r="714">
      <c r="E714" s="137"/>
      <c r="F714" s="137"/>
      <c r="L714" s="168"/>
      <c r="M714" s="142"/>
    </row>
    <row r="715">
      <c r="E715" s="137"/>
      <c r="F715" s="137"/>
      <c r="L715" s="168"/>
      <c r="M715" s="142"/>
    </row>
    <row r="716">
      <c r="E716" s="137"/>
      <c r="F716" s="137"/>
      <c r="L716" s="168"/>
      <c r="M716" s="142"/>
    </row>
    <row r="717">
      <c r="E717" s="137"/>
      <c r="F717" s="137"/>
      <c r="L717" s="168"/>
      <c r="M717" s="142"/>
    </row>
    <row r="718">
      <c r="E718" s="137"/>
      <c r="F718" s="137"/>
      <c r="L718" s="168"/>
      <c r="M718" s="142"/>
    </row>
    <row r="719">
      <c r="E719" s="137"/>
      <c r="F719" s="137"/>
      <c r="L719" s="168"/>
      <c r="M719" s="142"/>
    </row>
    <row r="720">
      <c r="E720" s="137"/>
      <c r="F720" s="137"/>
      <c r="L720" s="168"/>
      <c r="M720" s="142"/>
    </row>
    <row r="721">
      <c r="E721" s="137"/>
      <c r="F721" s="137"/>
      <c r="L721" s="168"/>
      <c r="M721" s="142"/>
    </row>
    <row r="722">
      <c r="E722" s="137"/>
      <c r="F722" s="137"/>
      <c r="L722" s="168"/>
      <c r="M722" s="142"/>
    </row>
    <row r="723">
      <c r="E723" s="137"/>
      <c r="F723" s="137"/>
      <c r="L723" s="168"/>
      <c r="M723" s="142"/>
    </row>
    <row r="724">
      <c r="E724" s="137"/>
      <c r="F724" s="137"/>
      <c r="L724" s="168"/>
      <c r="M724" s="142"/>
    </row>
    <row r="725">
      <c r="E725" s="137"/>
      <c r="F725" s="137"/>
      <c r="L725" s="168"/>
      <c r="M725" s="142"/>
    </row>
    <row r="726">
      <c r="E726" s="137"/>
      <c r="F726" s="137"/>
      <c r="L726" s="168"/>
      <c r="M726" s="142"/>
    </row>
    <row r="727">
      <c r="E727" s="137"/>
      <c r="F727" s="137"/>
      <c r="L727" s="168"/>
      <c r="M727" s="142"/>
    </row>
    <row r="728">
      <c r="E728" s="137"/>
      <c r="F728" s="137"/>
      <c r="L728" s="168"/>
      <c r="M728" s="142"/>
    </row>
    <row r="729">
      <c r="E729" s="137"/>
      <c r="F729" s="137"/>
      <c r="L729" s="168"/>
      <c r="M729" s="142"/>
    </row>
    <row r="730">
      <c r="E730" s="137"/>
      <c r="F730" s="137"/>
      <c r="L730" s="168"/>
      <c r="M730" s="142"/>
    </row>
    <row r="731">
      <c r="E731" s="137"/>
      <c r="F731" s="137"/>
      <c r="L731" s="168"/>
      <c r="M731" s="142"/>
    </row>
    <row r="732">
      <c r="E732" s="137"/>
      <c r="F732" s="137"/>
      <c r="L732" s="168"/>
      <c r="M732" s="142"/>
    </row>
    <row r="733">
      <c r="E733" s="137"/>
      <c r="F733" s="137"/>
      <c r="L733" s="168"/>
      <c r="M733" s="142"/>
    </row>
    <row r="734">
      <c r="E734" s="137"/>
      <c r="F734" s="137"/>
      <c r="L734" s="168"/>
      <c r="M734" s="142"/>
    </row>
    <row r="735">
      <c r="E735" s="137"/>
      <c r="F735" s="137"/>
      <c r="L735" s="168"/>
      <c r="M735" s="142"/>
    </row>
    <row r="736">
      <c r="E736" s="137"/>
      <c r="F736" s="137"/>
      <c r="L736" s="168"/>
      <c r="M736" s="142"/>
    </row>
    <row r="737">
      <c r="E737" s="137"/>
      <c r="F737" s="137"/>
      <c r="L737" s="168"/>
      <c r="M737" s="142"/>
    </row>
    <row r="738">
      <c r="E738" s="137"/>
      <c r="F738" s="137"/>
      <c r="L738" s="168"/>
      <c r="M738" s="142"/>
    </row>
    <row r="739">
      <c r="E739" s="137"/>
      <c r="F739" s="137"/>
      <c r="L739" s="168"/>
      <c r="M739" s="142"/>
    </row>
    <row r="740">
      <c r="E740" s="137"/>
      <c r="F740" s="137"/>
      <c r="L740" s="168"/>
      <c r="M740" s="142"/>
    </row>
    <row r="741">
      <c r="E741" s="137"/>
      <c r="F741" s="137"/>
      <c r="L741" s="168"/>
      <c r="M741" s="142"/>
    </row>
    <row r="742">
      <c r="E742" s="137"/>
      <c r="F742" s="137"/>
      <c r="L742" s="168"/>
      <c r="M742" s="142"/>
    </row>
    <row r="743">
      <c r="E743" s="137"/>
      <c r="F743" s="137"/>
      <c r="L743" s="168"/>
      <c r="M743" s="142"/>
    </row>
    <row r="744">
      <c r="E744" s="137"/>
      <c r="F744" s="137"/>
      <c r="L744" s="168"/>
      <c r="M744" s="142"/>
    </row>
    <row r="745">
      <c r="E745" s="137"/>
      <c r="F745" s="137"/>
      <c r="L745" s="168"/>
      <c r="M745" s="142"/>
    </row>
    <row r="746">
      <c r="E746" s="137"/>
      <c r="F746" s="137"/>
      <c r="L746" s="168"/>
      <c r="M746" s="142"/>
    </row>
    <row r="747">
      <c r="E747" s="137"/>
      <c r="F747" s="137"/>
      <c r="L747" s="168"/>
      <c r="M747" s="142"/>
    </row>
    <row r="748">
      <c r="E748" s="137"/>
      <c r="F748" s="137"/>
      <c r="L748" s="168"/>
      <c r="M748" s="142"/>
    </row>
    <row r="749">
      <c r="E749" s="137"/>
      <c r="F749" s="137"/>
      <c r="L749" s="168"/>
      <c r="M749" s="142"/>
    </row>
    <row r="750">
      <c r="E750" s="137"/>
      <c r="F750" s="137"/>
      <c r="L750" s="168"/>
      <c r="M750" s="142"/>
    </row>
    <row r="751">
      <c r="E751" s="137"/>
      <c r="F751" s="137"/>
      <c r="L751" s="168"/>
      <c r="M751" s="142"/>
    </row>
    <row r="752">
      <c r="E752" s="137"/>
      <c r="F752" s="137"/>
      <c r="L752" s="168"/>
      <c r="M752" s="142"/>
    </row>
    <row r="753">
      <c r="E753" s="137"/>
      <c r="F753" s="137"/>
      <c r="L753" s="168"/>
      <c r="M753" s="142"/>
    </row>
    <row r="754">
      <c r="E754" s="137"/>
      <c r="F754" s="137"/>
      <c r="L754" s="168"/>
      <c r="M754" s="142"/>
    </row>
    <row r="755">
      <c r="E755" s="137"/>
      <c r="F755" s="137"/>
      <c r="L755" s="168"/>
      <c r="M755" s="142"/>
    </row>
    <row r="756">
      <c r="E756" s="137"/>
      <c r="F756" s="137"/>
      <c r="L756" s="168"/>
      <c r="M756" s="142"/>
    </row>
    <row r="757">
      <c r="E757" s="137"/>
      <c r="F757" s="137"/>
      <c r="L757" s="168"/>
      <c r="M757" s="142"/>
    </row>
    <row r="758">
      <c r="E758" s="137"/>
      <c r="F758" s="137"/>
      <c r="L758" s="168"/>
      <c r="M758" s="142"/>
    </row>
    <row r="759">
      <c r="E759" s="137"/>
      <c r="F759" s="137"/>
      <c r="L759" s="168"/>
      <c r="M759" s="142"/>
    </row>
    <row r="760">
      <c r="E760" s="137"/>
      <c r="F760" s="137"/>
      <c r="L760" s="168"/>
      <c r="M760" s="142"/>
    </row>
    <row r="761">
      <c r="E761" s="137"/>
      <c r="F761" s="137"/>
      <c r="L761" s="168"/>
      <c r="M761" s="142"/>
    </row>
    <row r="762">
      <c r="E762" s="137"/>
      <c r="F762" s="137"/>
      <c r="L762" s="168"/>
      <c r="M762" s="142"/>
    </row>
    <row r="763">
      <c r="E763" s="137"/>
      <c r="F763" s="137"/>
      <c r="L763" s="168"/>
      <c r="M763" s="142"/>
    </row>
    <row r="764">
      <c r="E764" s="137"/>
      <c r="F764" s="137"/>
      <c r="L764" s="168"/>
      <c r="M764" s="142"/>
    </row>
    <row r="765">
      <c r="E765" s="137"/>
      <c r="F765" s="137"/>
      <c r="L765" s="168"/>
      <c r="M765" s="142"/>
    </row>
    <row r="766">
      <c r="E766" s="137"/>
      <c r="F766" s="137"/>
      <c r="L766" s="168"/>
      <c r="M766" s="142"/>
    </row>
    <row r="767">
      <c r="E767" s="137"/>
      <c r="F767" s="137"/>
      <c r="L767" s="168"/>
      <c r="M767" s="142"/>
    </row>
    <row r="768">
      <c r="E768" s="137"/>
      <c r="F768" s="137"/>
      <c r="L768" s="168"/>
      <c r="M768" s="142"/>
    </row>
    <row r="769">
      <c r="E769" s="137"/>
      <c r="F769" s="137"/>
      <c r="L769" s="168"/>
      <c r="M769" s="142"/>
    </row>
    <row r="770">
      <c r="E770" s="137"/>
      <c r="F770" s="137"/>
      <c r="L770" s="168"/>
      <c r="M770" s="142"/>
    </row>
    <row r="771">
      <c r="E771" s="137"/>
      <c r="F771" s="137"/>
      <c r="L771" s="168"/>
      <c r="M771" s="142"/>
    </row>
    <row r="772">
      <c r="E772" s="137"/>
      <c r="F772" s="137"/>
      <c r="L772" s="168"/>
      <c r="M772" s="142"/>
    </row>
    <row r="773">
      <c r="E773" s="137"/>
      <c r="F773" s="137"/>
      <c r="L773" s="168"/>
      <c r="M773" s="142"/>
    </row>
    <row r="774">
      <c r="E774" s="137"/>
      <c r="F774" s="137"/>
      <c r="L774" s="168"/>
      <c r="M774" s="142"/>
    </row>
    <row r="775">
      <c r="E775" s="137"/>
      <c r="F775" s="137"/>
      <c r="L775" s="168"/>
      <c r="M775" s="142"/>
    </row>
    <row r="776">
      <c r="E776" s="137"/>
      <c r="F776" s="137"/>
      <c r="L776" s="168"/>
      <c r="M776" s="142"/>
    </row>
    <row r="777">
      <c r="E777" s="137"/>
      <c r="F777" s="137"/>
      <c r="L777" s="168"/>
      <c r="M777" s="142"/>
    </row>
    <row r="778">
      <c r="E778" s="137"/>
      <c r="F778" s="137"/>
      <c r="L778" s="168"/>
      <c r="M778" s="142"/>
    </row>
    <row r="779">
      <c r="E779" s="137"/>
      <c r="F779" s="137"/>
      <c r="L779" s="168"/>
      <c r="M779" s="142"/>
    </row>
    <row r="780">
      <c r="E780" s="137"/>
      <c r="F780" s="137"/>
      <c r="L780" s="168"/>
      <c r="M780" s="142"/>
    </row>
    <row r="781">
      <c r="E781" s="137"/>
      <c r="F781" s="137"/>
      <c r="L781" s="168"/>
      <c r="M781" s="142"/>
    </row>
    <row r="782">
      <c r="E782" s="137"/>
      <c r="F782" s="137"/>
      <c r="L782" s="168"/>
      <c r="M782" s="142"/>
    </row>
    <row r="783">
      <c r="E783" s="137"/>
      <c r="F783" s="137"/>
      <c r="L783" s="168"/>
      <c r="M783" s="142"/>
    </row>
    <row r="784">
      <c r="E784" s="137"/>
      <c r="F784" s="137"/>
      <c r="L784" s="168"/>
      <c r="M784" s="142"/>
    </row>
    <row r="785">
      <c r="E785" s="137"/>
      <c r="F785" s="137"/>
      <c r="L785" s="168"/>
      <c r="M785" s="142"/>
    </row>
    <row r="786">
      <c r="E786" s="137"/>
      <c r="F786" s="137"/>
      <c r="L786" s="168"/>
      <c r="M786" s="142"/>
    </row>
    <row r="787">
      <c r="E787" s="137"/>
      <c r="F787" s="137"/>
      <c r="L787" s="168"/>
      <c r="M787" s="142"/>
    </row>
    <row r="788">
      <c r="E788" s="137"/>
      <c r="F788" s="137"/>
      <c r="L788" s="168"/>
      <c r="M788" s="142"/>
    </row>
    <row r="789">
      <c r="E789" s="137"/>
      <c r="F789" s="137"/>
      <c r="L789" s="168"/>
      <c r="M789" s="142"/>
    </row>
    <row r="790">
      <c r="E790" s="137"/>
      <c r="F790" s="137"/>
      <c r="L790" s="168"/>
      <c r="M790" s="142"/>
    </row>
    <row r="791">
      <c r="E791" s="137"/>
      <c r="F791" s="137"/>
      <c r="L791" s="168"/>
      <c r="M791" s="142"/>
    </row>
    <row r="792">
      <c r="E792" s="137"/>
      <c r="F792" s="137"/>
      <c r="L792" s="168"/>
      <c r="M792" s="142"/>
    </row>
    <row r="793">
      <c r="E793" s="137"/>
      <c r="F793" s="137"/>
      <c r="L793" s="168"/>
      <c r="M793" s="142"/>
    </row>
    <row r="794">
      <c r="E794" s="137"/>
      <c r="F794" s="137"/>
      <c r="L794" s="168"/>
      <c r="M794" s="142"/>
    </row>
    <row r="795">
      <c r="E795" s="137"/>
      <c r="F795" s="137"/>
      <c r="L795" s="168"/>
      <c r="M795" s="142"/>
    </row>
    <row r="796">
      <c r="E796" s="137"/>
      <c r="F796" s="137"/>
      <c r="L796" s="168"/>
      <c r="M796" s="142"/>
    </row>
    <row r="797">
      <c r="E797" s="137"/>
      <c r="F797" s="137"/>
      <c r="L797" s="168"/>
      <c r="M797" s="142"/>
    </row>
    <row r="798">
      <c r="E798" s="137"/>
      <c r="F798" s="137"/>
      <c r="L798" s="168"/>
      <c r="M798" s="142"/>
    </row>
    <row r="799">
      <c r="E799" s="137"/>
      <c r="F799" s="137"/>
      <c r="L799" s="168"/>
      <c r="M799" s="142"/>
    </row>
    <row r="800">
      <c r="E800" s="137"/>
      <c r="F800" s="137"/>
      <c r="L800" s="168"/>
      <c r="M800" s="142"/>
    </row>
    <row r="801">
      <c r="E801" s="137"/>
      <c r="F801" s="137"/>
      <c r="L801" s="168"/>
      <c r="M801" s="142"/>
    </row>
    <row r="802">
      <c r="E802" s="137"/>
      <c r="F802" s="137"/>
      <c r="L802" s="168"/>
      <c r="M802" s="142"/>
    </row>
    <row r="803">
      <c r="E803" s="137"/>
      <c r="F803" s="137"/>
      <c r="L803" s="168"/>
      <c r="M803" s="142"/>
    </row>
    <row r="804">
      <c r="E804" s="137"/>
      <c r="F804" s="137"/>
      <c r="L804" s="168"/>
      <c r="M804" s="142"/>
    </row>
    <row r="805">
      <c r="E805" s="137"/>
      <c r="F805" s="137"/>
      <c r="L805" s="168"/>
      <c r="M805" s="142"/>
    </row>
    <row r="806">
      <c r="E806" s="137"/>
      <c r="F806" s="137"/>
      <c r="L806" s="168"/>
      <c r="M806" s="142"/>
    </row>
    <row r="807">
      <c r="E807" s="137"/>
      <c r="F807" s="137"/>
      <c r="L807" s="168"/>
      <c r="M807" s="142"/>
    </row>
    <row r="808">
      <c r="E808" s="137"/>
      <c r="F808" s="137"/>
      <c r="L808" s="168"/>
      <c r="M808" s="142"/>
    </row>
    <row r="809">
      <c r="E809" s="137"/>
      <c r="F809" s="137"/>
      <c r="L809" s="168"/>
      <c r="M809" s="142"/>
    </row>
    <row r="810">
      <c r="E810" s="137"/>
      <c r="F810" s="137"/>
      <c r="L810" s="168"/>
      <c r="M810" s="142"/>
    </row>
    <row r="811">
      <c r="E811" s="137"/>
      <c r="F811" s="137"/>
      <c r="L811" s="168"/>
      <c r="M811" s="142"/>
    </row>
    <row r="812">
      <c r="E812" s="137"/>
      <c r="F812" s="137"/>
      <c r="L812" s="168"/>
      <c r="M812" s="142"/>
    </row>
    <row r="813">
      <c r="E813" s="137"/>
      <c r="F813" s="137"/>
      <c r="L813" s="168"/>
      <c r="M813" s="142"/>
    </row>
    <row r="814">
      <c r="E814" s="137"/>
      <c r="F814" s="137"/>
      <c r="L814" s="168"/>
      <c r="M814" s="142"/>
    </row>
    <row r="815">
      <c r="E815" s="137"/>
      <c r="F815" s="137"/>
      <c r="L815" s="168"/>
      <c r="M815" s="142"/>
    </row>
    <row r="816">
      <c r="E816" s="137"/>
      <c r="F816" s="137"/>
      <c r="L816" s="168"/>
      <c r="M816" s="142"/>
    </row>
    <row r="817">
      <c r="E817" s="137"/>
      <c r="F817" s="137"/>
      <c r="L817" s="168"/>
      <c r="M817" s="142"/>
    </row>
    <row r="818">
      <c r="E818" s="137"/>
      <c r="F818" s="137"/>
      <c r="L818" s="168"/>
      <c r="M818" s="142"/>
    </row>
    <row r="819">
      <c r="E819" s="137"/>
      <c r="F819" s="137"/>
      <c r="L819" s="168"/>
      <c r="M819" s="142"/>
    </row>
    <row r="820">
      <c r="E820" s="137"/>
      <c r="F820" s="137"/>
      <c r="L820" s="168"/>
      <c r="M820" s="142"/>
    </row>
    <row r="821">
      <c r="E821" s="137"/>
      <c r="F821" s="137"/>
      <c r="L821" s="168"/>
      <c r="M821" s="142"/>
    </row>
    <row r="822">
      <c r="E822" s="137"/>
      <c r="F822" s="137"/>
      <c r="L822" s="168"/>
      <c r="M822" s="142"/>
    </row>
    <row r="823">
      <c r="E823" s="137"/>
      <c r="F823" s="137"/>
      <c r="L823" s="168"/>
      <c r="M823" s="142"/>
    </row>
    <row r="824">
      <c r="E824" s="137"/>
      <c r="F824" s="137"/>
      <c r="L824" s="168"/>
      <c r="M824" s="142"/>
    </row>
    <row r="825">
      <c r="E825" s="137"/>
      <c r="F825" s="137"/>
      <c r="L825" s="168"/>
      <c r="M825" s="142"/>
    </row>
    <row r="826">
      <c r="E826" s="137"/>
      <c r="F826" s="137"/>
      <c r="L826" s="168"/>
      <c r="M826" s="142"/>
    </row>
    <row r="827">
      <c r="E827" s="137"/>
      <c r="F827" s="137"/>
      <c r="L827" s="168"/>
      <c r="M827" s="142"/>
    </row>
    <row r="828">
      <c r="E828" s="137"/>
      <c r="F828" s="137"/>
      <c r="L828" s="168"/>
      <c r="M828" s="142"/>
    </row>
    <row r="829">
      <c r="E829" s="137"/>
      <c r="F829" s="137"/>
      <c r="L829" s="168"/>
      <c r="M829" s="142"/>
    </row>
    <row r="830">
      <c r="E830" s="137"/>
      <c r="F830" s="137"/>
      <c r="L830" s="168"/>
      <c r="M830" s="142"/>
    </row>
    <row r="831">
      <c r="E831" s="137"/>
      <c r="F831" s="137"/>
      <c r="L831" s="168"/>
      <c r="M831" s="142"/>
    </row>
    <row r="832">
      <c r="E832" s="137"/>
      <c r="F832" s="137"/>
      <c r="L832" s="168"/>
      <c r="M832" s="142"/>
    </row>
    <row r="833">
      <c r="E833" s="137"/>
      <c r="F833" s="137"/>
      <c r="L833" s="168"/>
      <c r="M833" s="142"/>
    </row>
    <row r="834">
      <c r="E834" s="137"/>
      <c r="F834" s="137"/>
      <c r="L834" s="168"/>
      <c r="M834" s="142"/>
    </row>
    <row r="835">
      <c r="E835" s="137"/>
      <c r="F835" s="137"/>
      <c r="L835" s="168"/>
      <c r="M835" s="142"/>
    </row>
    <row r="836">
      <c r="E836" s="137"/>
      <c r="F836" s="137"/>
      <c r="L836" s="168"/>
      <c r="M836" s="142"/>
    </row>
    <row r="837">
      <c r="E837" s="137"/>
      <c r="F837" s="137"/>
      <c r="L837" s="168"/>
      <c r="M837" s="142"/>
    </row>
    <row r="838">
      <c r="E838" s="137"/>
      <c r="F838" s="137"/>
      <c r="L838" s="168"/>
      <c r="M838" s="142"/>
    </row>
    <row r="839">
      <c r="E839" s="137"/>
      <c r="F839" s="137"/>
      <c r="L839" s="168"/>
      <c r="M839" s="142"/>
    </row>
    <row r="840">
      <c r="E840" s="137"/>
      <c r="F840" s="137"/>
      <c r="L840" s="168"/>
      <c r="M840" s="142"/>
    </row>
    <row r="841">
      <c r="E841" s="137"/>
      <c r="F841" s="137"/>
      <c r="L841" s="168"/>
      <c r="M841" s="142"/>
    </row>
    <row r="842">
      <c r="E842" s="137"/>
      <c r="F842" s="137"/>
      <c r="L842" s="168"/>
      <c r="M842" s="142"/>
    </row>
    <row r="843">
      <c r="E843" s="137"/>
      <c r="F843" s="137"/>
      <c r="L843" s="168"/>
      <c r="M843" s="142"/>
    </row>
    <row r="844">
      <c r="E844" s="137"/>
      <c r="F844" s="137"/>
      <c r="L844" s="168"/>
      <c r="M844" s="142"/>
    </row>
    <row r="845">
      <c r="E845" s="137"/>
      <c r="F845" s="137"/>
      <c r="L845" s="168"/>
      <c r="M845" s="142"/>
    </row>
    <row r="846">
      <c r="E846" s="137"/>
      <c r="F846" s="137"/>
      <c r="L846" s="168"/>
      <c r="M846" s="142"/>
    </row>
    <row r="847">
      <c r="E847" s="137"/>
      <c r="F847" s="137"/>
      <c r="L847" s="168"/>
      <c r="M847" s="142"/>
    </row>
    <row r="848">
      <c r="E848" s="137"/>
      <c r="F848" s="137"/>
      <c r="L848" s="168"/>
      <c r="M848" s="142"/>
    </row>
    <row r="849">
      <c r="E849" s="137"/>
      <c r="F849" s="137"/>
      <c r="L849" s="168"/>
      <c r="M849" s="142"/>
    </row>
    <row r="850">
      <c r="E850" s="137"/>
      <c r="F850" s="137"/>
      <c r="L850" s="168"/>
      <c r="M850" s="142"/>
    </row>
    <row r="851">
      <c r="E851" s="137"/>
      <c r="F851" s="137"/>
      <c r="L851" s="168"/>
      <c r="M851" s="142"/>
    </row>
    <row r="852">
      <c r="E852" s="137"/>
      <c r="F852" s="137"/>
      <c r="L852" s="168"/>
      <c r="M852" s="142"/>
    </row>
    <row r="853">
      <c r="E853" s="137"/>
      <c r="F853" s="137"/>
      <c r="L853" s="168"/>
      <c r="M853" s="142"/>
    </row>
    <row r="854">
      <c r="E854" s="137"/>
      <c r="F854" s="137"/>
      <c r="L854" s="168"/>
      <c r="M854" s="142"/>
    </row>
    <row r="855">
      <c r="E855" s="137"/>
      <c r="F855" s="137"/>
      <c r="L855" s="168"/>
      <c r="M855" s="142"/>
    </row>
    <row r="856">
      <c r="E856" s="137"/>
      <c r="F856" s="137"/>
      <c r="L856" s="168"/>
      <c r="M856" s="142"/>
    </row>
    <row r="857">
      <c r="E857" s="137"/>
      <c r="F857" s="137"/>
      <c r="L857" s="168"/>
      <c r="M857" s="142"/>
    </row>
    <row r="858">
      <c r="E858" s="137"/>
      <c r="F858" s="137"/>
      <c r="L858" s="168"/>
      <c r="M858" s="142"/>
    </row>
    <row r="859">
      <c r="E859" s="137"/>
      <c r="F859" s="137"/>
      <c r="L859" s="168"/>
      <c r="M859" s="142"/>
    </row>
    <row r="860">
      <c r="E860" s="137"/>
      <c r="F860" s="137"/>
      <c r="L860" s="168"/>
      <c r="M860" s="142"/>
    </row>
    <row r="861">
      <c r="E861" s="137"/>
      <c r="F861" s="137"/>
      <c r="L861" s="168"/>
      <c r="M861" s="142"/>
    </row>
    <row r="862">
      <c r="E862" s="137"/>
      <c r="F862" s="137"/>
      <c r="L862" s="168"/>
      <c r="M862" s="142"/>
    </row>
    <row r="863">
      <c r="E863" s="137"/>
      <c r="F863" s="137"/>
      <c r="L863" s="168"/>
      <c r="M863" s="142"/>
    </row>
    <row r="864">
      <c r="E864" s="137"/>
      <c r="F864" s="137"/>
      <c r="L864" s="168"/>
      <c r="M864" s="142"/>
    </row>
    <row r="865">
      <c r="E865" s="137"/>
      <c r="F865" s="137"/>
      <c r="L865" s="168"/>
      <c r="M865" s="142"/>
    </row>
    <row r="866">
      <c r="E866" s="137"/>
      <c r="F866" s="137"/>
      <c r="L866" s="168"/>
      <c r="M866" s="142"/>
    </row>
    <row r="867">
      <c r="E867" s="137"/>
      <c r="F867" s="137"/>
      <c r="L867" s="168"/>
      <c r="M867" s="142"/>
    </row>
    <row r="868">
      <c r="E868" s="137"/>
      <c r="F868" s="137"/>
      <c r="L868" s="168"/>
      <c r="M868" s="142"/>
    </row>
    <row r="869">
      <c r="E869" s="137"/>
      <c r="F869" s="137"/>
      <c r="L869" s="168"/>
      <c r="M869" s="142"/>
    </row>
    <row r="870">
      <c r="E870" s="137"/>
      <c r="F870" s="137"/>
      <c r="L870" s="168"/>
      <c r="M870" s="142"/>
    </row>
    <row r="871">
      <c r="E871" s="137"/>
      <c r="F871" s="137"/>
      <c r="L871" s="168"/>
      <c r="M871" s="142"/>
    </row>
    <row r="872">
      <c r="E872" s="137"/>
      <c r="F872" s="137"/>
      <c r="L872" s="168"/>
      <c r="M872" s="142"/>
    </row>
    <row r="873">
      <c r="E873" s="137"/>
      <c r="F873" s="137"/>
      <c r="L873" s="168"/>
      <c r="M873" s="142"/>
    </row>
    <row r="874">
      <c r="E874" s="137"/>
      <c r="F874" s="137"/>
      <c r="L874" s="168"/>
      <c r="M874" s="142"/>
    </row>
    <row r="875">
      <c r="E875" s="137"/>
      <c r="F875" s="137"/>
      <c r="L875" s="168"/>
      <c r="M875" s="142"/>
    </row>
    <row r="876">
      <c r="E876" s="137"/>
      <c r="F876" s="137"/>
      <c r="L876" s="168"/>
      <c r="M876" s="142"/>
    </row>
    <row r="877">
      <c r="E877" s="137"/>
      <c r="F877" s="137"/>
      <c r="L877" s="168"/>
      <c r="M877" s="142"/>
    </row>
    <row r="878">
      <c r="E878" s="137"/>
      <c r="F878" s="137"/>
      <c r="L878" s="168"/>
      <c r="M878" s="142"/>
    </row>
    <row r="879">
      <c r="E879" s="137"/>
      <c r="F879" s="137"/>
      <c r="L879" s="168"/>
      <c r="M879" s="142"/>
    </row>
    <row r="880">
      <c r="E880" s="137"/>
      <c r="F880" s="137"/>
      <c r="L880" s="168"/>
      <c r="M880" s="142"/>
    </row>
    <row r="881">
      <c r="E881" s="137"/>
      <c r="F881" s="137"/>
      <c r="L881" s="168"/>
      <c r="M881" s="142"/>
    </row>
    <row r="882">
      <c r="E882" s="137"/>
      <c r="F882" s="137"/>
      <c r="L882" s="168"/>
      <c r="M882" s="142"/>
    </row>
    <row r="883">
      <c r="E883" s="137"/>
      <c r="F883" s="137"/>
      <c r="L883" s="168"/>
      <c r="M883" s="142"/>
    </row>
    <row r="884">
      <c r="E884" s="137"/>
      <c r="F884" s="137"/>
      <c r="L884" s="168"/>
      <c r="M884" s="142"/>
    </row>
    <row r="885">
      <c r="E885" s="137"/>
      <c r="F885" s="137"/>
      <c r="L885" s="168"/>
      <c r="M885" s="142"/>
    </row>
    <row r="886">
      <c r="E886" s="137"/>
      <c r="F886" s="137"/>
      <c r="L886" s="168"/>
      <c r="M886" s="142"/>
    </row>
    <row r="887">
      <c r="E887" s="137"/>
      <c r="F887" s="137"/>
      <c r="L887" s="168"/>
      <c r="M887" s="142"/>
    </row>
    <row r="888">
      <c r="E888" s="137"/>
      <c r="F888" s="137"/>
      <c r="L888" s="168"/>
      <c r="M888" s="142"/>
    </row>
    <row r="889">
      <c r="E889" s="137"/>
      <c r="F889" s="137"/>
      <c r="L889" s="168"/>
      <c r="M889" s="142"/>
    </row>
    <row r="890">
      <c r="E890" s="137"/>
      <c r="F890" s="137"/>
      <c r="L890" s="168"/>
      <c r="M890" s="142"/>
    </row>
    <row r="891">
      <c r="E891" s="137"/>
      <c r="F891" s="137"/>
      <c r="L891" s="168"/>
      <c r="M891" s="142"/>
    </row>
    <row r="892">
      <c r="E892" s="137"/>
      <c r="F892" s="137"/>
      <c r="L892" s="168"/>
      <c r="M892" s="142"/>
    </row>
    <row r="893">
      <c r="E893" s="137"/>
      <c r="F893" s="137"/>
      <c r="L893" s="168"/>
      <c r="M893" s="142"/>
    </row>
    <row r="894">
      <c r="E894" s="137"/>
      <c r="F894" s="137"/>
      <c r="L894" s="168"/>
      <c r="M894" s="142"/>
    </row>
    <row r="895">
      <c r="E895" s="137"/>
      <c r="F895" s="137"/>
      <c r="L895" s="168"/>
      <c r="M895" s="142"/>
    </row>
    <row r="896">
      <c r="E896" s="137"/>
      <c r="F896" s="137"/>
      <c r="L896" s="168"/>
      <c r="M896" s="142"/>
    </row>
    <row r="897">
      <c r="E897" s="137"/>
      <c r="F897" s="137"/>
      <c r="L897" s="168"/>
      <c r="M897" s="142"/>
    </row>
    <row r="898">
      <c r="E898" s="137"/>
      <c r="F898" s="137"/>
      <c r="L898" s="168"/>
      <c r="M898" s="142"/>
    </row>
    <row r="899">
      <c r="E899" s="137"/>
      <c r="F899" s="137"/>
      <c r="L899" s="168"/>
      <c r="M899" s="142"/>
    </row>
    <row r="900">
      <c r="E900" s="137"/>
      <c r="F900" s="137"/>
      <c r="L900" s="168"/>
      <c r="M900" s="142"/>
    </row>
    <row r="901">
      <c r="E901" s="137"/>
      <c r="F901" s="137"/>
      <c r="L901" s="168"/>
      <c r="M901" s="142"/>
    </row>
    <row r="902">
      <c r="E902" s="137"/>
      <c r="F902" s="137"/>
      <c r="L902" s="168"/>
      <c r="M902" s="142"/>
    </row>
    <row r="903">
      <c r="E903" s="137"/>
      <c r="F903" s="137"/>
      <c r="L903" s="168"/>
      <c r="M903" s="142"/>
    </row>
    <row r="904">
      <c r="E904" s="137"/>
      <c r="F904" s="137"/>
      <c r="L904" s="168"/>
      <c r="M904" s="142"/>
    </row>
    <row r="905">
      <c r="E905" s="137"/>
      <c r="F905" s="137"/>
      <c r="L905" s="168"/>
      <c r="M905" s="142"/>
    </row>
    <row r="906">
      <c r="E906" s="137"/>
      <c r="F906" s="137"/>
      <c r="L906" s="168"/>
      <c r="M906" s="142"/>
    </row>
    <row r="907">
      <c r="E907" s="137"/>
      <c r="F907" s="137"/>
      <c r="L907" s="168"/>
      <c r="M907" s="142"/>
    </row>
    <row r="908">
      <c r="E908" s="137"/>
      <c r="F908" s="137"/>
      <c r="L908" s="168"/>
      <c r="M908" s="142"/>
    </row>
    <row r="909">
      <c r="E909" s="137"/>
      <c r="F909" s="137"/>
      <c r="L909" s="168"/>
      <c r="M909" s="142"/>
    </row>
    <row r="910">
      <c r="E910" s="137"/>
      <c r="F910" s="137"/>
      <c r="L910" s="168"/>
      <c r="M910" s="142"/>
    </row>
    <row r="911">
      <c r="E911" s="137"/>
      <c r="F911" s="137"/>
      <c r="L911" s="168"/>
      <c r="M911" s="142"/>
    </row>
    <row r="912">
      <c r="E912" s="137"/>
      <c r="F912" s="137"/>
      <c r="L912" s="168"/>
      <c r="M912" s="142"/>
    </row>
    <row r="913">
      <c r="E913" s="137"/>
      <c r="F913" s="137"/>
      <c r="L913" s="168"/>
      <c r="M913" s="142"/>
    </row>
    <row r="914">
      <c r="E914" s="137"/>
      <c r="F914" s="137"/>
      <c r="L914" s="168"/>
      <c r="M914" s="142"/>
    </row>
    <row r="915">
      <c r="E915" s="137"/>
      <c r="F915" s="137"/>
      <c r="L915" s="168"/>
      <c r="M915" s="142"/>
    </row>
    <row r="916">
      <c r="E916" s="137"/>
      <c r="F916" s="137"/>
      <c r="L916" s="168"/>
      <c r="M916" s="142"/>
    </row>
    <row r="917">
      <c r="E917" s="137"/>
      <c r="F917" s="137"/>
      <c r="L917" s="168"/>
      <c r="M917" s="142"/>
    </row>
    <row r="918">
      <c r="E918" s="137"/>
      <c r="F918" s="137"/>
      <c r="L918" s="168"/>
      <c r="M918" s="142"/>
    </row>
    <row r="919">
      <c r="E919" s="137"/>
      <c r="F919" s="137"/>
      <c r="L919" s="168"/>
      <c r="M919" s="142"/>
    </row>
    <row r="920">
      <c r="E920" s="137"/>
      <c r="F920" s="137"/>
      <c r="L920" s="168"/>
      <c r="M920" s="142"/>
    </row>
    <row r="921">
      <c r="E921" s="137"/>
      <c r="F921" s="137"/>
      <c r="L921" s="168"/>
      <c r="M921" s="142"/>
    </row>
    <row r="922">
      <c r="E922" s="137"/>
      <c r="F922" s="137"/>
      <c r="L922" s="168"/>
      <c r="M922" s="142"/>
    </row>
    <row r="923">
      <c r="E923" s="137"/>
      <c r="F923" s="137"/>
      <c r="L923" s="168"/>
      <c r="M923" s="142"/>
    </row>
    <row r="924">
      <c r="E924" s="137"/>
      <c r="F924" s="137"/>
      <c r="L924" s="168"/>
      <c r="M924" s="142"/>
    </row>
    <row r="925">
      <c r="E925" s="137"/>
      <c r="F925" s="137"/>
      <c r="L925" s="168"/>
      <c r="M925" s="142"/>
    </row>
    <row r="926">
      <c r="E926" s="137"/>
      <c r="F926" s="137"/>
      <c r="L926" s="168"/>
      <c r="M926" s="142"/>
    </row>
    <row r="927">
      <c r="E927" s="137"/>
      <c r="F927" s="137"/>
      <c r="L927" s="168"/>
      <c r="M927" s="142"/>
    </row>
    <row r="928">
      <c r="E928" s="137"/>
      <c r="F928" s="137"/>
      <c r="L928" s="168"/>
      <c r="M928" s="142"/>
    </row>
    <row r="929">
      <c r="E929" s="137"/>
      <c r="F929" s="137"/>
      <c r="L929" s="168"/>
      <c r="M929" s="142"/>
    </row>
    <row r="930">
      <c r="E930" s="137"/>
      <c r="F930" s="137"/>
      <c r="L930" s="168"/>
      <c r="M930" s="142"/>
    </row>
    <row r="931">
      <c r="E931" s="137"/>
      <c r="F931" s="137"/>
      <c r="L931" s="168"/>
      <c r="M931" s="142"/>
    </row>
    <row r="932">
      <c r="E932" s="137"/>
      <c r="F932" s="137"/>
      <c r="L932" s="168"/>
      <c r="M932" s="142"/>
    </row>
    <row r="933">
      <c r="E933" s="137"/>
      <c r="F933" s="137"/>
      <c r="L933" s="168"/>
      <c r="M933" s="142"/>
    </row>
    <row r="934">
      <c r="E934" s="137"/>
      <c r="F934" s="137"/>
      <c r="L934" s="168"/>
      <c r="M934" s="142"/>
    </row>
    <row r="935">
      <c r="E935" s="137"/>
      <c r="F935" s="137"/>
      <c r="L935" s="168"/>
      <c r="M935" s="142"/>
    </row>
    <row r="936">
      <c r="E936" s="137"/>
      <c r="F936" s="137"/>
      <c r="L936" s="168"/>
      <c r="M936" s="142"/>
    </row>
    <row r="937">
      <c r="E937" s="137"/>
      <c r="F937" s="137"/>
      <c r="L937" s="168"/>
      <c r="M937" s="142"/>
    </row>
    <row r="938">
      <c r="E938" s="137"/>
      <c r="F938" s="137"/>
      <c r="L938" s="168"/>
      <c r="M938" s="142"/>
    </row>
    <row r="939">
      <c r="E939" s="137"/>
      <c r="F939" s="137"/>
      <c r="L939" s="168"/>
      <c r="M939" s="142"/>
    </row>
    <row r="940">
      <c r="E940" s="137"/>
      <c r="F940" s="137"/>
      <c r="L940" s="168"/>
      <c r="M940" s="142"/>
    </row>
    <row r="941">
      <c r="E941" s="137"/>
      <c r="F941" s="137"/>
      <c r="L941" s="168"/>
      <c r="M941" s="142"/>
    </row>
    <row r="942">
      <c r="E942" s="137"/>
      <c r="F942" s="137"/>
      <c r="L942" s="168"/>
      <c r="M942" s="142"/>
    </row>
    <row r="943">
      <c r="E943" s="137"/>
      <c r="F943" s="137"/>
      <c r="L943" s="168"/>
      <c r="M943" s="142"/>
    </row>
    <row r="944">
      <c r="E944" s="137"/>
      <c r="F944" s="137"/>
      <c r="L944" s="168"/>
      <c r="M944" s="142"/>
    </row>
    <row r="945">
      <c r="E945" s="137"/>
      <c r="F945" s="137"/>
      <c r="L945" s="168"/>
      <c r="M945" s="142"/>
    </row>
    <row r="946">
      <c r="E946" s="137"/>
      <c r="F946" s="137"/>
      <c r="L946" s="168"/>
      <c r="M946" s="142"/>
    </row>
    <row r="947">
      <c r="E947" s="137"/>
      <c r="F947" s="137"/>
      <c r="L947" s="168"/>
      <c r="M947" s="142"/>
    </row>
    <row r="948">
      <c r="E948" s="137"/>
      <c r="F948" s="137"/>
      <c r="L948" s="168"/>
      <c r="M948" s="142"/>
    </row>
    <row r="949">
      <c r="E949" s="137"/>
      <c r="F949" s="137"/>
      <c r="L949" s="168"/>
      <c r="M949" s="142"/>
    </row>
    <row r="950">
      <c r="E950" s="137"/>
      <c r="F950" s="137"/>
      <c r="L950" s="168"/>
      <c r="M950" s="142"/>
    </row>
    <row r="951">
      <c r="E951" s="137"/>
      <c r="F951" s="137"/>
      <c r="L951" s="168"/>
      <c r="M951" s="142"/>
    </row>
    <row r="952">
      <c r="E952" s="137"/>
      <c r="F952" s="137"/>
      <c r="L952" s="168"/>
      <c r="M952" s="142"/>
    </row>
    <row r="953">
      <c r="E953" s="137"/>
      <c r="F953" s="137"/>
      <c r="L953" s="168"/>
      <c r="M953" s="142"/>
    </row>
    <row r="954">
      <c r="E954" s="137"/>
      <c r="F954" s="137"/>
      <c r="L954" s="168"/>
      <c r="M954" s="142"/>
    </row>
    <row r="955">
      <c r="E955" s="137"/>
      <c r="F955" s="137"/>
      <c r="L955" s="168"/>
      <c r="M955" s="142"/>
    </row>
    <row r="956">
      <c r="E956" s="137"/>
      <c r="F956" s="137"/>
      <c r="L956" s="168"/>
      <c r="M956" s="142"/>
    </row>
    <row r="957">
      <c r="E957" s="137"/>
      <c r="F957" s="137"/>
      <c r="L957" s="168"/>
      <c r="M957" s="142"/>
    </row>
    <row r="958">
      <c r="E958" s="137"/>
      <c r="F958" s="137"/>
      <c r="L958" s="168"/>
      <c r="M958" s="142"/>
    </row>
    <row r="959">
      <c r="E959" s="137"/>
      <c r="F959" s="137"/>
      <c r="L959" s="168"/>
      <c r="M959" s="142"/>
    </row>
    <row r="960">
      <c r="E960" s="137"/>
      <c r="F960" s="137"/>
      <c r="L960" s="168"/>
      <c r="M960" s="142"/>
    </row>
    <row r="961">
      <c r="E961" s="137"/>
      <c r="F961" s="137"/>
      <c r="L961" s="168"/>
      <c r="M961" s="142"/>
    </row>
    <row r="962">
      <c r="E962" s="137"/>
      <c r="F962" s="137"/>
      <c r="L962" s="168"/>
      <c r="M962" s="142"/>
    </row>
    <row r="963">
      <c r="E963" s="137"/>
      <c r="F963" s="137"/>
      <c r="L963" s="168"/>
      <c r="M963" s="142"/>
    </row>
    <row r="964">
      <c r="E964" s="137"/>
      <c r="F964" s="137"/>
      <c r="L964" s="168"/>
      <c r="M964" s="142"/>
    </row>
    <row r="965">
      <c r="E965" s="137"/>
      <c r="F965" s="137"/>
      <c r="L965" s="168"/>
      <c r="M965" s="142"/>
    </row>
    <row r="966">
      <c r="E966" s="137"/>
      <c r="F966" s="137"/>
      <c r="L966" s="168"/>
      <c r="M966" s="142"/>
    </row>
    <row r="967">
      <c r="E967" s="137"/>
      <c r="F967" s="137"/>
      <c r="L967" s="168"/>
      <c r="M967" s="142"/>
    </row>
    <row r="968">
      <c r="E968" s="137"/>
      <c r="F968" s="137"/>
      <c r="L968" s="168"/>
      <c r="M968" s="142"/>
    </row>
    <row r="969">
      <c r="E969" s="137"/>
      <c r="F969" s="137"/>
      <c r="L969" s="168"/>
      <c r="M969" s="142"/>
    </row>
    <row r="970">
      <c r="E970" s="137"/>
      <c r="F970" s="137"/>
      <c r="L970" s="168"/>
      <c r="M970" s="142"/>
    </row>
    <row r="971">
      <c r="E971" s="137"/>
      <c r="F971" s="137"/>
      <c r="L971" s="168"/>
      <c r="M971" s="142"/>
    </row>
    <row r="972">
      <c r="E972" s="137"/>
      <c r="F972" s="137"/>
      <c r="L972" s="168"/>
      <c r="M972" s="142"/>
    </row>
    <row r="973">
      <c r="E973" s="137"/>
      <c r="F973" s="137"/>
      <c r="L973" s="168"/>
      <c r="M973" s="142"/>
    </row>
    <row r="974">
      <c r="E974" s="137"/>
      <c r="F974" s="137"/>
      <c r="L974" s="168"/>
      <c r="M974" s="142"/>
    </row>
    <row r="975">
      <c r="E975" s="137"/>
      <c r="F975" s="137"/>
      <c r="L975" s="168"/>
      <c r="M975" s="142"/>
    </row>
    <row r="976">
      <c r="E976" s="137"/>
      <c r="F976" s="137"/>
      <c r="L976" s="168"/>
      <c r="M976" s="142"/>
    </row>
    <row r="977">
      <c r="E977" s="137"/>
      <c r="F977" s="137"/>
      <c r="L977" s="168"/>
      <c r="M977" s="142"/>
    </row>
    <row r="978">
      <c r="E978" s="137"/>
      <c r="F978" s="137"/>
      <c r="L978" s="168"/>
      <c r="M978" s="142"/>
    </row>
    <row r="979">
      <c r="E979" s="137"/>
      <c r="F979" s="137"/>
      <c r="L979" s="168"/>
      <c r="M979" s="142"/>
    </row>
    <row r="980">
      <c r="E980" s="137"/>
      <c r="F980" s="137"/>
      <c r="L980" s="168"/>
      <c r="M980" s="142"/>
    </row>
    <row r="981">
      <c r="E981" s="137"/>
      <c r="F981" s="137"/>
      <c r="L981" s="168"/>
      <c r="M981" s="142"/>
    </row>
    <row r="982">
      <c r="E982" s="137"/>
      <c r="F982" s="137"/>
      <c r="L982" s="168"/>
      <c r="M982" s="142"/>
    </row>
    <row r="983">
      <c r="E983" s="137"/>
      <c r="F983" s="137"/>
      <c r="L983" s="168"/>
      <c r="M983" s="142"/>
    </row>
    <row r="984">
      <c r="E984" s="137"/>
      <c r="F984" s="137"/>
      <c r="L984" s="168"/>
      <c r="M984" s="142"/>
    </row>
    <row r="985">
      <c r="E985" s="137"/>
      <c r="F985" s="137"/>
      <c r="L985" s="168"/>
      <c r="M985" s="142"/>
    </row>
    <row r="986">
      <c r="E986" s="137"/>
      <c r="F986" s="137"/>
      <c r="L986" s="168"/>
      <c r="M986" s="142"/>
    </row>
    <row r="987">
      <c r="E987" s="137"/>
      <c r="F987" s="137"/>
      <c r="L987" s="168"/>
      <c r="M987" s="142"/>
    </row>
  </sheetData>
  <mergeCells count="10">
    <mergeCell ref="C31:D31"/>
    <mergeCell ref="C36:D36"/>
    <mergeCell ref="C40:D40"/>
    <mergeCell ref="B3:K3"/>
    <mergeCell ref="C6:D6"/>
    <mergeCell ref="C11:D11"/>
    <mergeCell ref="C16:D16"/>
    <mergeCell ref="C19:D19"/>
    <mergeCell ref="C24:D24"/>
    <mergeCell ref="C28:D28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13"/>
    <col customWidth="1" min="2" max="2" width="3.88"/>
    <col customWidth="1" min="3" max="3" width="19.0"/>
    <col customWidth="1" min="5" max="5" width="14.63"/>
    <col customWidth="1" min="6" max="6" width="12.88"/>
    <col customWidth="1" hidden="1" min="7" max="8" width="17.38"/>
    <col customWidth="1" min="9" max="9" width="17.38"/>
    <col customWidth="1" min="11" max="11" width="4.0"/>
    <col customWidth="1" min="12" max="12" width="10.13"/>
    <col customWidth="1" min="13" max="13" width="11.88"/>
    <col customWidth="1" min="14" max="17" width="9.25"/>
    <col customWidth="1" min="18" max="18" width="11.88"/>
    <col customWidth="1" min="19" max="21" width="9.25"/>
  </cols>
  <sheetData>
    <row r="1">
      <c r="L1" s="169"/>
      <c r="O1" s="8"/>
    </row>
    <row r="2">
      <c r="B2" s="49" t="s">
        <v>192</v>
      </c>
      <c r="C2" s="5"/>
      <c r="D2" s="5"/>
      <c r="E2" s="5"/>
      <c r="F2" s="5"/>
      <c r="G2" s="5"/>
      <c r="H2" s="5"/>
      <c r="I2" s="5"/>
      <c r="J2" s="5"/>
      <c r="K2" s="6"/>
      <c r="L2" s="169"/>
      <c r="O2" s="8"/>
    </row>
    <row r="3">
      <c r="L3" s="169"/>
      <c r="M3" s="170"/>
      <c r="N3" s="170" t="s">
        <v>193</v>
      </c>
      <c r="O3" s="8"/>
    </row>
    <row r="4">
      <c r="B4" s="171"/>
      <c r="C4" s="172"/>
      <c r="D4" s="172"/>
      <c r="E4" s="172"/>
      <c r="F4" s="172"/>
      <c r="G4" s="172"/>
      <c r="H4" s="172"/>
      <c r="I4" s="172"/>
      <c r="J4" s="172"/>
      <c r="K4" s="173"/>
      <c r="L4" s="169"/>
      <c r="N4" s="171"/>
      <c r="O4" s="174"/>
      <c r="P4" s="174"/>
      <c r="Q4" s="174"/>
      <c r="R4" s="174"/>
      <c r="S4" s="174"/>
      <c r="T4" s="174"/>
      <c r="U4" s="175"/>
    </row>
    <row r="5">
      <c r="B5" s="176"/>
      <c r="C5" s="49" t="s">
        <v>194</v>
      </c>
      <c r="D5" s="5"/>
      <c r="E5" s="5"/>
      <c r="F5" s="5"/>
      <c r="G5" s="5"/>
      <c r="H5" s="5"/>
      <c r="I5" s="5"/>
      <c r="J5" s="6"/>
      <c r="K5" s="177"/>
      <c r="L5" s="169"/>
      <c r="N5" s="178"/>
      <c r="U5" s="34"/>
    </row>
    <row r="6">
      <c r="B6" s="176"/>
      <c r="K6" s="177"/>
      <c r="L6" s="169"/>
      <c r="N6" s="178"/>
      <c r="U6" s="34"/>
    </row>
    <row r="7">
      <c r="B7" s="176"/>
      <c r="C7" s="179" t="s">
        <v>195</v>
      </c>
      <c r="D7" s="6"/>
      <c r="E7" s="180">
        <v>5.0E7</v>
      </c>
      <c r="F7" s="181" t="s">
        <v>196</v>
      </c>
      <c r="K7" s="177"/>
      <c r="L7" s="169"/>
      <c r="N7" s="178"/>
      <c r="U7" s="34"/>
    </row>
    <row r="8">
      <c r="B8" s="176"/>
      <c r="K8" s="177"/>
      <c r="L8" s="182"/>
      <c r="N8" s="178"/>
      <c r="U8" s="34"/>
    </row>
    <row r="9">
      <c r="B9" s="176"/>
      <c r="C9" s="183" t="s">
        <v>197</v>
      </c>
      <c r="D9" s="183" t="s">
        <v>198</v>
      </c>
      <c r="E9" s="183" t="s">
        <v>199</v>
      </c>
      <c r="F9" s="183" t="s">
        <v>200</v>
      </c>
      <c r="G9" s="183" t="s">
        <v>201</v>
      </c>
      <c r="H9" s="183"/>
      <c r="I9" s="183" t="s">
        <v>202</v>
      </c>
      <c r="J9" s="183" t="s">
        <v>203</v>
      </c>
      <c r="K9" s="177"/>
      <c r="L9" s="182"/>
      <c r="N9" s="178"/>
      <c r="U9" s="34"/>
    </row>
    <row r="10">
      <c r="B10" s="176"/>
      <c r="C10" s="184">
        <v>1.0</v>
      </c>
      <c r="D10" s="185">
        <v>0.0</v>
      </c>
      <c r="E10" s="185">
        <v>1.0901628E7</v>
      </c>
      <c r="F10" s="186">
        <v>0.0</v>
      </c>
      <c r="G10" s="185">
        <v>0.0</v>
      </c>
      <c r="H10" s="187"/>
      <c r="I10" s="188"/>
      <c r="J10" s="188">
        <v>0.0</v>
      </c>
      <c r="K10" s="189"/>
      <c r="L10" s="190"/>
      <c r="N10" s="178"/>
      <c r="U10" s="34"/>
    </row>
    <row r="11">
      <c r="B11" s="176"/>
      <c r="C11" s="184">
        <v>2.0</v>
      </c>
      <c r="D11" s="185">
        <v>1.090162801E7</v>
      </c>
      <c r="E11" s="185">
        <v>2.422584E7</v>
      </c>
      <c r="F11" s="186">
        <v>0.04</v>
      </c>
      <c r="G11" s="185">
        <v>436065.12</v>
      </c>
      <c r="H11" s="187"/>
      <c r="I11" s="188">
        <f>IFERROR(__xludf.DUMMYFUNCTION("IF($E$7&lt;E11,+IF(D11&lt;$E$7,$E$7,0),0)"),0.0)</f>
        <v>0</v>
      </c>
      <c r="J11" s="188">
        <f t="shared" ref="J11:J17" si="1">IF(I11&gt;0,(I11*F11-G11),0)</f>
        <v>0</v>
      </c>
      <c r="K11" s="177"/>
      <c r="L11" s="182"/>
      <c r="N11" s="178"/>
      <c r="U11" s="34"/>
    </row>
    <row r="12">
      <c r="B12" s="176"/>
      <c r="C12" s="184">
        <v>3.0</v>
      </c>
      <c r="D12" s="185">
        <v>2.422584001E7</v>
      </c>
      <c r="E12" s="185">
        <v>4.03764E7</v>
      </c>
      <c r="F12" s="186">
        <v>0.08</v>
      </c>
      <c r="G12" s="185">
        <v>1405098.72</v>
      </c>
      <c r="H12" s="187"/>
      <c r="I12" s="188">
        <f>IFERROR(__xludf.DUMMYFUNCTION("IF($E$7&lt;E12,+IF(D12&lt;$E$7,$E$7,0),0)"),0.0)</f>
        <v>0</v>
      </c>
      <c r="J12" s="188">
        <f t="shared" si="1"/>
        <v>0</v>
      </c>
      <c r="K12" s="191"/>
      <c r="L12" s="190"/>
      <c r="N12" s="178"/>
      <c r="U12" s="34"/>
    </row>
    <row r="13">
      <c r="B13" s="176"/>
      <c r="C13" s="192">
        <v>4.0</v>
      </c>
      <c r="D13" s="193">
        <v>4.037640001E7</v>
      </c>
      <c r="E13" s="193">
        <v>5.652696E7</v>
      </c>
      <c r="F13" s="194">
        <v>0.14</v>
      </c>
      <c r="G13" s="193">
        <v>3625800.72</v>
      </c>
      <c r="H13" s="193"/>
      <c r="I13" s="195">
        <f>IFERROR(__xludf.DUMMYFUNCTION("IF($E$7&lt;E13,+IF(D13&lt;$E$7,$E$7,0),0)"),5.0E7)</f>
        <v>50000000</v>
      </c>
      <c r="J13" s="195">
        <f t="shared" si="1"/>
        <v>3374199.28</v>
      </c>
      <c r="K13" s="177"/>
      <c r="L13" s="190"/>
      <c r="N13" s="178"/>
      <c r="U13" s="34"/>
    </row>
    <row r="14">
      <c r="B14" s="176"/>
      <c r="C14" s="192">
        <v>5.0</v>
      </c>
      <c r="D14" s="193">
        <v>5.652696001E7</v>
      </c>
      <c r="E14" s="193">
        <v>7.267752E7</v>
      </c>
      <c r="F14" s="194">
        <v>0.23</v>
      </c>
      <c r="G14" s="193">
        <v>8995861.92</v>
      </c>
      <c r="H14" s="193"/>
      <c r="I14" s="195">
        <f>IFERROR(__xludf.DUMMYFUNCTION("IF($E$7&lt;E14,+IF(D14&lt;$E$7,$E$7,0),0)"),0.0)</f>
        <v>0</v>
      </c>
      <c r="J14" s="195">
        <f t="shared" si="1"/>
        <v>0</v>
      </c>
      <c r="K14" s="177"/>
      <c r="L14" s="190"/>
      <c r="N14" s="178"/>
      <c r="U14" s="34"/>
    </row>
    <row r="15">
      <c r="B15" s="176"/>
      <c r="C15" s="184">
        <v>6.0</v>
      </c>
      <c r="D15" s="185">
        <v>7.267752001E7</v>
      </c>
      <c r="E15" s="185">
        <v>9.690336E7</v>
      </c>
      <c r="F15" s="186">
        <v>0.304</v>
      </c>
      <c r="G15" s="185">
        <v>1.43739984E7</v>
      </c>
      <c r="H15" s="187"/>
      <c r="I15" s="188">
        <f>IFERROR(__xludf.DUMMYFUNCTION("IF($E$7&lt;E15,+IF(D15&lt;$E$7,$E$7,0),0)"),0.0)</f>
        <v>0</v>
      </c>
      <c r="J15" s="188">
        <f t="shared" si="1"/>
        <v>0</v>
      </c>
      <c r="K15" s="177"/>
      <c r="L15" s="190"/>
      <c r="N15" s="178"/>
      <c r="U15" s="34"/>
    </row>
    <row r="16">
      <c r="B16" s="176"/>
      <c r="C16" s="184">
        <v>7.0</v>
      </c>
      <c r="D16" s="185">
        <v>9.690336001E7</v>
      </c>
      <c r="E16" s="185">
        <v>2.5033368E8</v>
      </c>
      <c r="F16" s="186">
        <v>0.35</v>
      </c>
      <c r="G16" s="185">
        <v>1.883155296E7</v>
      </c>
      <c r="H16" s="187"/>
      <c r="I16" s="188">
        <f>IFERROR(__xludf.DUMMYFUNCTION("IF($E$7&lt;E16,+IF(D16&lt;$E$7,$E$7,0),0)"),0.0)</f>
        <v>0</v>
      </c>
      <c r="J16" s="188">
        <f t="shared" si="1"/>
        <v>0</v>
      </c>
      <c r="K16" s="177"/>
      <c r="L16" s="190"/>
      <c r="N16" s="178"/>
      <c r="U16" s="34"/>
    </row>
    <row r="17">
      <c r="B17" s="176"/>
      <c r="C17" s="184">
        <v>8.0</v>
      </c>
      <c r="D17" s="185">
        <v>2.5033368E8</v>
      </c>
      <c r="E17" s="185">
        <v>5.0E8</v>
      </c>
      <c r="F17" s="186">
        <v>0.4</v>
      </c>
      <c r="G17" s="185">
        <v>2.488801296E7</v>
      </c>
      <c r="H17" s="187"/>
      <c r="I17" s="188">
        <f>IFERROR(__xludf.DUMMYFUNCTION("IF($E$7&lt;E17,+IF(D17&lt;$E$7,$E$7,0),0)"),0.0)</f>
        <v>0</v>
      </c>
      <c r="J17" s="188">
        <f t="shared" si="1"/>
        <v>0</v>
      </c>
      <c r="K17" s="177"/>
      <c r="L17" s="190"/>
      <c r="N17" s="178"/>
      <c r="U17" s="34"/>
    </row>
    <row r="18">
      <c r="B18" s="176"/>
      <c r="C18" s="52" t="s">
        <v>204</v>
      </c>
      <c r="D18" s="5"/>
      <c r="E18" s="5"/>
      <c r="F18" s="52"/>
      <c r="G18" s="52"/>
      <c r="H18" s="52"/>
      <c r="I18" s="52"/>
      <c r="J18" s="130">
        <f>SUM(J10:J17)</f>
        <v>3374199.28</v>
      </c>
      <c r="K18" s="177"/>
      <c r="L18" s="190"/>
      <c r="N18" s="178"/>
      <c r="U18" s="34"/>
    </row>
    <row r="19">
      <c r="B19" s="196"/>
      <c r="C19" s="197"/>
      <c r="D19" s="197"/>
      <c r="E19" s="197"/>
      <c r="F19" s="197"/>
      <c r="G19" s="197"/>
      <c r="H19" s="197"/>
      <c r="I19" s="197"/>
      <c r="J19" s="197"/>
      <c r="K19" s="198"/>
      <c r="L19" s="190"/>
      <c r="N19" s="199"/>
      <c r="O19" s="200"/>
      <c r="P19" s="200"/>
      <c r="Q19" s="200"/>
      <c r="R19" s="200"/>
      <c r="S19" s="200"/>
      <c r="T19" s="200"/>
      <c r="U19" s="201"/>
    </row>
    <row r="20">
      <c r="L20" s="190"/>
      <c r="M20" s="202"/>
      <c r="N20" s="202"/>
      <c r="O20" s="203"/>
      <c r="P20" s="204"/>
    </row>
    <row r="21">
      <c r="B21" s="171"/>
      <c r="C21" s="172"/>
      <c r="D21" s="172"/>
      <c r="E21" s="172"/>
      <c r="F21" s="172"/>
      <c r="G21" s="172"/>
      <c r="H21" s="172"/>
      <c r="I21" s="172"/>
      <c r="J21" s="172"/>
      <c r="K21" s="173"/>
      <c r="L21" s="190"/>
      <c r="M21" s="170"/>
      <c r="N21" s="170" t="s">
        <v>193</v>
      </c>
      <c r="O21" s="8"/>
    </row>
    <row r="22">
      <c r="B22" s="176"/>
      <c r="C22" s="49" t="s">
        <v>205</v>
      </c>
      <c r="D22" s="5"/>
      <c r="E22" s="5"/>
      <c r="F22" s="5"/>
      <c r="G22" s="5"/>
      <c r="H22" s="5"/>
      <c r="I22" s="5"/>
      <c r="J22" s="6"/>
      <c r="K22" s="177"/>
      <c r="L22" s="190"/>
      <c r="N22" s="171"/>
      <c r="O22" s="174"/>
      <c r="P22" s="174"/>
      <c r="Q22" s="174"/>
      <c r="R22" s="174"/>
      <c r="S22" s="174"/>
      <c r="T22" s="174"/>
      <c r="U22" s="175"/>
    </row>
    <row r="23">
      <c r="B23" s="176"/>
      <c r="K23" s="177"/>
      <c r="L23" s="190"/>
      <c r="N23" s="178"/>
      <c r="U23" s="34"/>
    </row>
    <row r="24">
      <c r="B24" s="176"/>
      <c r="C24" s="179" t="str">
        <f>C7</f>
        <v>Ingresos Totales</v>
      </c>
      <c r="D24" s="6"/>
      <c r="E24" s="180">
        <f>E7</f>
        <v>50000000</v>
      </c>
      <c r="F24" s="205" t="s">
        <v>206</v>
      </c>
      <c r="K24" s="177"/>
      <c r="L24" s="190"/>
      <c r="N24" s="178"/>
      <c r="U24" s="34"/>
    </row>
    <row r="25">
      <c r="B25" s="176"/>
      <c r="C25" s="179" t="s">
        <v>207</v>
      </c>
      <c r="D25" s="6"/>
      <c r="E25" s="180"/>
      <c r="F25" s="205" t="s">
        <v>208</v>
      </c>
      <c r="K25" s="177"/>
      <c r="L25" s="190"/>
      <c r="N25" s="178"/>
      <c r="U25" s="34"/>
    </row>
    <row r="26">
      <c r="B26" s="176"/>
      <c r="C26" s="179" t="s">
        <v>209</v>
      </c>
      <c r="D26" s="6"/>
      <c r="E26" s="180">
        <f>E24-E25</f>
        <v>50000000</v>
      </c>
      <c r="K26" s="177"/>
      <c r="L26" s="182"/>
      <c r="N26" s="178"/>
      <c r="U26" s="34"/>
    </row>
    <row r="27">
      <c r="B27" s="176"/>
      <c r="K27" s="177"/>
      <c r="L27" s="182"/>
      <c r="N27" s="178"/>
      <c r="U27" s="34"/>
    </row>
    <row r="28">
      <c r="B28" s="176"/>
      <c r="C28" s="179" t="s">
        <v>210</v>
      </c>
      <c r="D28" s="6"/>
      <c r="E28" s="180"/>
      <c r="K28" s="177"/>
      <c r="L28" s="182"/>
      <c r="N28" s="178"/>
      <c r="U28" s="34"/>
      <c r="V28" s="205"/>
      <c r="W28" s="205"/>
      <c r="X28" s="205"/>
    </row>
    <row r="29">
      <c r="B29" s="176"/>
      <c r="C29" s="179" t="s">
        <v>211</v>
      </c>
      <c r="D29" s="6"/>
      <c r="E29" s="180">
        <f>E24-E28</f>
        <v>50000000</v>
      </c>
      <c r="K29" s="177"/>
      <c r="L29" s="182"/>
      <c r="N29" s="178"/>
      <c r="U29" s="34"/>
    </row>
    <row r="30">
      <c r="B30" s="176"/>
      <c r="K30" s="177"/>
      <c r="L30" s="190"/>
      <c r="N30" s="178"/>
      <c r="U30" s="34"/>
    </row>
    <row r="31">
      <c r="B31" s="176"/>
      <c r="K31" s="177"/>
      <c r="L31" s="190"/>
      <c r="N31" s="178"/>
      <c r="U31" s="34"/>
    </row>
    <row r="32">
      <c r="B32" s="176"/>
      <c r="C32" s="183" t="s">
        <v>197</v>
      </c>
      <c r="D32" s="183" t="s">
        <v>198</v>
      </c>
      <c r="E32" s="183" t="s">
        <v>199</v>
      </c>
      <c r="F32" s="183" t="s">
        <v>200</v>
      </c>
      <c r="G32" s="183" t="s">
        <v>201</v>
      </c>
      <c r="H32" s="183"/>
      <c r="I32" s="183" t="s">
        <v>202</v>
      </c>
      <c r="J32" s="183" t="s">
        <v>203</v>
      </c>
      <c r="K32" s="177"/>
      <c r="L32" s="190"/>
      <c r="N32" s="178"/>
      <c r="U32" s="34"/>
    </row>
    <row r="33">
      <c r="B33" s="176"/>
      <c r="C33" s="206">
        <v>1.0</v>
      </c>
      <c r="D33" s="185">
        <v>0.0</v>
      </c>
      <c r="E33" s="185">
        <v>1.0901628E7</v>
      </c>
      <c r="F33" s="207">
        <v>0.0</v>
      </c>
      <c r="G33" s="185">
        <v>0.0</v>
      </c>
      <c r="H33" s="180"/>
      <c r="I33" s="180">
        <f>IFERROR(__xludf.DUMMYFUNCTION("IF($E$29&lt;E33,+IF(D33&lt;$E$29,$E$29,0),0)"),0.0)</f>
        <v>0</v>
      </c>
      <c r="J33" s="180">
        <v>0.0</v>
      </c>
      <c r="K33" s="189"/>
      <c r="L33" s="182"/>
      <c r="N33" s="178"/>
      <c r="U33" s="34"/>
    </row>
    <row r="34">
      <c r="B34" s="176"/>
      <c r="C34" s="206">
        <v>2.0</v>
      </c>
      <c r="D34" s="185">
        <v>1.090162801E7</v>
      </c>
      <c r="E34" s="185">
        <v>2.422584E7</v>
      </c>
      <c r="F34" s="207">
        <v>0.04</v>
      </c>
      <c r="G34" s="185">
        <v>436065.12</v>
      </c>
      <c r="H34" s="180"/>
      <c r="I34" s="180">
        <f>IFERROR(__xludf.DUMMYFUNCTION("IF($E$29&lt;E34,+IF(D34&lt;$E$29,$E$29,0),0)"),0.0)</f>
        <v>0</v>
      </c>
      <c r="J34" s="180">
        <f t="shared" ref="J34:J40" si="2">IF(I34&gt;0,(I34*F34-G34),0)</f>
        <v>0</v>
      </c>
      <c r="K34" s="177"/>
      <c r="L34" s="190"/>
      <c r="N34" s="178"/>
      <c r="U34" s="34"/>
    </row>
    <row r="35">
      <c r="B35" s="176"/>
      <c r="C35" s="206">
        <v>3.0</v>
      </c>
      <c r="D35" s="185">
        <v>2.422584001E7</v>
      </c>
      <c r="E35" s="185">
        <v>4.03764E7</v>
      </c>
      <c r="F35" s="207">
        <v>0.08</v>
      </c>
      <c r="G35" s="185">
        <v>1405098.72</v>
      </c>
      <c r="H35" s="180"/>
      <c r="I35" s="180">
        <f>IFERROR(__xludf.DUMMYFUNCTION("IF($E$29&lt;E35,+IF(D35&lt;$E$29,$E$29,0),0)"),0.0)</f>
        <v>0</v>
      </c>
      <c r="J35" s="180">
        <f t="shared" si="2"/>
        <v>0</v>
      </c>
      <c r="K35" s="177"/>
      <c r="L35" s="182"/>
      <c r="N35" s="178"/>
      <c r="U35" s="34"/>
    </row>
    <row r="36">
      <c r="B36" s="176"/>
      <c r="C36" s="206">
        <v>4.0</v>
      </c>
      <c r="D36" s="185">
        <v>4.037640001E7</v>
      </c>
      <c r="E36" s="185">
        <v>5.652696E7</v>
      </c>
      <c r="F36" s="207">
        <v>0.14</v>
      </c>
      <c r="G36" s="185">
        <v>3625800.72</v>
      </c>
      <c r="H36" s="180"/>
      <c r="I36" s="180">
        <f>IFERROR(__xludf.DUMMYFUNCTION("IF($E$29&lt;E36,+IF(D36&lt;$E$29,$E$29,0),0)"),5.0E7)</f>
        <v>50000000</v>
      </c>
      <c r="J36" s="180">
        <f t="shared" si="2"/>
        <v>3374199.28</v>
      </c>
      <c r="K36" s="177"/>
      <c r="L36" s="182"/>
      <c r="N36" s="178"/>
      <c r="U36" s="34"/>
    </row>
    <row r="37">
      <c r="B37" s="176"/>
      <c r="C37" s="206">
        <v>5.0</v>
      </c>
      <c r="D37" s="185">
        <v>5.652696001E7</v>
      </c>
      <c r="E37" s="185">
        <v>7.267752E7</v>
      </c>
      <c r="F37" s="207">
        <v>0.23</v>
      </c>
      <c r="G37" s="185">
        <v>8995861.92</v>
      </c>
      <c r="H37" s="180"/>
      <c r="I37" s="180">
        <f>IFERROR(__xludf.DUMMYFUNCTION("IF($E$29&lt;E37,+IF(D37&lt;$E$29,$E$29,0),0)"),0.0)</f>
        <v>0</v>
      </c>
      <c r="J37" s="180">
        <f t="shared" si="2"/>
        <v>0</v>
      </c>
      <c r="K37" s="177"/>
      <c r="L37" s="190"/>
      <c r="N37" s="199"/>
      <c r="O37" s="200"/>
      <c r="P37" s="200"/>
      <c r="Q37" s="200"/>
      <c r="R37" s="200"/>
      <c r="S37" s="200"/>
      <c r="T37" s="200"/>
      <c r="U37" s="201"/>
    </row>
    <row r="38">
      <c r="B38" s="176"/>
      <c r="C38" s="206">
        <v>6.0</v>
      </c>
      <c r="D38" s="185">
        <v>7.267752001E7</v>
      </c>
      <c r="E38" s="185">
        <v>9.690336E7</v>
      </c>
      <c r="F38" s="207">
        <v>0.3</v>
      </c>
      <c r="G38" s="185">
        <v>1.43739984E7</v>
      </c>
      <c r="H38" s="180"/>
      <c r="I38" s="180">
        <f>IFERROR(__xludf.DUMMYFUNCTION("IF($E$29&lt;E38,+IF(D38&lt;$E$29,$E$29,0),0)"),0.0)</f>
        <v>0</v>
      </c>
      <c r="J38" s="180">
        <f t="shared" si="2"/>
        <v>0</v>
      </c>
      <c r="K38" s="177"/>
      <c r="L38" s="190"/>
      <c r="M38" s="202"/>
      <c r="N38" s="202"/>
      <c r="O38" s="203"/>
      <c r="P38" s="204"/>
    </row>
    <row r="39">
      <c r="B39" s="176"/>
      <c r="C39" s="206">
        <v>7.0</v>
      </c>
      <c r="D39" s="185">
        <v>9.690336001E7</v>
      </c>
      <c r="E39" s="185">
        <v>2.5033368E8</v>
      </c>
      <c r="F39" s="207">
        <v>0.35</v>
      </c>
      <c r="G39" s="185">
        <v>1.883155296E7</v>
      </c>
      <c r="H39" s="180"/>
      <c r="I39" s="180">
        <f>IFERROR(__xludf.DUMMYFUNCTION("IF($E$29&lt;E39,+IF(D39&lt;$E$29,$E$29,0),0)"),0.0)</f>
        <v>0</v>
      </c>
      <c r="J39" s="180">
        <f t="shared" si="2"/>
        <v>0</v>
      </c>
      <c r="K39" s="177"/>
      <c r="L39" s="190"/>
      <c r="M39" s="202"/>
      <c r="N39" s="202"/>
      <c r="O39" s="203"/>
      <c r="P39" s="204"/>
    </row>
    <row r="40">
      <c r="B40" s="176"/>
      <c r="C40" s="206">
        <v>8.0</v>
      </c>
      <c r="D40" s="185">
        <v>2.5033368E8</v>
      </c>
      <c r="E40" s="185">
        <v>5.0E8</v>
      </c>
      <c r="F40" s="207">
        <v>0.4</v>
      </c>
      <c r="G40" s="185">
        <v>2.488801296E7</v>
      </c>
      <c r="H40" s="180"/>
      <c r="I40" s="180">
        <f>IFERROR(__xludf.DUMMYFUNCTION("IF($E$29&lt;E40,+IF(D40&lt;$E$29,$E$29,0),0)"),0.0)</f>
        <v>0</v>
      </c>
      <c r="J40" s="180">
        <f t="shared" si="2"/>
        <v>0</v>
      </c>
      <c r="K40" s="177"/>
      <c r="L40" s="190"/>
      <c r="M40" s="202"/>
      <c r="N40" s="202"/>
      <c r="O40" s="203"/>
      <c r="P40" s="204"/>
    </row>
    <row r="41">
      <c r="B41" s="176"/>
      <c r="C41" s="52" t="s">
        <v>212</v>
      </c>
      <c r="D41" s="5"/>
      <c r="E41" s="6"/>
      <c r="F41" s="208"/>
      <c r="G41" s="208"/>
      <c r="H41" s="208"/>
      <c r="I41" s="208"/>
      <c r="J41" s="130">
        <f>SUM(J33:J40)</f>
        <v>3374199.28</v>
      </c>
      <c r="K41" s="177"/>
      <c r="L41" s="190"/>
      <c r="M41" s="202"/>
      <c r="N41" s="202"/>
      <c r="O41" s="203"/>
      <c r="P41" s="204"/>
    </row>
    <row r="42">
      <c r="B42" s="176"/>
      <c r="K42" s="177"/>
      <c r="L42" s="190"/>
      <c r="M42" s="202"/>
      <c r="N42" s="202"/>
      <c r="O42" s="203"/>
      <c r="P42" s="204"/>
    </row>
    <row r="43">
      <c r="B43" s="176"/>
      <c r="C43" s="52" t="s">
        <v>213</v>
      </c>
      <c r="D43" s="5"/>
      <c r="E43" s="5"/>
      <c r="F43" s="5"/>
      <c r="G43" s="5"/>
      <c r="H43" s="5"/>
      <c r="I43" s="5"/>
      <c r="J43" s="130">
        <f>J18-J41</f>
        <v>0</v>
      </c>
      <c r="K43" s="177"/>
      <c r="L43" s="190"/>
      <c r="M43" s="202"/>
      <c r="N43" s="202"/>
      <c r="O43" s="203"/>
      <c r="P43" s="204"/>
    </row>
    <row r="44">
      <c r="B44" s="196"/>
      <c r="C44" s="197"/>
      <c r="D44" s="197"/>
      <c r="E44" s="197"/>
      <c r="F44" s="197"/>
      <c r="G44" s="197"/>
      <c r="H44" s="197"/>
      <c r="I44" s="197"/>
      <c r="J44" s="197"/>
      <c r="K44" s="198"/>
      <c r="L44" s="190"/>
      <c r="M44" s="202"/>
      <c r="N44" s="202"/>
      <c r="O44" s="203"/>
      <c r="P44" s="204"/>
    </row>
    <row r="45">
      <c r="L45" s="190"/>
      <c r="M45" s="202"/>
      <c r="N45" s="202"/>
      <c r="O45" s="203"/>
      <c r="P45" s="204"/>
    </row>
    <row r="46">
      <c r="B46" s="171"/>
      <c r="C46" s="172"/>
      <c r="D46" s="172"/>
      <c r="E46" s="172"/>
      <c r="F46" s="172"/>
      <c r="G46" s="172"/>
      <c r="H46" s="172"/>
      <c r="I46" s="172"/>
      <c r="J46" s="172"/>
      <c r="K46" s="173"/>
      <c r="L46" s="190"/>
      <c r="M46" s="170"/>
      <c r="N46" s="170" t="s">
        <v>193</v>
      </c>
      <c r="O46" s="8"/>
    </row>
    <row r="47">
      <c r="B47" s="176"/>
      <c r="C47" s="49" t="s">
        <v>214</v>
      </c>
      <c r="D47" s="5"/>
      <c r="E47" s="5"/>
      <c r="F47" s="5"/>
      <c r="G47" s="5"/>
      <c r="H47" s="5"/>
      <c r="I47" s="5"/>
      <c r="J47" s="6"/>
      <c r="K47" s="177"/>
      <c r="L47" s="190"/>
      <c r="N47" s="171"/>
      <c r="O47" s="174"/>
      <c r="P47" s="174"/>
      <c r="Q47" s="174"/>
      <c r="R47" s="174"/>
      <c r="S47" s="174"/>
      <c r="T47" s="174"/>
      <c r="U47" s="175"/>
    </row>
    <row r="48">
      <c r="B48" s="176"/>
      <c r="K48" s="177"/>
      <c r="L48" s="182"/>
      <c r="N48" s="178"/>
      <c r="U48" s="34"/>
    </row>
    <row r="49">
      <c r="B49" s="176"/>
      <c r="C49" s="209" t="s">
        <v>215</v>
      </c>
      <c r="D49" s="209">
        <v>800000.0</v>
      </c>
      <c r="K49" s="177"/>
      <c r="L49" s="182"/>
      <c r="N49" s="178"/>
      <c r="U49" s="34"/>
    </row>
    <row r="50">
      <c r="B50" s="176"/>
      <c r="C50" s="210"/>
      <c r="K50" s="177"/>
      <c r="L50" s="182"/>
      <c r="N50" s="178"/>
      <c r="U50" s="34"/>
    </row>
    <row r="51">
      <c r="B51" s="176"/>
      <c r="C51" s="211" t="s">
        <v>216</v>
      </c>
      <c r="D51" s="212">
        <v>6400000.0</v>
      </c>
      <c r="E51" s="205" t="s">
        <v>217</v>
      </c>
      <c r="K51" s="177"/>
      <c r="L51" s="213"/>
      <c r="N51" s="178"/>
      <c r="U51" s="34"/>
    </row>
    <row r="52">
      <c r="B52" s="176"/>
      <c r="F52" s="214"/>
      <c r="G52" s="215"/>
      <c r="H52" s="215"/>
      <c r="I52" s="215" t="s">
        <v>218</v>
      </c>
      <c r="J52" s="216" t="s">
        <v>215</v>
      </c>
      <c r="K52" s="177"/>
      <c r="L52" s="182"/>
      <c r="N52" s="178"/>
      <c r="U52" s="34"/>
    </row>
    <row r="53">
      <c r="B53" s="176"/>
      <c r="C53" s="217" t="s">
        <v>219</v>
      </c>
      <c r="D53" s="218">
        <f>E7/D49</f>
        <v>62.5</v>
      </c>
      <c r="E53" s="219" t="s">
        <v>220</v>
      </c>
      <c r="F53" s="217" t="s">
        <v>221</v>
      </c>
      <c r="G53" s="220"/>
      <c r="H53" s="221"/>
      <c r="I53" s="221">
        <f>IF(D53&lt;90,100%,0)</f>
        <v>1</v>
      </c>
      <c r="J53" s="222">
        <f>IF(I53&gt;0,D54,0)</f>
        <v>8</v>
      </c>
      <c r="K53" s="177"/>
      <c r="L53" s="182"/>
      <c r="N53" s="178"/>
      <c r="U53" s="34"/>
    </row>
    <row r="54">
      <c r="B54" s="176"/>
      <c r="C54" s="217" t="s">
        <v>222</v>
      </c>
      <c r="D54" s="222">
        <f>D51/D49</f>
        <v>8</v>
      </c>
      <c r="F54" s="217" t="s">
        <v>223</v>
      </c>
      <c r="G54" s="220"/>
      <c r="H54" s="221"/>
      <c r="I54" s="221">
        <f>IF(D53&gt;89.99,(250-(D53*1.667))/100,0)</f>
        <v>0</v>
      </c>
      <c r="J54" s="223">
        <f>IF(I54&gt;0,D54*I54,0)</f>
        <v>0</v>
      </c>
      <c r="K54" s="177"/>
      <c r="L54" s="224"/>
      <c r="N54" s="178"/>
      <c r="U54" s="34"/>
    </row>
    <row r="55">
      <c r="B55" s="176"/>
      <c r="F55" s="214" t="s">
        <v>224</v>
      </c>
      <c r="G55" s="215"/>
      <c r="H55" s="215"/>
      <c r="I55" s="215"/>
      <c r="J55" s="216">
        <f>IF((J53+J54)&gt;8,8,(J53+J54))</f>
        <v>8</v>
      </c>
      <c r="K55" s="177"/>
      <c r="L55" s="225"/>
      <c r="N55" s="178"/>
      <c r="U55" s="34"/>
    </row>
    <row r="56">
      <c r="B56" s="176"/>
      <c r="K56" s="177"/>
      <c r="L56" s="190"/>
      <c r="N56" s="178"/>
      <c r="U56" s="34"/>
    </row>
    <row r="57">
      <c r="B57" s="176"/>
      <c r="K57" s="177"/>
      <c r="N57" s="178"/>
      <c r="U57" s="34"/>
    </row>
    <row r="58">
      <c r="B58" s="176"/>
      <c r="C58" s="179" t="s">
        <v>225</v>
      </c>
      <c r="D58" s="6"/>
      <c r="E58" s="180">
        <f>E7-(J55*D49)</f>
        <v>43600000</v>
      </c>
      <c r="K58" s="177"/>
      <c r="L58" s="190"/>
      <c r="N58" s="178"/>
      <c r="U58" s="34"/>
    </row>
    <row r="59">
      <c r="B59" s="176"/>
      <c r="K59" s="177"/>
      <c r="L59" s="190"/>
      <c r="N59" s="178"/>
      <c r="U59" s="34"/>
    </row>
    <row r="60">
      <c r="B60" s="176"/>
      <c r="C60" s="183" t="s">
        <v>197</v>
      </c>
      <c r="D60" s="183" t="s">
        <v>198</v>
      </c>
      <c r="E60" s="183" t="s">
        <v>199</v>
      </c>
      <c r="F60" s="183" t="s">
        <v>200</v>
      </c>
      <c r="G60" s="183" t="s">
        <v>201</v>
      </c>
      <c r="H60" s="183"/>
      <c r="I60" s="183" t="s">
        <v>202</v>
      </c>
      <c r="J60" s="183" t="s">
        <v>203</v>
      </c>
      <c r="K60" s="177"/>
      <c r="L60" s="190"/>
      <c r="N60" s="178"/>
      <c r="U60" s="34"/>
    </row>
    <row r="61">
      <c r="B61" s="176"/>
      <c r="C61" s="184">
        <v>1.0</v>
      </c>
      <c r="D61" s="185">
        <v>0.0</v>
      </c>
      <c r="E61" s="185">
        <v>1.0901628E7</v>
      </c>
      <c r="F61" s="186">
        <v>0.0</v>
      </c>
      <c r="G61" s="185">
        <v>0.0</v>
      </c>
      <c r="H61" s="187"/>
      <c r="I61" s="188">
        <f>IFERROR(__xludf.DUMMYFUNCTION("IF($E$58&lt;E61,+IF(D61&lt;$E$58,$E$58,0),0)"),0.0)</f>
        <v>0</v>
      </c>
      <c r="J61" s="188">
        <v>0.0</v>
      </c>
      <c r="K61" s="177"/>
      <c r="L61" s="190"/>
      <c r="N61" s="178"/>
      <c r="U61" s="34"/>
    </row>
    <row r="62">
      <c r="B62" s="176"/>
      <c r="C62" s="184">
        <v>2.0</v>
      </c>
      <c r="D62" s="185">
        <v>1.090162801E7</v>
      </c>
      <c r="E62" s="185">
        <v>2.422584E7</v>
      </c>
      <c r="F62" s="186">
        <v>0.04</v>
      </c>
      <c r="G62" s="185">
        <v>436065.12</v>
      </c>
      <c r="H62" s="187"/>
      <c r="I62" s="188">
        <f>IFERROR(__xludf.DUMMYFUNCTION("IF($E$58&lt;E62,+IF(D62&lt;$E$58,$E$58,0),0)"),0.0)</f>
        <v>0</v>
      </c>
      <c r="J62" s="188">
        <f t="shared" ref="J62:J68" si="3">IF(I62&gt;0,(I62*F62-G62),0)</f>
        <v>0</v>
      </c>
      <c r="K62" s="177"/>
      <c r="L62" s="190"/>
      <c r="N62" s="199"/>
      <c r="O62" s="200"/>
      <c r="P62" s="200"/>
      <c r="Q62" s="200"/>
      <c r="R62" s="200"/>
      <c r="S62" s="200"/>
      <c r="T62" s="200"/>
      <c r="U62" s="201"/>
    </row>
    <row r="63">
      <c r="B63" s="176"/>
      <c r="C63" s="184">
        <v>3.0</v>
      </c>
      <c r="D63" s="185">
        <v>2.422584001E7</v>
      </c>
      <c r="E63" s="185">
        <v>4.03764E7</v>
      </c>
      <c r="F63" s="186">
        <v>0.08</v>
      </c>
      <c r="G63" s="185">
        <v>1405098.72</v>
      </c>
      <c r="H63" s="187"/>
      <c r="I63" s="188">
        <f>IFERROR(__xludf.DUMMYFUNCTION("IF($E$58&lt;E63,+IF(D63&lt;$E$58,$E$58,0),0)"),0.0)</f>
        <v>0</v>
      </c>
      <c r="J63" s="188">
        <f t="shared" si="3"/>
        <v>0</v>
      </c>
      <c r="K63" s="177"/>
      <c r="L63" s="182"/>
      <c r="M63" s="202"/>
      <c r="N63" s="202"/>
      <c r="O63" s="203"/>
      <c r="P63" s="204"/>
    </row>
    <row r="64">
      <c r="B64" s="176"/>
      <c r="C64" s="184">
        <v>4.0</v>
      </c>
      <c r="D64" s="185">
        <v>4.037640001E7</v>
      </c>
      <c r="E64" s="185">
        <v>5.652696E7</v>
      </c>
      <c r="F64" s="186">
        <v>0.14</v>
      </c>
      <c r="G64" s="185">
        <v>3625800.72</v>
      </c>
      <c r="H64" s="187"/>
      <c r="I64" s="188">
        <f>IFERROR(__xludf.DUMMYFUNCTION("IF($E$58&lt;E64,+IF(D64&lt;$E$58,$E$58,0),0)"),4.36E7)</f>
        <v>43600000</v>
      </c>
      <c r="J64" s="188">
        <f t="shared" si="3"/>
        <v>2478199.28</v>
      </c>
      <c r="K64" s="177"/>
      <c r="L64" s="182"/>
      <c r="M64" s="202"/>
      <c r="N64" s="202"/>
      <c r="O64" s="226"/>
    </row>
    <row r="65">
      <c r="B65" s="176"/>
      <c r="C65" s="184">
        <v>5.0</v>
      </c>
      <c r="D65" s="185">
        <v>5.652696001E7</v>
      </c>
      <c r="E65" s="185">
        <v>7.267752E7</v>
      </c>
      <c r="F65" s="186">
        <v>0.23</v>
      </c>
      <c r="G65" s="185">
        <v>8995861.92</v>
      </c>
      <c r="H65" s="187"/>
      <c r="I65" s="188">
        <f>IFERROR(__xludf.DUMMYFUNCTION("IF($E$58&lt;E65,+IF(D65&lt;$E$58,$E$58,0),0)"),0.0)</f>
        <v>0</v>
      </c>
      <c r="J65" s="188">
        <f t="shared" si="3"/>
        <v>0</v>
      </c>
      <c r="K65" s="177"/>
      <c r="L65" s="227"/>
      <c r="M65" s="226"/>
      <c r="N65" s="226"/>
      <c r="O65" s="203"/>
      <c r="P65" s="228"/>
      <c r="Q65" s="210"/>
      <c r="V65" s="137"/>
      <c r="W65" s="137"/>
      <c r="X65" s="137" t="str">
        <f t="shared" ref="X65:X68" si="4">V65/W65</f>
        <v>#DIV/0!</v>
      </c>
    </row>
    <row r="66">
      <c r="B66" s="176"/>
      <c r="C66" s="184">
        <v>6.0</v>
      </c>
      <c r="D66" s="185">
        <v>7.267752001E7</v>
      </c>
      <c r="E66" s="185">
        <v>9.690336E7</v>
      </c>
      <c r="F66" s="186">
        <v>0.3</v>
      </c>
      <c r="G66" s="185">
        <v>1.43739984E7</v>
      </c>
      <c r="H66" s="187"/>
      <c r="I66" s="188">
        <f>IFERROR(__xludf.DUMMYFUNCTION("IF($E$58&lt;E66,+IF(D66&lt;$E$58,$E$58,0),0)"),0.0)</f>
        <v>0</v>
      </c>
      <c r="J66" s="188">
        <f t="shared" si="3"/>
        <v>0</v>
      </c>
      <c r="K66" s="177"/>
      <c r="L66" s="227"/>
      <c r="M66" s="226"/>
      <c r="N66" s="226"/>
      <c r="O66" s="226"/>
      <c r="P66" s="228"/>
      <c r="Q66" s="210"/>
      <c r="R66" s="228"/>
      <c r="V66" s="137"/>
      <c r="W66" s="137"/>
      <c r="X66" s="137" t="str">
        <f t="shared" si="4"/>
        <v>#DIV/0!</v>
      </c>
    </row>
    <row r="67">
      <c r="B67" s="176"/>
      <c r="C67" s="184">
        <v>7.0</v>
      </c>
      <c r="D67" s="185">
        <v>9.690336001E7</v>
      </c>
      <c r="E67" s="185">
        <v>2.5033368E8</v>
      </c>
      <c r="F67" s="186">
        <v>0.35</v>
      </c>
      <c r="G67" s="185">
        <v>1.883155296E7</v>
      </c>
      <c r="H67" s="187"/>
      <c r="I67" s="188">
        <f>IFERROR(__xludf.DUMMYFUNCTION("IF($E$58&lt;E67,+IF(D67&lt;$E$58,$E$58,0),0)"),0.0)</f>
        <v>0</v>
      </c>
      <c r="J67" s="188">
        <f t="shared" si="3"/>
        <v>0</v>
      </c>
      <c r="K67" s="177"/>
      <c r="L67" s="227"/>
      <c r="M67" s="226"/>
      <c r="N67" s="226"/>
      <c r="O67" s="226"/>
      <c r="P67" s="228"/>
      <c r="Q67" s="210"/>
      <c r="V67" s="137"/>
      <c r="W67" s="137"/>
      <c r="X67" s="137" t="str">
        <f t="shared" si="4"/>
        <v>#DIV/0!</v>
      </c>
    </row>
    <row r="68">
      <c r="B68" s="176"/>
      <c r="C68" s="184">
        <v>8.0</v>
      </c>
      <c r="D68" s="185">
        <v>2.5033368E8</v>
      </c>
      <c r="E68" s="185">
        <v>5.0E8</v>
      </c>
      <c r="F68" s="186">
        <v>0.4</v>
      </c>
      <c r="G68" s="185">
        <v>2.488801296E7</v>
      </c>
      <c r="H68" s="187"/>
      <c r="I68" s="188">
        <f>IFERROR(__xludf.DUMMYFUNCTION("IF($E$58&lt;E68,+IF(D68&lt;$E$58,$E$58,0),0)"),0.0)</f>
        <v>0</v>
      </c>
      <c r="J68" s="188">
        <f t="shared" si="3"/>
        <v>0</v>
      </c>
      <c r="K68" s="177"/>
      <c r="L68" s="227"/>
      <c r="M68" s="226"/>
      <c r="N68" s="226"/>
      <c r="O68" s="203"/>
      <c r="P68" s="228"/>
      <c r="Q68" s="210"/>
      <c r="V68" s="137"/>
      <c r="W68" s="137"/>
      <c r="X68" s="137" t="str">
        <f t="shared" si="4"/>
        <v>#DIV/0!</v>
      </c>
    </row>
    <row r="69">
      <c r="B69" s="176"/>
      <c r="C69" s="52" t="s">
        <v>204</v>
      </c>
      <c r="D69" s="5"/>
      <c r="E69" s="5"/>
      <c r="F69" s="52"/>
      <c r="G69" s="52"/>
      <c r="H69" s="52"/>
      <c r="I69" s="52"/>
      <c r="J69" s="130">
        <f>SUM(J61:J68)</f>
        <v>2478199.28</v>
      </c>
      <c r="K69" s="177"/>
      <c r="L69" s="190"/>
      <c r="M69" s="202"/>
      <c r="N69" s="202"/>
      <c r="O69" s="203"/>
      <c r="P69" s="202"/>
    </row>
    <row r="70">
      <c r="B70" s="176"/>
      <c r="K70" s="177"/>
      <c r="L70" s="190"/>
      <c r="M70" s="202"/>
      <c r="N70" s="202"/>
      <c r="O70" s="203"/>
      <c r="P70" s="202"/>
    </row>
    <row r="71">
      <c r="B71" s="176"/>
      <c r="C71" s="52" t="s">
        <v>226</v>
      </c>
      <c r="D71" s="5"/>
      <c r="E71" s="5"/>
      <c r="F71" s="5"/>
      <c r="G71" s="5"/>
      <c r="H71" s="5"/>
      <c r="I71" s="5"/>
      <c r="J71" s="130">
        <f>J18-J69</f>
        <v>896000</v>
      </c>
      <c r="K71" s="177"/>
      <c r="L71" s="190"/>
      <c r="M71" s="202"/>
      <c r="N71" s="202"/>
      <c r="O71" s="203"/>
      <c r="P71" s="202"/>
    </row>
    <row r="72">
      <c r="B72" s="196"/>
      <c r="C72" s="197"/>
      <c r="D72" s="197"/>
      <c r="E72" s="197"/>
      <c r="F72" s="197"/>
      <c r="G72" s="197"/>
      <c r="H72" s="197"/>
      <c r="I72" s="197"/>
      <c r="J72" s="197"/>
      <c r="K72" s="198"/>
      <c r="L72" s="190"/>
      <c r="M72" s="202"/>
      <c r="N72" s="202"/>
      <c r="O72" s="203"/>
      <c r="P72" s="204"/>
    </row>
    <row r="73">
      <c r="L73" s="190"/>
      <c r="M73" s="202"/>
      <c r="N73" s="202"/>
      <c r="O73" s="203"/>
      <c r="P73" s="204"/>
    </row>
    <row r="74">
      <c r="L74" s="190"/>
      <c r="M74" s="202"/>
      <c r="N74" s="202"/>
      <c r="O74" s="203"/>
      <c r="P74" s="204"/>
    </row>
    <row r="75">
      <c r="L75" s="190"/>
      <c r="M75" s="202"/>
      <c r="N75" s="202"/>
      <c r="O75" s="203"/>
      <c r="P75" s="204"/>
    </row>
    <row r="76">
      <c r="L76" s="190"/>
      <c r="M76" s="202"/>
      <c r="N76" s="202"/>
      <c r="O76" s="203"/>
      <c r="P76" s="204"/>
    </row>
    <row r="77">
      <c r="L77" s="190"/>
      <c r="M77" s="202"/>
      <c r="N77" s="202"/>
      <c r="O77" s="203"/>
      <c r="P77" s="204"/>
    </row>
    <row r="78">
      <c r="L78" s="190"/>
      <c r="M78" s="202"/>
      <c r="N78" s="202"/>
      <c r="O78" s="203"/>
      <c r="P78" s="204"/>
    </row>
    <row r="79">
      <c r="L79" s="190"/>
      <c r="M79" s="202"/>
      <c r="N79" s="202"/>
      <c r="O79" s="203"/>
      <c r="P79" s="204"/>
    </row>
    <row r="80">
      <c r="L80" s="190"/>
      <c r="M80" s="202"/>
      <c r="N80" s="202"/>
      <c r="O80" s="203"/>
      <c r="P80" s="204"/>
    </row>
    <row r="81">
      <c r="L81" s="190"/>
      <c r="M81" s="202"/>
      <c r="N81" s="202"/>
      <c r="O81" s="203"/>
      <c r="P81" s="204"/>
    </row>
    <row r="82">
      <c r="L82" s="190"/>
      <c r="M82" s="202"/>
      <c r="N82" s="202"/>
      <c r="O82" s="203"/>
      <c r="P82" s="204"/>
    </row>
    <row r="83">
      <c r="L83" s="190"/>
      <c r="M83" s="202"/>
      <c r="N83" s="202"/>
      <c r="O83" s="203"/>
      <c r="P83" s="204"/>
    </row>
    <row r="84">
      <c r="L84" s="190"/>
      <c r="M84" s="202"/>
      <c r="N84" s="202"/>
      <c r="O84" s="203"/>
      <c r="P84" s="204"/>
    </row>
    <row r="85">
      <c r="L85" s="190"/>
      <c r="M85" s="202"/>
      <c r="N85" s="202"/>
      <c r="O85" s="203"/>
      <c r="P85" s="204"/>
    </row>
    <row r="86">
      <c r="L86" s="190"/>
      <c r="M86" s="202"/>
      <c r="N86" s="202"/>
      <c r="O86" s="203"/>
      <c r="P86" s="204"/>
    </row>
    <row r="87">
      <c r="L87" s="190"/>
      <c r="M87" s="202"/>
      <c r="N87" s="202"/>
      <c r="O87" s="203"/>
      <c r="P87" s="204"/>
    </row>
    <row r="88">
      <c r="L88" s="190"/>
      <c r="M88" s="202"/>
      <c r="N88" s="202"/>
      <c r="O88" s="203"/>
      <c r="P88" s="204"/>
    </row>
    <row r="89">
      <c r="L89" s="190"/>
      <c r="M89" s="202"/>
      <c r="N89" s="202"/>
      <c r="O89" s="203"/>
      <c r="P89" s="204"/>
    </row>
    <row r="90">
      <c r="L90" s="190"/>
      <c r="M90" s="202"/>
      <c r="N90" s="202"/>
      <c r="O90" s="203"/>
      <c r="P90" s="204"/>
    </row>
    <row r="91">
      <c r="L91" s="190"/>
      <c r="M91" s="202"/>
      <c r="N91" s="202"/>
      <c r="O91" s="203"/>
      <c r="P91" s="204"/>
    </row>
    <row r="92">
      <c r="L92" s="190"/>
      <c r="M92" s="202"/>
      <c r="N92" s="202"/>
      <c r="O92" s="203"/>
      <c r="P92" s="204"/>
    </row>
    <row r="93">
      <c r="L93" s="190"/>
      <c r="M93" s="202"/>
      <c r="N93" s="202"/>
      <c r="O93" s="203"/>
      <c r="P93" s="204"/>
    </row>
    <row r="94">
      <c r="L94" s="190"/>
      <c r="M94" s="202"/>
      <c r="N94" s="202"/>
      <c r="O94" s="203"/>
      <c r="P94" s="204"/>
    </row>
    <row r="95">
      <c r="L95" s="190"/>
      <c r="M95" s="202"/>
      <c r="N95" s="202"/>
      <c r="O95" s="203"/>
      <c r="P95" s="204"/>
    </row>
    <row r="96">
      <c r="L96" s="190"/>
      <c r="M96" s="202"/>
      <c r="N96" s="202"/>
      <c r="O96" s="203"/>
      <c r="P96" s="204"/>
    </row>
    <row r="97">
      <c r="L97" s="190"/>
      <c r="M97" s="202"/>
      <c r="N97" s="202"/>
      <c r="O97" s="203"/>
      <c r="P97" s="204"/>
    </row>
    <row r="98">
      <c r="L98" s="190"/>
      <c r="M98" s="202"/>
      <c r="N98" s="202"/>
      <c r="O98" s="203"/>
      <c r="P98" s="204"/>
    </row>
    <row r="99">
      <c r="L99" s="190"/>
      <c r="M99" s="202"/>
      <c r="N99" s="202"/>
      <c r="O99" s="203"/>
      <c r="P99" s="204"/>
    </row>
    <row r="100">
      <c r="L100" s="190"/>
      <c r="M100" s="202"/>
      <c r="N100" s="202"/>
      <c r="O100" s="203"/>
      <c r="P100" s="204"/>
    </row>
    <row r="101">
      <c r="L101" s="190"/>
      <c r="M101" s="202"/>
      <c r="N101" s="202"/>
      <c r="O101" s="203"/>
      <c r="P101" s="204"/>
    </row>
    <row r="102">
      <c r="L102" s="190"/>
      <c r="M102" s="202"/>
      <c r="N102" s="202"/>
      <c r="O102" s="203"/>
      <c r="P102" s="204"/>
    </row>
    <row r="103">
      <c r="L103" s="190"/>
      <c r="M103" s="202"/>
      <c r="N103" s="202"/>
      <c r="O103" s="203"/>
      <c r="P103" s="204"/>
    </row>
    <row r="104">
      <c r="L104" s="190"/>
      <c r="M104" s="202"/>
      <c r="N104" s="202"/>
      <c r="O104" s="203"/>
      <c r="P104" s="204"/>
    </row>
    <row r="105">
      <c r="L105" s="190"/>
      <c r="M105" s="202"/>
      <c r="N105" s="202"/>
      <c r="O105" s="203"/>
      <c r="P105" s="204"/>
    </row>
    <row r="106">
      <c r="L106" s="190"/>
      <c r="M106" s="202"/>
      <c r="N106" s="202"/>
      <c r="O106" s="203"/>
      <c r="P106" s="204"/>
    </row>
    <row r="107">
      <c r="L107" s="190"/>
      <c r="M107" s="202"/>
      <c r="N107" s="202"/>
      <c r="O107" s="203"/>
      <c r="P107" s="204"/>
    </row>
    <row r="108">
      <c r="L108" s="190"/>
      <c r="M108" s="202"/>
      <c r="N108" s="202"/>
      <c r="O108" s="203"/>
      <c r="P108" s="204"/>
    </row>
    <row r="109">
      <c r="L109" s="190"/>
      <c r="M109" s="202"/>
      <c r="N109" s="202"/>
      <c r="O109" s="203"/>
      <c r="P109" s="204"/>
    </row>
    <row r="110">
      <c r="L110" s="190"/>
      <c r="M110" s="202"/>
      <c r="N110" s="202"/>
      <c r="O110" s="203"/>
      <c r="P110" s="204"/>
    </row>
    <row r="111">
      <c r="L111" s="190"/>
      <c r="M111" s="202"/>
      <c r="N111" s="202"/>
      <c r="O111" s="203"/>
      <c r="P111" s="204"/>
    </row>
    <row r="112">
      <c r="L112" s="190"/>
      <c r="M112" s="202"/>
      <c r="N112" s="202"/>
      <c r="O112" s="203"/>
      <c r="P112" s="204"/>
    </row>
    <row r="113">
      <c r="L113" s="190"/>
      <c r="M113" s="202"/>
      <c r="N113" s="202"/>
      <c r="O113" s="203"/>
      <c r="P113" s="204"/>
    </row>
    <row r="114">
      <c r="L114" s="190"/>
      <c r="M114" s="202"/>
      <c r="N114" s="202"/>
      <c r="O114" s="203"/>
      <c r="P114" s="204"/>
    </row>
    <row r="115">
      <c r="L115" s="190"/>
      <c r="M115" s="202"/>
      <c r="N115" s="202"/>
      <c r="O115" s="203"/>
      <c r="P115" s="204"/>
    </row>
    <row r="116">
      <c r="L116" s="190"/>
      <c r="M116" s="202"/>
      <c r="N116" s="202"/>
      <c r="O116" s="203"/>
      <c r="P116" s="204"/>
    </row>
    <row r="117">
      <c r="L117" s="190"/>
      <c r="M117" s="202"/>
      <c r="N117" s="202"/>
      <c r="O117" s="203"/>
      <c r="P117" s="204"/>
    </row>
    <row r="118">
      <c r="L118" s="190"/>
      <c r="M118" s="202"/>
      <c r="N118" s="202"/>
      <c r="O118" s="203"/>
      <c r="P118" s="204"/>
    </row>
    <row r="119">
      <c r="L119" s="190"/>
      <c r="M119" s="202"/>
      <c r="N119" s="202"/>
      <c r="O119" s="203"/>
      <c r="P119" s="204"/>
    </row>
    <row r="120">
      <c r="L120" s="190"/>
      <c r="M120" s="202"/>
      <c r="N120" s="202"/>
      <c r="O120" s="203"/>
      <c r="P120" s="204"/>
    </row>
    <row r="121">
      <c r="L121" s="190"/>
      <c r="M121" s="202"/>
      <c r="N121" s="202"/>
      <c r="O121" s="203"/>
      <c r="P121" s="204"/>
    </row>
    <row r="122">
      <c r="L122" s="190"/>
      <c r="M122" s="202"/>
      <c r="N122" s="202"/>
      <c r="O122" s="203"/>
      <c r="P122" s="204"/>
    </row>
    <row r="123">
      <c r="L123" s="190"/>
      <c r="M123" s="202"/>
      <c r="N123" s="202"/>
      <c r="O123" s="203"/>
      <c r="P123" s="204"/>
    </row>
    <row r="124">
      <c r="L124" s="190"/>
      <c r="M124" s="202"/>
      <c r="N124" s="202"/>
      <c r="O124" s="203"/>
      <c r="P124" s="204"/>
    </row>
    <row r="125">
      <c r="L125" s="190"/>
      <c r="M125" s="202"/>
      <c r="N125" s="202"/>
      <c r="O125" s="203"/>
      <c r="P125" s="204"/>
    </row>
    <row r="126">
      <c r="L126" s="190"/>
      <c r="M126" s="202"/>
      <c r="N126" s="202"/>
      <c r="O126" s="203"/>
      <c r="P126" s="204"/>
    </row>
    <row r="127">
      <c r="L127" s="190"/>
      <c r="M127" s="202"/>
      <c r="N127" s="202"/>
      <c r="O127" s="203"/>
      <c r="P127" s="204"/>
    </row>
    <row r="128">
      <c r="L128" s="190"/>
      <c r="M128" s="202"/>
      <c r="N128" s="202"/>
      <c r="O128" s="203"/>
      <c r="P128" s="204"/>
    </row>
    <row r="129">
      <c r="L129" s="190"/>
      <c r="M129" s="202"/>
      <c r="N129" s="202"/>
      <c r="O129" s="203"/>
      <c r="P129" s="204"/>
    </row>
    <row r="130">
      <c r="L130" s="190"/>
      <c r="M130" s="202"/>
      <c r="N130" s="202"/>
      <c r="O130" s="203"/>
      <c r="P130" s="204"/>
    </row>
    <row r="131">
      <c r="L131" s="190"/>
      <c r="M131" s="202"/>
      <c r="N131" s="202"/>
      <c r="O131" s="203"/>
      <c r="P131" s="204"/>
    </row>
    <row r="132">
      <c r="L132" s="190"/>
      <c r="M132" s="202"/>
      <c r="N132" s="202"/>
      <c r="O132" s="203"/>
      <c r="P132" s="204"/>
    </row>
    <row r="133">
      <c r="L133" s="190"/>
      <c r="M133" s="202"/>
      <c r="N133" s="202"/>
      <c r="O133" s="203"/>
      <c r="P133" s="204"/>
    </row>
    <row r="134">
      <c r="L134" s="190"/>
      <c r="M134" s="202"/>
      <c r="N134" s="202"/>
      <c r="O134" s="203"/>
      <c r="P134" s="204"/>
    </row>
    <row r="135">
      <c r="L135" s="190"/>
      <c r="M135" s="202"/>
      <c r="N135" s="202"/>
      <c r="O135" s="203"/>
      <c r="P135" s="204"/>
    </row>
    <row r="136">
      <c r="L136" s="190"/>
      <c r="M136" s="202"/>
      <c r="N136" s="202"/>
      <c r="O136" s="203"/>
      <c r="P136" s="204"/>
    </row>
    <row r="137">
      <c r="L137" s="190"/>
      <c r="M137" s="202"/>
      <c r="N137" s="202"/>
      <c r="O137" s="203"/>
      <c r="P137" s="204"/>
    </row>
    <row r="138">
      <c r="L138" s="190"/>
      <c r="M138" s="202"/>
      <c r="N138" s="202"/>
      <c r="O138" s="203"/>
      <c r="P138" s="204"/>
    </row>
    <row r="139">
      <c r="L139" s="190"/>
      <c r="M139" s="202"/>
      <c r="N139" s="202"/>
      <c r="O139" s="203"/>
      <c r="P139" s="204"/>
    </row>
    <row r="140">
      <c r="L140" s="190"/>
      <c r="M140" s="202"/>
      <c r="N140" s="202"/>
      <c r="O140" s="203"/>
      <c r="P140" s="204"/>
    </row>
    <row r="141">
      <c r="L141" s="190"/>
      <c r="M141" s="202"/>
      <c r="N141" s="202"/>
      <c r="O141" s="203"/>
      <c r="P141" s="204"/>
    </row>
    <row r="142">
      <c r="L142" s="190"/>
      <c r="M142" s="202"/>
      <c r="N142" s="202"/>
      <c r="O142" s="203"/>
      <c r="P142" s="204"/>
    </row>
    <row r="143">
      <c r="L143" s="190"/>
      <c r="M143" s="202"/>
      <c r="N143" s="202"/>
      <c r="O143" s="203"/>
      <c r="P143" s="204"/>
    </row>
    <row r="144">
      <c r="L144" s="190"/>
      <c r="M144" s="202"/>
      <c r="N144" s="202"/>
      <c r="O144" s="203"/>
      <c r="P144" s="204"/>
    </row>
    <row r="145">
      <c r="L145" s="190"/>
      <c r="M145" s="202"/>
      <c r="N145" s="202"/>
      <c r="O145" s="203"/>
      <c r="P145" s="204"/>
    </row>
    <row r="146">
      <c r="L146" s="190"/>
      <c r="M146" s="202"/>
      <c r="N146" s="202"/>
      <c r="O146" s="203"/>
      <c r="P146" s="204"/>
    </row>
    <row r="147">
      <c r="L147" s="190"/>
      <c r="M147" s="202"/>
      <c r="N147" s="202"/>
      <c r="O147" s="203"/>
      <c r="P147" s="204"/>
    </row>
    <row r="148">
      <c r="L148" s="190"/>
      <c r="M148" s="202"/>
      <c r="N148" s="202"/>
      <c r="O148" s="203"/>
      <c r="P148" s="204"/>
    </row>
    <row r="149">
      <c r="L149" s="190"/>
      <c r="M149" s="202"/>
      <c r="N149" s="202"/>
      <c r="O149" s="203"/>
      <c r="P149" s="204"/>
    </row>
    <row r="150">
      <c r="L150" s="190"/>
      <c r="M150" s="202"/>
      <c r="N150" s="202"/>
      <c r="O150" s="203"/>
      <c r="P150" s="204"/>
    </row>
    <row r="151">
      <c r="L151" s="190"/>
      <c r="M151" s="202"/>
      <c r="N151" s="202"/>
      <c r="O151" s="203"/>
      <c r="P151" s="204"/>
    </row>
    <row r="152">
      <c r="L152" s="190"/>
      <c r="M152" s="202"/>
      <c r="N152" s="202"/>
      <c r="O152" s="203"/>
      <c r="P152" s="204"/>
    </row>
    <row r="153">
      <c r="L153" s="190"/>
      <c r="M153" s="202"/>
      <c r="N153" s="202"/>
      <c r="O153" s="203"/>
      <c r="P153" s="204"/>
    </row>
    <row r="154">
      <c r="L154" s="190"/>
      <c r="M154" s="202"/>
      <c r="N154" s="202"/>
      <c r="O154" s="203"/>
      <c r="P154" s="204"/>
    </row>
    <row r="155">
      <c r="L155" s="190"/>
      <c r="M155" s="202"/>
      <c r="N155" s="202"/>
      <c r="O155" s="203"/>
      <c r="P155" s="204"/>
    </row>
    <row r="156">
      <c r="L156" s="190"/>
      <c r="M156" s="202"/>
      <c r="N156" s="202"/>
      <c r="O156" s="203"/>
      <c r="P156" s="204"/>
    </row>
    <row r="157">
      <c r="L157" s="190"/>
      <c r="M157" s="202"/>
      <c r="N157" s="202"/>
      <c r="O157" s="203"/>
      <c r="P157" s="204"/>
    </row>
    <row r="158">
      <c r="L158" s="190"/>
      <c r="M158" s="202"/>
      <c r="N158" s="202"/>
      <c r="O158" s="203"/>
      <c r="P158" s="204"/>
    </row>
    <row r="159">
      <c r="L159" s="190"/>
      <c r="M159" s="202"/>
      <c r="N159" s="202"/>
      <c r="O159" s="203"/>
      <c r="P159" s="204"/>
    </row>
    <row r="160">
      <c r="L160" s="190"/>
      <c r="M160" s="202"/>
      <c r="N160" s="202"/>
      <c r="O160" s="203"/>
      <c r="P160" s="204"/>
    </row>
    <row r="161">
      <c r="L161" s="190"/>
      <c r="M161" s="202"/>
      <c r="N161" s="202"/>
      <c r="O161" s="203"/>
      <c r="P161" s="204"/>
    </row>
    <row r="162">
      <c r="L162" s="190"/>
      <c r="M162" s="202"/>
      <c r="N162" s="202"/>
      <c r="O162" s="203"/>
      <c r="P162" s="204"/>
    </row>
    <row r="163">
      <c r="L163" s="190"/>
      <c r="M163" s="202"/>
      <c r="N163" s="202"/>
      <c r="O163" s="203"/>
      <c r="P163" s="204"/>
    </row>
    <row r="164">
      <c r="L164" s="190"/>
      <c r="M164" s="202"/>
      <c r="N164" s="202"/>
      <c r="O164" s="203"/>
      <c r="P164" s="204"/>
    </row>
    <row r="165">
      <c r="L165" s="190"/>
      <c r="M165" s="202"/>
      <c r="N165" s="202"/>
      <c r="O165" s="203"/>
      <c r="P165" s="204"/>
    </row>
    <row r="166">
      <c r="L166" s="190"/>
      <c r="M166" s="202"/>
      <c r="N166" s="202"/>
      <c r="O166" s="203"/>
      <c r="P166" s="204"/>
    </row>
    <row r="167">
      <c r="L167" s="190"/>
      <c r="M167" s="202"/>
      <c r="N167" s="202"/>
      <c r="O167" s="203"/>
      <c r="P167" s="204"/>
    </row>
    <row r="168">
      <c r="L168" s="190"/>
      <c r="M168" s="202"/>
      <c r="N168" s="202"/>
      <c r="O168" s="203"/>
      <c r="P168" s="204"/>
    </row>
    <row r="169">
      <c r="L169" s="190"/>
      <c r="M169" s="202"/>
      <c r="N169" s="202"/>
      <c r="O169" s="203"/>
      <c r="P169" s="204"/>
    </row>
    <row r="170">
      <c r="L170" s="190"/>
      <c r="M170" s="202"/>
      <c r="N170" s="202"/>
      <c r="O170" s="203"/>
      <c r="P170" s="204"/>
    </row>
    <row r="171">
      <c r="L171" s="190"/>
      <c r="M171" s="202"/>
      <c r="N171" s="202"/>
      <c r="O171" s="203"/>
      <c r="P171" s="204"/>
    </row>
    <row r="172">
      <c r="L172" s="190"/>
      <c r="M172" s="202"/>
      <c r="N172" s="202"/>
      <c r="O172" s="203"/>
      <c r="P172" s="204"/>
    </row>
    <row r="173">
      <c r="L173" s="190"/>
      <c r="M173" s="202"/>
      <c r="N173" s="202"/>
      <c r="O173" s="203"/>
      <c r="P173" s="204"/>
    </row>
    <row r="174">
      <c r="L174" s="190"/>
      <c r="M174" s="202"/>
      <c r="N174" s="202"/>
      <c r="O174" s="203"/>
      <c r="P174" s="204"/>
    </row>
    <row r="175">
      <c r="L175" s="190"/>
      <c r="M175" s="202"/>
      <c r="N175" s="202"/>
      <c r="O175" s="203"/>
      <c r="P175" s="204"/>
    </row>
    <row r="176">
      <c r="L176" s="190"/>
      <c r="M176" s="202"/>
      <c r="N176" s="202"/>
      <c r="O176" s="203"/>
      <c r="P176" s="204"/>
    </row>
    <row r="177">
      <c r="L177" s="190"/>
      <c r="M177" s="202"/>
      <c r="N177" s="202"/>
      <c r="O177" s="203"/>
      <c r="P177" s="204"/>
    </row>
    <row r="178">
      <c r="L178" s="190"/>
      <c r="M178" s="202"/>
      <c r="N178" s="202"/>
      <c r="O178" s="203"/>
      <c r="P178" s="204"/>
    </row>
    <row r="179">
      <c r="L179" s="190"/>
      <c r="M179" s="202"/>
      <c r="N179" s="202"/>
      <c r="O179" s="203"/>
      <c r="P179" s="204"/>
    </row>
    <row r="180">
      <c r="L180" s="190"/>
      <c r="M180" s="202"/>
      <c r="N180" s="202"/>
      <c r="O180" s="203"/>
      <c r="P180" s="204"/>
    </row>
    <row r="181">
      <c r="L181" s="190"/>
      <c r="M181" s="202"/>
      <c r="N181" s="202"/>
      <c r="O181" s="203"/>
      <c r="P181" s="204"/>
    </row>
    <row r="182">
      <c r="L182" s="190"/>
      <c r="M182" s="202"/>
      <c r="N182" s="202"/>
      <c r="O182" s="203"/>
      <c r="P182" s="204"/>
    </row>
    <row r="183">
      <c r="L183" s="190"/>
      <c r="M183" s="202"/>
      <c r="N183" s="202"/>
      <c r="O183" s="203"/>
      <c r="P183" s="204"/>
    </row>
    <row r="184">
      <c r="L184" s="190"/>
      <c r="M184" s="202"/>
      <c r="N184" s="202"/>
      <c r="O184" s="203"/>
      <c r="P184" s="204"/>
    </row>
    <row r="185">
      <c r="L185" s="190"/>
      <c r="M185" s="202"/>
      <c r="N185" s="202"/>
      <c r="O185" s="203"/>
      <c r="P185" s="204"/>
    </row>
    <row r="186">
      <c r="L186" s="190"/>
      <c r="M186" s="202"/>
      <c r="N186" s="202"/>
      <c r="O186" s="203"/>
      <c r="P186" s="204"/>
    </row>
    <row r="187">
      <c r="L187" s="190"/>
      <c r="M187" s="202"/>
      <c r="N187" s="202"/>
      <c r="O187" s="203"/>
      <c r="P187" s="204"/>
    </row>
    <row r="188">
      <c r="L188" s="190"/>
      <c r="M188" s="202"/>
      <c r="N188" s="202"/>
      <c r="O188" s="203"/>
      <c r="P188" s="204"/>
    </row>
    <row r="189">
      <c r="L189" s="190"/>
      <c r="M189" s="202"/>
      <c r="N189" s="202"/>
      <c r="O189" s="203"/>
      <c r="P189" s="204"/>
    </row>
    <row r="190">
      <c r="L190" s="190"/>
      <c r="M190" s="202"/>
      <c r="N190" s="202"/>
      <c r="O190" s="203"/>
      <c r="P190" s="204"/>
    </row>
    <row r="191">
      <c r="L191" s="190"/>
      <c r="M191" s="202"/>
      <c r="N191" s="202"/>
      <c r="O191" s="203"/>
      <c r="P191" s="204"/>
    </row>
    <row r="192">
      <c r="L192" s="190"/>
      <c r="M192" s="202"/>
      <c r="N192" s="202"/>
      <c r="O192" s="203"/>
      <c r="P192" s="204"/>
    </row>
    <row r="193">
      <c r="L193" s="190"/>
      <c r="M193" s="202"/>
      <c r="N193" s="202"/>
      <c r="O193" s="203"/>
      <c r="P193" s="204"/>
    </row>
    <row r="194">
      <c r="L194" s="190"/>
      <c r="M194" s="202"/>
      <c r="N194" s="202"/>
      <c r="O194" s="203"/>
      <c r="P194" s="204"/>
    </row>
    <row r="195">
      <c r="L195" s="190"/>
      <c r="M195" s="202"/>
      <c r="N195" s="202"/>
      <c r="O195" s="203"/>
      <c r="P195" s="204"/>
    </row>
    <row r="196">
      <c r="L196" s="190"/>
      <c r="M196" s="202"/>
      <c r="N196" s="202"/>
      <c r="O196" s="203"/>
      <c r="P196" s="204"/>
    </row>
    <row r="197">
      <c r="L197" s="190"/>
      <c r="M197" s="202"/>
      <c r="N197" s="202"/>
      <c r="O197" s="203"/>
      <c r="P197" s="204"/>
    </row>
    <row r="198">
      <c r="L198" s="190"/>
      <c r="M198" s="202"/>
      <c r="N198" s="202"/>
      <c r="O198" s="203"/>
      <c r="P198" s="204"/>
    </row>
    <row r="199">
      <c r="L199" s="190"/>
      <c r="M199" s="202"/>
      <c r="N199" s="202"/>
      <c r="O199" s="203"/>
      <c r="P199" s="204"/>
    </row>
    <row r="200">
      <c r="L200" s="190"/>
      <c r="M200" s="202"/>
      <c r="N200" s="202"/>
      <c r="O200" s="203"/>
      <c r="P200" s="204"/>
    </row>
    <row r="201">
      <c r="L201" s="190"/>
      <c r="M201" s="202"/>
      <c r="N201" s="202"/>
      <c r="O201" s="203"/>
      <c r="P201" s="204"/>
    </row>
    <row r="202">
      <c r="L202" s="190"/>
      <c r="M202" s="202"/>
      <c r="N202" s="202"/>
      <c r="O202" s="203"/>
      <c r="P202" s="204"/>
    </row>
    <row r="203">
      <c r="L203" s="190"/>
      <c r="M203" s="202"/>
      <c r="N203" s="202"/>
      <c r="O203" s="203"/>
      <c r="P203" s="204"/>
    </row>
    <row r="204">
      <c r="L204" s="190"/>
      <c r="M204" s="202"/>
      <c r="N204" s="202"/>
      <c r="O204" s="203"/>
      <c r="P204" s="204"/>
    </row>
    <row r="205">
      <c r="L205" s="190"/>
      <c r="M205" s="202"/>
      <c r="N205" s="202"/>
      <c r="O205" s="203"/>
      <c r="P205" s="204"/>
    </row>
    <row r="206">
      <c r="L206" s="190"/>
      <c r="M206" s="202"/>
      <c r="N206" s="202"/>
      <c r="O206" s="203"/>
      <c r="P206" s="204"/>
    </row>
    <row r="207">
      <c r="L207" s="190"/>
      <c r="M207" s="202"/>
      <c r="N207" s="202"/>
      <c r="O207" s="203"/>
      <c r="P207" s="204"/>
    </row>
    <row r="208">
      <c r="L208" s="190"/>
      <c r="M208" s="202"/>
      <c r="N208" s="202"/>
      <c r="O208" s="203"/>
      <c r="P208" s="204"/>
    </row>
    <row r="209">
      <c r="L209" s="190"/>
      <c r="M209" s="202"/>
      <c r="N209" s="202"/>
      <c r="O209" s="203"/>
      <c r="P209" s="204"/>
    </row>
    <row r="210">
      <c r="L210" s="190"/>
      <c r="M210" s="202"/>
      <c r="N210" s="202"/>
      <c r="O210" s="203"/>
      <c r="P210" s="204"/>
    </row>
    <row r="211">
      <c r="L211" s="190"/>
      <c r="M211" s="202"/>
      <c r="N211" s="202"/>
      <c r="O211" s="203"/>
      <c r="P211" s="204"/>
    </row>
    <row r="212">
      <c r="L212" s="190"/>
      <c r="M212" s="202"/>
      <c r="N212" s="202"/>
      <c r="O212" s="203"/>
      <c r="P212" s="204"/>
    </row>
    <row r="213">
      <c r="L213" s="190"/>
      <c r="M213" s="202"/>
      <c r="N213" s="202"/>
      <c r="O213" s="203"/>
      <c r="P213" s="204"/>
    </row>
    <row r="214">
      <c r="L214" s="190"/>
      <c r="M214" s="202"/>
      <c r="N214" s="202"/>
      <c r="O214" s="203"/>
      <c r="P214" s="204"/>
    </row>
    <row r="215">
      <c r="L215" s="190"/>
      <c r="M215" s="202"/>
      <c r="N215" s="202"/>
      <c r="O215" s="203"/>
      <c r="P215" s="204"/>
    </row>
    <row r="216">
      <c r="L216" s="190"/>
      <c r="M216" s="202"/>
      <c r="N216" s="202"/>
      <c r="O216" s="203"/>
      <c r="P216" s="204"/>
    </row>
    <row r="217">
      <c r="L217" s="190"/>
      <c r="M217" s="202"/>
      <c r="N217" s="202"/>
      <c r="O217" s="203"/>
      <c r="P217" s="204"/>
    </row>
    <row r="218">
      <c r="L218" s="190"/>
      <c r="M218" s="202"/>
      <c r="N218" s="202"/>
      <c r="O218" s="203"/>
      <c r="P218" s="204"/>
    </row>
    <row r="219">
      <c r="L219" s="190"/>
      <c r="M219" s="202"/>
      <c r="N219" s="202"/>
      <c r="O219" s="203"/>
      <c r="P219" s="204"/>
    </row>
    <row r="220">
      <c r="L220" s="190"/>
      <c r="M220" s="202"/>
      <c r="N220" s="202"/>
      <c r="O220" s="203"/>
      <c r="P220" s="204"/>
    </row>
    <row r="221">
      <c r="L221" s="190"/>
      <c r="M221" s="202"/>
      <c r="N221" s="202"/>
      <c r="O221" s="203"/>
      <c r="P221" s="204"/>
    </row>
    <row r="222">
      <c r="L222" s="190"/>
      <c r="M222" s="202"/>
      <c r="N222" s="202"/>
      <c r="O222" s="203"/>
      <c r="P222" s="204"/>
    </row>
    <row r="223">
      <c r="L223" s="190"/>
      <c r="M223" s="202"/>
      <c r="N223" s="202"/>
      <c r="O223" s="203"/>
      <c r="P223" s="204"/>
    </row>
    <row r="224">
      <c r="L224" s="190"/>
      <c r="M224" s="202"/>
      <c r="N224" s="202"/>
      <c r="O224" s="203"/>
      <c r="P224" s="204"/>
    </row>
    <row r="225">
      <c r="L225" s="190"/>
      <c r="M225" s="202"/>
      <c r="N225" s="202"/>
      <c r="O225" s="203"/>
      <c r="P225" s="204"/>
    </row>
    <row r="226">
      <c r="L226" s="190"/>
      <c r="M226" s="202"/>
      <c r="N226" s="202"/>
      <c r="O226" s="203"/>
      <c r="P226" s="204"/>
    </row>
    <row r="227">
      <c r="L227" s="190"/>
      <c r="M227" s="202"/>
      <c r="N227" s="202"/>
      <c r="O227" s="203"/>
      <c r="P227" s="204"/>
    </row>
    <row r="228">
      <c r="L228" s="190"/>
      <c r="M228" s="202"/>
      <c r="N228" s="202"/>
      <c r="O228" s="203"/>
      <c r="P228" s="204"/>
    </row>
    <row r="229">
      <c r="L229" s="190"/>
      <c r="M229" s="202"/>
      <c r="N229" s="202"/>
      <c r="O229" s="203"/>
      <c r="P229" s="204"/>
    </row>
    <row r="230">
      <c r="L230" s="190"/>
      <c r="M230" s="202"/>
      <c r="N230" s="202"/>
      <c r="O230" s="203"/>
      <c r="P230" s="204"/>
    </row>
    <row r="231">
      <c r="L231" s="190"/>
      <c r="M231" s="202"/>
      <c r="N231" s="202"/>
      <c r="O231" s="203"/>
      <c r="P231" s="204"/>
    </row>
    <row r="232">
      <c r="L232" s="190"/>
      <c r="M232" s="202"/>
      <c r="N232" s="202"/>
      <c r="O232" s="203"/>
      <c r="P232" s="204"/>
    </row>
    <row r="233">
      <c r="L233" s="190"/>
      <c r="M233" s="202"/>
      <c r="N233" s="202"/>
      <c r="O233" s="203"/>
      <c r="P233" s="204"/>
    </row>
    <row r="234">
      <c r="L234" s="190"/>
      <c r="M234" s="202"/>
      <c r="N234" s="202"/>
      <c r="O234" s="203"/>
      <c r="P234" s="204"/>
    </row>
    <row r="235">
      <c r="L235" s="190"/>
      <c r="M235" s="202"/>
      <c r="N235" s="202"/>
      <c r="O235" s="203"/>
      <c r="P235" s="204"/>
    </row>
    <row r="236">
      <c r="L236" s="190"/>
      <c r="M236" s="202"/>
      <c r="N236" s="202"/>
      <c r="O236" s="203"/>
      <c r="P236" s="204"/>
    </row>
    <row r="237">
      <c r="L237" s="190"/>
      <c r="M237" s="202"/>
      <c r="N237" s="202"/>
      <c r="O237" s="203"/>
      <c r="P237" s="204"/>
    </row>
    <row r="238">
      <c r="L238" s="190"/>
      <c r="M238" s="202"/>
      <c r="N238" s="202"/>
      <c r="O238" s="203"/>
      <c r="P238" s="204"/>
    </row>
    <row r="239">
      <c r="L239" s="190"/>
      <c r="M239" s="202"/>
      <c r="N239" s="202"/>
      <c r="O239" s="203"/>
      <c r="P239" s="204"/>
    </row>
    <row r="240">
      <c r="L240" s="190"/>
      <c r="M240" s="202"/>
      <c r="N240" s="202"/>
      <c r="O240" s="203"/>
      <c r="P240" s="204"/>
    </row>
    <row r="241">
      <c r="L241" s="190"/>
      <c r="M241" s="202"/>
      <c r="N241" s="202"/>
      <c r="O241" s="203"/>
      <c r="P241" s="204"/>
    </row>
    <row r="242">
      <c r="L242" s="190"/>
      <c r="M242" s="202"/>
      <c r="N242" s="202"/>
      <c r="O242" s="203"/>
      <c r="P242" s="204"/>
    </row>
    <row r="243">
      <c r="L243" s="190"/>
      <c r="M243" s="202"/>
      <c r="N243" s="202"/>
      <c r="O243" s="203"/>
      <c r="P243" s="204"/>
    </row>
    <row r="244">
      <c r="L244" s="190"/>
      <c r="M244" s="202"/>
      <c r="N244" s="202"/>
      <c r="O244" s="203"/>
      <c r="P244" s="204"/>
    </row>
    <row r="245">
      <c r="L245" s="190"/>
      <c r="M245" s="202"/>
      <c r="N245" s="202"/>
      <c r="O245" s="203"/>
      <c r="P245" s="204"/>
    </row>
    <row r="246">
      <c r="L246" s="190"/>
      <c r="M246" s="202"/>
      <c r="N246" s="202"/>
      <c r="O246" s="203"/>
      <c r="P246" s="204"/>
    </row>
    <row r="247">
      <c r="L247" s="190"/>
      <c r="M247" s="202"/>
      <c r="N247" s="202"/>
      <c r="O247" s="203"/>
      <c r="P247" s="204"/>
    </row>
    <row r="248">
      <c r="L248" s="190"/>
      <c r="M248" s="202"/>
      <c r="N248" s="202"/>
      <c r="O248" s="203"/>
      <c r="P248" s="204"/>
    </row>
    <row r="249">
      <c r="L249" s="190"/>
      <c r="M249" s="202"/>
      <c r="N249" s="202"/>
      <c r="O249" s="203"/>
      <c r="P249" s="204"/>
    </row>
    <row r="250">
      <c r="L250" s="190"/>
      <c r="M250" s="202"/>
      <c r="N250" s="202"/>
      <c r="O250" s="203"/>
      <c r="P250" s="204"/>
    </row>
    <row r="251">
      <c r="L251" s="190"/>
      <c r="M251" s="202"/>
      <c r="N251" s="202"/>
      <c r="O251" s="203"/>
      <c r="P251" s="204"/>
    </row>
    <row r="252">
      <c r="L252" s="190"/>
      <c r="M252" s="202"/>
      <c r="N252" s="202"/>
      <c r="O252" s="203"/>
      <c r="P252" s="204"/>
    </row>
    <row r="253">
      <c r="L253" s="190"/>
      <c r="M253" s="202"/>
      <c r="N253" s="202"/>
      <c r="O253" s="203"/>
      <c r="P253" s="204"/>
    </row>
    <row r="254">
      <c r="L254" s="190"/>
      <c r="M254" s="202"/>
      <c r="N254" s="202"/>
      <c r="O254" s="203"/>
      <c r="P254" s="204"/>
    </row>
    <row r="255">
      <c r="L255" s="190"/>
      <c r="M255" s="202"/>
      <c r="N255" s="202"/>
      <c r="O255" s="203"/>
      <c r="P255" s="204"/>
    </row>
    <row r="256">
      <c r="L256" s="190"/>
      <c r="M256" s="202"/>
      <c r="N256" s="202"/>
      <c r="O256" s="203"/>
      <c r="P256" s="204"/>
    </row>
    <row r="257">
      <c r="L257" s="190"/>
      <c r="M257" s="202"/>
      <c r="N257" s="202"/>
      <c r="O257" s="203"/>
      <c r="P257" s="204"/>
    </row>
    <row r="258">
      <c r="L258" s="190"/>
      <c r="M258" s="202"/>
      <c r="N258" s="202"/>
      <c r="O258" s="203"/>
      <c r="P258" s="204"/>
    </row>
    <row r="259">
      <c r="L259" s="190"/>
      <c r="M259" s="202"/>
      <c r="N259" s="202"/>
      <c r="O259" s="203"/>
      <c r="P259" s="204"/>
    </row>
    <row r="260">
      <c r="L260" s="190"/>
      <c r="M260" s="202"/>
      <c r="N260" s="202"/>
      <c r="O260" s="203"/>
      <c r="P260" s="204"/>
    </row>
    <row r="261">
      <c r="L261" s="190"/>
      <c r="M261" s="202"/>
      <c r="N261" s="202"/>
      <c r="O261" s="203"/>
      <c r="P261" s="204"/>
    </row>
    <row r="262">
      <c r="L262" s="190"/>
      <c r="M262" s="202"/>
      <c r="N262" s="202"/>
      <c r="O262" s="203"/>
      <c r="P262" s="204"/>
    </row>
    <row r="263">
      <c r="L263" s="190"/>
      <c r="M263" s="202"/>
      <c r="N263" s="202"/>
      <c r="O263" s="203"/>
      <c r="P263" s="204"/>
    </row>
    <row r="264">
      <c r="L264" s="190"/>
      <c r="M264" s="202"/>
      <c r="N264" s="202"/>
      <c r="O264" s="203"/>
      <c r="P264" s="204"/>
    </row>
    <row r="265">
      <c r="L265" s="190"/>
      <c r="M265" s="202"/>
      <c r="N265" s="202"/>
      <c r="O265" s="203"/>
      <c r="P265" s="204"/>
    </row>
    <row r="266">
      <c r="L266" s="190"/>
      <c r="M266" s="202"/>
      <c r="N266" s="202"/>
      <c r="O266" s="203"/>
      <c r="P266" s="204"/>
    </row>
    <row r="267">
      <c r="L267" s="190"/>
      <c r="M267" s="202"/>
      <c r="N267" s="202"/>
      <c r="O267" s="203"/>
      <c r="P267" s="204"/>
    </row>
    <row r="268">
      <c r="L268" s="190"/>
      <c r="M268" s="202"/>
      <c r="N268" s="202"/>
      <c r="O268" s="203"/>
      <c r="P268" s="204"/>
    </row>
    <row r="269">
      <c r="L269" s="190"/>
      <c r="M269" s="202"/>
      <c r="N269" s="202"/>
      <c r="O269" s="203"/>
      <c r="P269" s="204"/>
    </row>
    <row r="270">
      <c r="L270" s="190"/>
      <c r="M270" s="202"/>
      <c r="N270" s="202"/>
      <c r="O270" s="203"/>
      <c r="P270" s="204"/>
    </row>
    <row r="271">
      <c r="L271" s="190"/>
      <c r="M271" s="202"/>
      <c r="N271" s="202"/>
      <c r="O271" s="203"/>
      <c r="P271" s="204"/>
    </row>
    <row r="272">
      <c r="L272" s="190"/>
      <c r="M272" s="202"/>
      <c r="N272" s="202"/>
      <c r="O272" s="203"/>
      <c r="P272" s="204"/>
    </row>
    <row r="273">
      <c r="L273" s="190"/>
      <c r="M273" s="202"/>
      <c r="N273" s="202"/>
      <c r="O273" s="203"/>
      <c r="P273" s="204"/>
    </row>
    <row r="274">
      <c r="L274" s="190"/>
      <c r="M274" s="202"/>
      <c r="N274" s="202"/>
      <c r="O274" s="203"/>
      <c r="P274" s="204"/>
    </row>
    <row r="275">
      <c r="L275" s="190"/>
      <c r="M275" s="202"/>
      <c r="N275" s="202"/>
      <c r="O275" s="203"/>
      <c r="P275" s="204"/>
    </row>
    <row r="276">
      <c r="L276" s="190"/>
      <c r="M276" s="202"/>
      <c r="N276" s="202"/>
      <c r="O276" s="203"/>
      <c r="P276" s="204"/>
    </row>
    <row r="277">
      <c r="L277" s="190"/>
      <c r="M277" s="202"/>
      <c r="N277" s="202"/>
      <c r="O277" s="203"/>
      <c r="P277" s="204"/>
    </row>
    <row r="278">
      <c r="L278" s="190"/>
      <c r="M278" s="202"/>
      <c r="N278" s="202"/>
      <c r="O278" s="203"/>
      <c r="P278" s="204"/>
    </row>
    <row r="279">
      <c r="L279" s="190"/>
      <c r="M279" s="202"/>
      <c r="N279" s="202"/>
      <c r="O279" s="203"/>
      <c r="P279" s="204"/>
    </row>
    <row r="280">
      <c r="L280" s="190"/>
      <c r="M280" s="202"/>
      <c r="N280" s="202"/>
      <c r="O280" s="203"/>
      <c r="P280" s="204"/>
    </row>
    <row r="281">
      <c r="L281" s="190"/>
      <c r="M281" s="202"/>
      <c r="N281" s="202"/>
      <c r="O281" s="203"/>
      <c r="P281" s="204"/>
    </row>
    <row r="282">
      <c r="L282" s="190"/>
      <c r="M282" s="202"/>
      <c r="N282" s="202"/>
      <c r="O282" s="203"/>
      <c r="P282" s="204"/>
    </row>
    <row r="283">
      <c r="L283" s="190"/>
      <c r="M283" s="202"/>
      <c r="N283" s="202"/>
      <c r="O283" s="203"/>
      <c r="P283" s="204"/>
    </row>
    <row r="284">
      <c r="L284" s="190"/>
      <c r="M284" s="202"/>
      <c r="N284" s="202"/>
      <c r="O284" s="203"/>
      <c r="P284" s="204"/>
    </row>
    <row r="285">
      <c r="L285" s="190"/>
      <c r="M285" s="202"/>
      <c r="N285" s="202"/>
      <c r="O285" s="203"/>
      <c r="P285" s="204"/>
    </row>
    <row r="286">
      <c r="L286" s="190"/>
      <c r="M286" s="202"/>
      <c r="N286" s="202"/>
      <c r="O286" s="203"/>
      <c r="P286" s="204"/>
    </row>
    <row r="287">
      <c r="L287" s="190"/>
      <c r="M287" s="202"/>
      <c r="N287" s="202"/>
      <c r="O287" s="203"/>
      <c r="P287" s="204"/>
    </row>
    <row r="288">
      <c r="L288" s="190"/>
      <c r="M288" s="202"/>
      <c r="N288" s="202"/>
      <c r="O288" s="203"/>
      <c r="P288" s="204"/>
    </row>
    <row r="289">
      <c r="L289" s="190"/>
      <c r="M289" s="202"/>
      <c r="N289" s="202"/>
      <c r="O289" s="203"/>
      <c r="P289" s="204"/>
    </row>
    <row r="290">
      <c r="L290" s="190"/>
      <c r="M290" s="202"/>
      <c r="N290" s="202"/>
      <c r="O290" s="203"/>
      <c r="P290" s="204"/>
    </row>
    <row r="291">
      <c r="L291" s="190"/>
      <c r="M291" s="202"/>
      <c r="N291" s="202"/>
      <c r="O291" s="203"/>
      <c r="P291" s="204"/>
    </row>
    <row r="292">
      <c r="L292" s="190"/>
      <c r="M292" s="202"/>
      <c r="N292" s="202"/>
      <c r="O292" s="203"/>
      <c r="P292" s="204"/>
    </row>
    <row r="293">
      <c r="L293" s="190"/>
      <c r="M293" s="202"/>
      <c r="N293" s="202"/>
      <c r="O293" s="203"/>
      <c r="P293" s="204"/>
    </row>
    <row r="294">
      <c r="L294" s="190"/>
      <c r="M294" s="202"/>
      <c r="N294" s="202"/>
      <c r="O294" s="203"/>
      <c r="P294" s="204"/>
    </row>
    <row r="295">
      <c r="L295" s="190"/>
      <c r="M295" s="202"/>
      <c r="N295" s="202"/>
      <c r="O295" s="203"/>
      <c r="P295" s="204"/>
    </row>
    <row r="296">
      <c r="L296" s="190"/>
      <c r="M296" s="202"/>
      <c r="N296" s="202"/>
      <c r="O296" s="203"/>
      <c r="P296" s="204"/>
    </row>
    <row r="297">
      <c r="L297" s="190"/>
      <c r="M297" s="202"/>
      <c r="N297" s="202"/>
      <c r="O297" s="203"/>
      <c r="P297" s="204"/>
    </row>
    <row r="298">
      <c r="L298" s="190"/>
      <c r="M298" s="202"/>
      <c r="N298" s="202"/>
      <c r="O298" s="203"/>
      <c r="P298" s="204"/>
    </row>
    <row r="299">
      <c r="L299" s="190"/>
      <c r="M299" s="202"/>
      <c r="N299" s="202"/>
      <c r="O299" s="203"/>
      <c r="P299" s="204"/>
    </row>
    <row r="300">
      <c r="L300" s="190"/>
      <c r="M300" s="202"/>
      <c r="N300" s="202"/>
      <c r="O300" s="203"/>
      <c r="P300" s="204"/>
    </row>
    <row r="301">
      <c r="L301" s="190"/>
      <c r="M301" s="202"/>
      <c r="N301" s="202"/>
      <c r="O301" s="203"/>
      <c r="P301" s="204"/>
    </row>
    <row r="302">
      <c r="L302" s="190"/>
      <c r="M302" s="202"/>
      <c r="N302" s="202"/>
      <c r="O302" s="203"/>
      <c r="P302" s="204"/>
    </row>
    <row r="303">
      <c r="L303" s="190"/>
      <c r="M303" s="202"/>
      <c r="N303" s="202"/>
      <c r="O303" s="203"/>
      <c r="P303" s="204"/>
    </row>
    <row r="304">
      <c r="L304" s="190"/>
      <c r="M304" s="202"/>
      <c r="N304" s="202"/>
      <c r="O304" s="203"/>
      <c r="P304" s="204"/>
    </row>
    <row r="305">
      <c r="L305" s="190"/>
      <c r="M305" s="202"/>
      <c r="N305" s="202"/>
      <c r="O305" s="203"/>
      <c r="P305" s="204"/>
    </row>
    <row r="306">
      <c r="L306" s="190"/>
      <c r="M306" s="202"/>
      <c r="N306" s="202"/>
      <c r="O306" s="203"/>
      <c r="P306" s="204"/>
    </row>
    <row r="307">
      <c r="L307" s="190"/>
      <c r="M307" s="202"/>
      <c r="N307" s="202"/>
      <c r="O307" s="203"/>
      <c r="P307" s="204"/>
    </row>
    <row r="308">
      <c r="L308" s="190"/>
      <c r="M308" s="202"/>
      <c r="N308" s="202"/>
      <c r="O308" s="203"/>
      <c r="P308" s="204"/>
    </row>
    <row r="309">
      <c r="L309" s="190"/>
      <c r="M309" s="202"/>
      <c r="N309" s="202"/>
      <c r="O309" s="203"/>
      <c r="P309" s="204"/>
    </row>
    <row r="310">
      <c r="L310" s="190"/>
      <c r="M310" s="202"/>
      <c r="N310" s="202"/>
      <c r="O310" s="203"/>
      <c r="P310" s="204"/>
    </row>
    <row r="311">
      <c r="L311" s="190"/>
      <c r="M311" s="202"/>
      <c r="N311" s="202"/>
      <c r="O311" s="203"/>
      <c r="P311" s="204"/>
    </row>
    <row r="312">
      <c r="L312" s="190"/>
      <c r="M312" s="202"/>
      <c r="N312" s="202"/>
      <c r="O312" s="203"/>
      <c r="P312" s="204"/>
    </row>
    <row r="313">
      <c r="L313" s="190"/>
      <c r="M313" s="202"/>
      <c r="N313" s="202"/>
      <c r="O313" s="203"/>
      <c r="P313" s="204"/>
    </row>
    <row r="314">
      <c r="L314" s="190"/>
      <c r="M314" s="202"/>
      <c r="N314" s="202"/>
      <c r="O314" s="203"/>
      <c r="P314" s="204"/>
    </row>
    <row r="315">
      <c r="L315" s="190"/>
      <c r="M315" s="202"/>
      <c r="N315" s="202"/>
      <c r="O315" s="203"/>
      <c r="P315" s="204"/>
    </row>
    <row r="316">
      <c r="L316" s="190"/>
      <c r="M316" s="202"/>
      <c r="N316" s="202"/>
      <c r="O316" s="203"/>
      <c r="P316" s="204"/>
    </row>
    <row r="317">
      <c r="L317" s="190"/>
      <c r="M317" s="202"/>
      <c r="N317" s="202"/>
      <c r="O317" s="203"/>
      <c r="P317" s="204"/>
    </row>
    <row r="318">
      <c r="L318" s="190"/>
      <c r="M318" s="202"/>
      <c r="N318" s="202"/>
      <c r="O318" s="203"/>
      <c r="P318" s="204"/>
    </row>
    <row r="319">
      <c r="L319" s="190"/>
      <c r="M319" s="202"/>
      <c r="N319" s="202"/>
      <c r="O319" s="203"/>
      <c r="P319" s="204"/>
    </row>
    <row r="320">
      <c r="L320" s="190"/>
      <c r="M320" s="202"/>
      <c r="N320" s="202"/>
      <c r="O320" s="203"/>
      <c r="P320" s="204"/>
    </row>
    <row r="321">
      <c r="L321" s="190"/>
      <c r="M321" s="202"/>
      <c r="N321" s="202"/>
      <c r="O321" s="203"/>
      <c r="P321" s="204"/>
    </row>
    <row r="322">
      <c r="L322" s="190"/>
      <c r="M322" s="202"/>
      <c r="N322" s="202"/>
      <c r="O322" s="203"/>
      <c r="P322" s="204"/>
    </row>
    <row r="323">
      <c r="L323" s="190"/>
      <c r="M323" s="202"/>
      <c r="N323" s="202"/>
      <c r="O323" s="203"/>
      <c r="P323" s="204"/>
    </row>
    <row r="324">
      <c r="L324" s="190"/>
      <c r="M324" s="202"/>
      <c r="N324" s="202"/>
      <c r="O324" s="203"/>
      <c r="P324" s="204"/>
    </row>
    <row r="325">
      <c r="L325" s="190"/>
      <c r="M325" s="202"/>
      <c r="N325" s="202"/>
      <c r="O325" s="203"/>
      <c r="P325" s="204"/>
    </row>
    <row r="326">
      <c r="L326" s="190"/>
      <c r="M326" s="202"/>
      <c r="N326" s="202"/>
      <c r="O326" s="203"/>
      <c r="P326" s="204"/>
    </row>
    <row r="327">
      <c r="L327" s="190"/>
      <c r="M327" s="202"/>
      <c r="N327" s="202"/>
      <c r="O327" s="203"/>
      <c r="P327" s="204"/>
    </row>
    <row r="328">
      <c r="L328" s="190"/>
      <c r="M328" s="202"/>
      <c r="N328" s="202"/>
      <c r="O328" s="203"/>
      <c r="P328" s="204"/>
    </row>
    <row r="329">
      <c r="L329" s="190"/>
      <c r="M329" s="202"/>
      <c r="N329" s="202"/>
      <c r="O329" s="203"/>
      <c r="P329" s="204"/>
    </row>
    <row r="330">
      <c r="L330" s="190"/>
      <c r="M330" s="202"/>
      <c r="N330" s="202"/>
      <c r="O330" s="203"/>
      <c r="P330" s="204"/>
    </row>
    <row r="331">
      <c r="L331" s="190"/>
      <c r="M331" s="202"/>
      <c r="N331" s="202"/>
      <c r="O331" s="203"/>
      <c r="P331" s="204"/>
    </row>
    <row r="332">
      <c r="L332" s="190"/>
      <c r="M332" s="202"/>
      <c r="N332" s="202"/>
      <c r="O332" s="203"/>
      <c r="P332" s="204"/>
    </row>
    <row r="333">
      <c r="L333" s="190"/>
      <c r="M333" s="202"/>
      <c r="N333" s="202"/>
      <c r="O333" s="203"/>
      <c r="P333" s="204"/>
    </row>
    <row r="334">
      <c r="L334" s="190"/>
      <c r="M334" s="202"/>
      <c r="N334" s="202"/>
      <c r="O334" s="203"/>
      <c r="P334" s="204"/>
    </row>
    <row r="335">
      <c r="L335" s="190"/>
      <c r="M335" s="202"/>
      <c r="N335" s="202"/>
      <c r="O335" s="203"/>
      <c r="P335" s="204"/>
    </row>
    <row r="336">
      <c r="L336" s="190"/>
      <c r="M336" s="202"/>
      <c r="N336" s="202"/>
      <c r="O336" s="203"/>
      <c r="P336" s="204"/>
    </row>
    <row r="337">
      <c r="L337" s="190"/>
      <c r="M337" s="202"/>
      <c r="N337" s="202"/>
      <c r="O337" s="203"/>
      <c r="P337" s="204"/>
    </row>
    <row r="338">
      <c r="L338" s="190"/>
      <c r="M338" s="202"/>
      <c r="N338" s="202"/>
      <c r="O338" s="203"/>
      <c r="P338" s="204"/>
    </row>
    <row r="339">
      <c r="L339" s="190"/>
      <c r="M339" s="202"/>
      <c r="N339" s="202"/>
      <c r="O339" s="203"/>
      <c r="P339" s="204"/>
    </row>
    <row r="340">
      <c r="L340" s="190"/>
      <c r="M340" s="202"/>
      <c r="N340" s="202"/>
      <c r="O340" s="203"/>
      <c r="P340" s="204"/>
    </row>
    <row r="341">
      <c r="L341" s="190"/>
      <c r="M341" s="202"/>
      <c r="N341" s="202"/>
      <c r="O341" s="203"/>
      <c r="P341" s="204"/>
    </row>
    <row r="342">
      <c r="L342" s="190"/>
      <c r="M342" s="202"/>
      <c r="N342" s="202"/>
      <c r="O342" s="203"/>
      <c r="P342" s="204"/>
    </row>
    <row r="343">
      <c r="L343" s="190"/>
      <c r="M343" s="202"/>
      <c r="N343" s="202"/>
      <c r="O343" s="203"/>
      <c r="P343" s="204"/>
    </row>
    <row r="344">
      <c r="L344" s="190"/>
      <c r="M344" s="202"/>
      <c r="N344" s="202"/>
      <c r="O344" s="203"/>
      <c r="P344" s="204"/>
    </row>
    <row r="345">
      <c r="L345" s="190"/>
      <c r="M345" s="202"/>
      <c r="N345" s="202"/>
      <c r="O345" s="203"/>
      <c r="P345" s="204"/>
    </row>
    <row r="346">
      <c r="L346" s="190"/>
      <c r="M346" s="202"/>
      <c r="N346" s="202"/>
      <c r="O346" s="203"/>
      <c r="P346" s="204"/>
    </row>
    <row r="347">
      <c r="L347" s="190"/>
      <c r="M347" s="202"/>
      <c r="N347" s="202"/>
      <c r="O347" s="203"/>
      <c r="P347" s="204"/>
    </row>
    <row r="348">
      <c r="L348" s="190"/>
      <c r="M348" s="202"/>
      <c r="N348" s="202"/>
      <c r="O348" s="203"/>
      <c r="P348" s="204"/>
    </row>
    <row r="349">
      <c r="L349" s="190"/>
      <c r="M349" s="202"/>
      <c r="N349" s="202"/>
      <c r="O349" s="203"/>
      <c r="P349" s="204"/>
    </row>
    <row r="350">
      <c r="L350" s="190"/>
      <c r="M350" s="202"/>
      <c r="N350" s="202"/>
      <c r="O350" s="203"/>
      <c r="P350" s="204"/>
    </row>
    <row r="351">
      <c r="L351" s="190"/>
      <c r="M351" s="202"/>
      <c r="N351" s="202"/>
      <c r="O351" s="203"/>
      <c r="P351" s="204"/>
    </row>
    <row r="352">
      <c r="L352" s="190"/>
      <c r="M352" s="202"/>
      <c r="N352" s="202"/>
      <c r="O352" s="203"/>
      <c r="P352" s="204"/>
    </row>
    <row r="353">
      <c r="L353" s="190"/>
      <c r="M353" s="202"/>
      <c r="N353" s="202"/>
      <c r="O353" s="203"/>
      <c r="P353" s="204"/>
    </row>
    <row r="354">
      <c r="L354" s="190"/>
      <c r="M354" s="202"/>
      <c r="N354" s="202"/>
      <c r="O354" s="203"/>
      <c r="P354" s="204"/>
    </row>
    <row r="355">
      <c r="L355" s="190"/>
      <c r="M355" s="202"/>
      <c r="N355" s="202"/>
      <c r="O355" s="203"/>
      <c r="P355" s="204"/>
    </row>
    <row r="356">
      <c r="L356" s="190"/>
      <c r="M356" s="202"/>
      <c r="N356" s="202"/>
      <c r="O356" s="203"/>
      <c r="P356" s="204"/>
    </row>
    <row r="357">
      <c r="L357" s="190"/>
      <c r="M357" s="202"/>
      <c r="N357" s="202"/>
      <c r="O357" s="203"/>
      <c r="P357" s="204"/>
    </row>
    <row r="358">
      <c r="L358" s="190"/>
      <c r="M358" s="202"/>
      <c r="N358" s="202"/>
      <c r="O358" s="203"/>
      <c r="P358" s="204"/>
    </row>
    <row r="359">
      <c r="L359" s="190"/>
      <c r="M359" s="202"/>
      <c r="N359" s="202"/>
      <c r="O359" s="203"/>
      <c r="P359" s="204"/>
    </row>
    <row r="360">
      <c r="L360" s="190"/>
      <c r="M360" s="202"/>
      <c r="N360" s="202"/>
      <c r="O360" s="203"/>
      <c r="P360" s="204"/>
    </row>
    <row r="361">
      <c r="L361" s="190"/>
      <c r="M361" s="202"/>
      <c r="N361" s="202"/>
      <c r="O361" s="203"/>
      <c r="P361" s="204"/>
    </row>
    <row r="362">
      <c r="L362" s="190"/>
      <c r="M362" s="202"/>
      <c r="N362" s="202"/>
      <c r="O362" s="203"/>
      <c r="P362" s="204"/>
    </row>
    <row r="363">
      <c r="L363" s="190"/>
      <c r="M363" s="202"/>
      <c r="N363" s="202"/>
      <c r="O363" s="203"/>
      <c r="P363" s="204"/>
    </row>
    <row r="364">
      <c r="L364" s="190"/>
      <c r="M364" s="202"/>
      <c r="N364" s="202"/>
      <c r="O364" s="203"/>
      <c r="P364" s="204"/>
    </row>
    <row r="365">
      <c r="L365" s="190"/>
      <c r="M365" s="202"/>
      <c r="N365" s="202"/>
      <c r="O365" s="203"/>
      <c r="P365" s="204"/>
    </row>
    <row r="366">
      <c r="L366" s="190"/>
      <c r="M366" s="202"/>
      <c r="N366" s="202"/>
      <c r="O366" s="203"/>
      <c r="P366" s="204"/>
    </row>
    <row r="367">
      <c r="L367" s="190"/>
      <c r="M367" s="202"/>
      <c r="N367" s="202"/>
      <c r="O367" s="203"/>
      <c r="P367" s="204"/>
    </row>
    <row r="368">
      <c r="L368" s="190"/>
      <c r="M368" s="202"/>
      <c r="N368" s="202"/>
      <c r="O368" s="203"/>
      <c r="P368" s="204"/>
    </row>
    <row r="369">
      <c r="L369" s="169"/>
      <c r="O369" s="8"/>
    </row>
    <row r="370">
      <c r="L370" s="169"/>
      <c r="O370" s="8"/>
    </row>
    <row r="371">
      <c r="L371" s="169"/>
      <c r="O371" s="8"/>
    </row>
    <row r="372">
      <c r="L372" s="169"/>
      <c r="O372" s="8"/>
    </row>
    <row r="373">
      <c r="L373" s="169"/>
      <c r="O373" s="8"/>
    </row>
    <row r="374">
      <c r="L374" s="169"/>
      <c r="O374" s="8"/>
    </row>
    <row r="375">
      <c r="L375" s="169"/>
      <c r="O375" s="8"/>
    </row>
    <row r="376">
      <c r="L376" s="169"/>
      <c r="O376" s="8"/>
    </row>
    <row r="377">
      <c r="L377" s="169"/>
      <c r="O377" s="8"/>
    </row>
    <row r="378">
      <c r="L378" s="169"/>
      <c r="O378" s="8"/>
    </row>
    <row r="379">
      <c r="L379" s="169"/>
      <c r="O379" s="8"/>
    </row>
    <row r="380">
      <c r="L380" s="169"/>
      <c r="O380" s="8"/>
    </row>
    <row r="381">
      <c r="L381" s="169"/>
      <c r="O381" s="8"/>
    </row>
    <row r="382">
      <c r="L382" s="169"/>
      <c r="O382" s="8"/>
    </row>
    <row r="383">
      <c r="L383" s="169"/>
      <c r="O383" s="8"/>
    </row>
    <row r="384">
      <c r="L384" s="169"/>
      <c r="O384" s="8"/>
    </row>
    <row r="385">
      <c r="L385" s="169"/>
      <c r="O385" s="8"/>
    </row>
    <row r="386">
      <c r="L386" s="169"/>
      <c r="O386" s="8"/>
    </row>
    <row r="387">
      <c r="L387" s="169"/>
      <c r="O387" s="8"/>
    </row>
    <row r="388">
      <c r="L388" s="169"/>
      <c r="O388" s="8"/>
    </row>
    <row r="389">
      <c r="L389" s="169"/>
      <c r="O389" s="8"/>
    </row>
    <row r="390">
      <c r="L390" s="169"/>
      <c r="O390" s="8"/>
    </row>
    <row r="391">
      <c r="L391" s="169"/>
      <c r="O391" s="8"/>
    </row>
    <row r="392">
      <c r="L392" s="169"/>
      <c r="O392" s="8"/>
    </row>
    <row r="393">
      <c r="L393" s="169"/>
      <c r="O393" s="8"/>
    </row>
    <row r="394">
      <c r="L394" s="169"/>
      <c r="O394" s="8"/>
    </row>
    <row r="395">
      <c r="L395" s="169"/>
      <c r="O395" s="8"/>
    </row>
    <row r="396">
      <c r="L396" s="169"/>
      <c r="O396" s="8"/>
    </row>
    <row r="397">
      <c r="L397" s="169"/>
      <c r="O397" s="8"/>
    </row>
    <row r="398">
      <c r="L398" s="169"/>
      <c r="O398" s="8"/>
    </row>
    <row r="399">
      <c r="L399" s="169"/>
      <c r="O399" s="8"/>
    </row>
    <row r="400">
      <c r="L400" s="169"/>
      <c r="O400" s="8"/>
    </row>
    <row r="401">
      <c r="L401" s="169"/>
      <c r="O401" s="8"/>
    </row>
    <row r="402">
      <c r="L402" s="169"/>
      <c r="O402" s="8"/>
    </row>
    <row r="403">
      <c r="L403" s="169"/>
      <c r="O403" s="8"/>
    </row>
    <row r="404">
      <c r="L404" s="169"/>
      <c r="O404" s="8"/>
    </row>
    <row r="405">
      <c r="L405" s="169"/>
      <c r="O405" s="8"/>
    </row>
    <row r="406">
      <c r="L406" s="169"/>
      <c r="O406" s="8"/>
    </row>
    <row r="407">
      <c r="L407" s="169"/>
      <c r="O407" s="8"/>
    </row>
    <row r="408">
      <c r="L408" s="169"/>
      <c r="O408" s="8"/>
    </row>
    <row r="409">
      <c r="L409" s="169"/>
      <c r="O409" s="8"/>
    </row>
    <row r="410">
      <c r="L410" s="169"/>
      <c r="O410" s="8"/>
    </row>
    <row r="411">
      <c r="L411" s="169"/>
      <c r="O411" s="8"/>
    </row>
    <row r="412">
      <c r="L412" s="169"/>
      <c r="O412" s="8"/>
    </row>
    <row r="413">
      <c r="L413" s="169"/>
      <c r="O413" s="8"/>
    </row>
    <row r="414">
      <c r="L414" s="169"/>
      <c r="O414" s="8"/>
    </row>
    <row r="415">
      <c r="L415" s="169"/>
      <c r="O415" s="8"/>
    </row>
    <row r="416">
      <c r="L416" s="169"/>
      <c r="O416" s="8"/>
    </row>
    <row r="417">
      <c r="L417" s="169"/>
      <c r="O417" s="8"/>
    </row>
    <row r="418">
      <c r="L418" s="169"/>
      <c r="O418" s="8"/>
    </row>
    <row r="419">
      <c r="L419" s="169"/>
      <c r="O419" s="8"/>
    </row>
    <row r="420">
      <c r="L420" s="169"/>
      <c r="O420" s="8"/>
    </row>
    <row r="421">
      <c r="L421" s="169"/>
      <c r="O421" s="8"/>
    </row>
    <row r="422">
      <c r="L422" s="169"/>
      <c r="O422" s="8"/>
    </row>
    <row r="423">
      <c r="L423" s="169"/>
      <c r="O423" s="8"/>
    </row>
    <row r="424">
      <c r="L424" s="169"/>
      <c r="O424" s="8"/>
    </row>
    <row r="425">
      <c r="L425" s="169"/>
      <c r="O425" s="8"/>
    </row>
    <row r="426">
      <c r="L426" s="169"/>
      <c r="O426" s="8"/>
    </row>
    <row r="427">
      <c r="L427" s="169"/>
      <c r="O427" s="8"/>
    </row>
    <row r="428">
      <c r="L428" s="169"/>
      <c r="O428" s="8"/>
    </row>
    <row r="429">
      <c r="L429" s="169"/>
      <c r="O429" s="8"/>
    </row>
    <row r="430">
      <c r="L430" s="169"/>
      <c r="O430" s="8"/>
    </row>
    <row r="431">
      <c r="L431" s="169"/>
      <c r="O431" s="8"/>
    </row>
    <row r="432">
      <c r="L432" s="169"/>
      <c r="O432" s="8"/>
    </row>
    <row r="433">
      <c r="L433" s="169"/>
      <c r="O433" s="8"/>
    </row>
    <row r="434">
      <c r="L434" s="169"/>
      <c r="O434" s="8"/>
    </row>
    <row r="435">
      <c r="L435" s="169"/>
      <c r="O435" s="8"/>
    </row>
    <row r="436">
      <c r="L436" s="169"/>
      <c r="O436" s="8"/>
    </row>
    <row r="437">
      <c r="L437" s="169"/>
      <c r="O437" s="8"/>
    </row>
    <row r="438">
      <c r="L438" s="169"/>
      <c r="O438" s="8"/>
    </row>
    <row r="439">
      <c r="L439" s="169"/>
      <c r="O439" s="8"/>
    </row>
    <row r="440">
      <c r="L440" s="169"/>
      <c r="O440" s="8"/>
    </row>
    <row r="441">
      <c r="L441" s="169"/>
      <c r="O441" s="8"/>
    </row>
    <row r="442">
      <c r="L442" s="169"/>
      <c r="O442" s="8"/>
    </row>
    <row r="443">
      <c r="L443" s="169"/>
      <c r="O443" s="8"/>
    </row>
    <row r="444">
      <c r="L444" s="169"/>
      <c r="O444" s="8"/>
    </row>
    <row r="445">
      <c r="L445" s="169"/>
      <c r="O445" s="8"/>
    </row>
    <row r="446">
      <c r="L446" s="169"/>
      <c r="O446" s="8"/>
    </row>
    <row r="447">
      <c r="L447" s="169"/>
      <c r="O447" s="8"/>
    </row>
    <row r="448">
      <c r="L448" s="169"/>
      <c r="O448" s="8"/>
    </row>
    <row r="449">
      <c r="L449" s="169"/>
      <c r="O449" s="8"/>
    </row>
    <row r="450">
      <c r="L450" s="169"/>
      <c r="O450" s="8"/>
    </row>
    <row r="451">
      <c r="L451" s="169"/>
      <c r="O451" s="8"/>
    </row>
    <row r="452">
      <c r="L452" s="169"/>
      <c r="O452" s="8"/>
    </row>
    <row r="453">
      <c r="L453" s="169"/>
      <c r="O453" s="8"/>
    </row>
    <row r="454">
      <c r="L454" s="169"/>
      <c r="O454" s="8"/>
    </row>
    <row r="455">
      <c r="L455" s="169"/>
      <c r="O455" s="8"/>
    </row>
    <row r="456">
      <c r="L456" s="169"/>
      <c r="O456" s="8"/>
    </row>
    <row r="457">
      <c r="L457" s="169"/>
      <c r="O457" s="8"/>
    </row>
    <row r="458">
      <c r="L458" s="169"/>
      <c r="O458" s="8"/>
    </row>
    <row r="459">
      <c r="L459" s="169"/>
      <c r="O459" s="8"/>
    </row>
    <row r="460">
      <c r="L460" s="169"/>
      <c r="O460" s="8"/>
    </row>
    <row r="461">
      <c r="L461" s="169"/>
      <c r="O461" s="8"/>
    </row>
    <row r="462">
      <c r="L462" s="169"/>
      <c r="O462" s="8"/>
    </row>
    <row r="463">
      <c r="L463" s="169"/>
      <c r="O463" s="8"/>
    </row>
    <row r="464">
      <c r="L464" s="169"/>
      <c r="O464" s="8"/>
    </row>
    <row r="465">
      <c r="L465" s="169"/>
      <c r="O465" s="8"/>
    </row>
    <row r="466">
      <c r="L466" s="169"/>
      <c r="O466" s="8"/>
    </row>
    <row r="467">
      <c r="L467" s="169"/>
      <c r="O467" s="8"/>
    </row>
    <row r="468">
      <c r="L468" s="169"/>
      <c r="O468" s="8"/>
    </row>
    <row r="469">
      <c r="L469" s="169"/>
      <c r="O469" s="8"/>
    </row>
    <row r="470">
      <c r="L470" s="169"/>
      <c r="O470" s="8"/>
    </row>
    <row r="471">
      <c r="L471" s="169"/>
      <c r="O471" s="8"/>
    </row>
    <row r="472">
      <c r="L472" s="169"/>
      <c r="O472" s="8"/>
    </row>
    <row r="473">
      <c r="L473" s="169"/>
      <c r="O473" s="8"/>
    </row>
    <row r="474">
      <c r="L474" s="169"/>
      <c r="O474" s="8"/>
    </row>
    <row r="475">
      <c r="L475" s="169"/>
      <c r="O475" s="8"/>
    </row>
    <row r="476">
      <c r="L476" s="169"/>
      <c r="O476" s="8"/>
    </row>
    <row r="477">
      <c r="L477" s="169"/>
      <c r="O477" s="8"/>
    </row>
    <row r="478">
      <c r="L478" s="169"/>
      <c r="O478" s="8"/>
    </row>
    <row r="479">
      <c r="L479" s="169"/>
      <c r="O479" s="8"/>
    </row>
    <row r="480">
      <c r="L480" s="169"/>
      <c r="O480" s="8"/>
    </row>
    <row r="481">
      <c r="L481" s="169"/>
      <c r="O481" s="8"/>
    </row>
    <row r="482">
      <c r="L482" s="169"/>
      <c r="O482" s="8"/>
    </row>
    <row r="483">
      <c r="L483" s="169"/>
      <c r="O483" s="8"/>
    </row>
    <row r="484">
      <c r="L484" s="169"/>
      <c r="O484" s="8"/>
    </row>
    <row r="485">
      <c r="L485" s="169"/>
      <c r="O485" s="8"/>
    </row>
    <row r="486">
      <c r="L486" s="169"/>
      <c r="O486" s="8"/>
    </row>
    <row r="487">
      <c r="L487" s="169"/>
      <c r="O487" s="8"/>
    </row>
    <row r="488">
      <c r="L488" s="169"/>
      <c r="O488" s="8"/>
    </row>
    <row r="489">
      <c r="L489" s="169"/>
      <c r="O489" s="8"/>
    </row>
    <row r="490">
      <c r="L490" s="169"/>
      <c r="O490" s="8"/>
    </row>
    <row r="491">
      <c r="L491" s="169"/>
      <c r="O491" s="8"/>
    </row>
    <row r="492">
      <c r="L492" s="169"/>
      <c r="O492" s="8"/>
    </row>
    <row r="493">
      <c r="L493" s="169"/>
      <c r="O493" s="8"/>
    </row>
    <row r="494">
      <c r="L494" s="169"/>
      <c r="O494" s="8"/>
    </row>
    <row r="495">
      <c r="L495" s="169"/>
      <c r="O495" s="8"/>
    </row>
    <row r="496">
      <c r="L496" s="169"/>
      <c r="O496" s="8"/>
    </row>
    <row r="497">
      <c r="L497" s="169"/>
      <c r="O497" s="8"/>
    </row>
    <row r="498">
      <c r="L498" s="169"/>
      <c r="O498" s="8"/>
    </row>
    <row r="499">
      <c r="L499" s="169"/>
      <c r="O499" s="8"/>
    </row>
    <row r="500">
      <c r="L500" s="169"/>
      <c r="O500" s="8"/>
    </row>
    <row r="501">
      <c r="L501" s="169"/>
      <c r="O501" s="8"/>
    </row>
    <row r="502">
      <c r="L502" s="169"/>
      <c r="O502" s="8"/>
    </row>
    <row r="503">
      <c r="L503" s="169"/>
      <c r="O503" s="8"/>
    </row>
    <row r="504">
      <c r="L504" s="169"/>
      <c r="O504" s="8"/>
    </row>
    <row r="505">
      <c r="L505" s="169"/>
      <c r="O505" s="8"/>
    </row>
    <row r="506">
      <c r="L506" s="169"/>
      <c r="O506" s="8"/>
    </row>
    <row r="507">
      <c r="L507" s="169"/>
      <c r="O507" s="8"/>
    </row>
    <row r="508">
      <c r="L508" s="169"/>
      <c r="O508" s="8"/>
    </row>
    <row r="509">
      <c r="L509" s="169"/>
      <c r="O509" s="8"/>
    </row>
    <row r="510">
      <c r="L510" s="169"/>
      <c r="O510" s="8"/>
    </row>
    <row r="511">
      <c r="L511" s="169"/>
      <c r="O511" s="8"/>
    </row>
    <row r="512">
      <c r="L512" s="169"/>
      <c r="O512" s="8"/>
    </row>
    <row r="513">
      <c r="L513" s="169"/>
      <c r="O513" s="8"/>
    </row>
    <row r="514">
      <c r="L514" s="169"/>
      <c r="O514" s="8"/>
    </row>
    <row r="515">
      <c r="L515" s="169"/>
      <c r="O515" s="8"/>
    </row>
    <row r="516">
      <c r="L516" s="169"/>
      <c r="O516" s="8"/>
    </row>
    <row r="517">
      <c r="L517" s="169"/>
      <c r="O517" s="8"/>
    </row>
    <row r="518">
      <c r="L518" s="169"/>
      <c r="O518" s="8"/>
    </row>
    <row r="519">
      <c r="L519" s="169"/>
      <c r="O519" s="8"/>
    </row>
    <row r="520">
      <c r="L520" s="169"/>
      <c r="O520" s="8"/>
    </row>
    <row r="521">
      <c r="L521" s="169"/>
      <c r="O521" s="8"/>
    </row>
    <row r="522">
      <c r="L522" s="169"/>
      <c r="O522" s="8"/>
    </row>
    <row r="523">
      <c r="L523" s="169"/>
      <c r="O523" s="8"/>
    </row>
    <row r="524">
      <c r="L524" s="169"/>
      <c r="O524" s="8"/>
    </row>
    <row r="525">
      <c r="L525" s="169"/>
      <c r="O525" s="8"/>
    </row>
    <row r="526">
      <c r="L526" s="169"/>
      <c r="O526" s="8"/>
    </row>
    <row r="527">
      <c r="L527" s="169"/>
      <c r="O527" s="8"/>
    </row>
    <row r="528">
      <c r="L528" s="169"/>
      <c r="O528" s="8"/>
    </row>
    <row r="529">
      <c r="L529" s="169"/>
      <c r="O529" s="8"/>
    </row>
    <row r="530">
      <c r="L530" s="169"/>
      <c r="O530" s="8"/>
    </row>
    <row r="531">
      <c r="L531" s="169"/>
      <c r="O531" s="8"/>
    </row>
    <row r="532">
      <c r="L532" s="169"/>
      <c r="O532" s="8"/>
    </row>
    <row r="533">
      <c r="L533" s="169"/>
      <c r="O533" s="8"/>
    </row>
    <row r="534">
      <c r="L534" s="169"/>
      <c r="O534" s="8"/>
    </row>
    <row r="535">
      <c r="L535" s="169"/>
      <c r="O535" s="8"/>
    </row>
    <row r="536">
      <c r="L536" s="169"/>
      <c r="O536" s="8"/>
    </row>
    <row r="537">
      <c r="L537" s="169"/>
      <c r="O537" s="8"/>
    </row>
    <row r="538">
      <c r="L538" s="169"/>
      <c r="O538" s="8"/>
    </row>
    <row r="539">
      <c r="L539" s="169"/>
      <c r="O539" s="8"/>
    </row>
    <row r="540">
      <c r="L540" s="169"/>
      <c r="O540" s="8"/>
    </row>
    <row r="541">
      <c r="L541" s="169"/>
      <c r="O541" s="8"/>
    </row>
    <row r="542">
      <c r="L542" s="169"/>
      <c r="O542" s="8"/>
    </row>
    <row r="543">
      <c r="L543" s="169"/>
      <c r="O543" s="8"/>
    </row>
    <row r="544">
      <c r="L544" s="169"/>
      <c r="O544" s="8"/>
    </row>
    <row r="545">
      <c r="L545" s="169"/>
      <c r="O545" s="8"/>
    </row>
    <row r="546">
      <c r="L546" s="169"/>
      <c r="O546" s="8"/>
    </row>
    <row r="547">
      <c r="L547" s="169"/>
      <c r="O547" s="8"/>
    </row>
    <row r="548">
      <c r="L548" s="169"/>
      <c r="O548" s="8"/>
    </row>
    <row r="549">
      <c r="L549" s="169"/>
      <c r="O549" s="8"/>
    </row>
    <row r="550">
      <c r="L550" s="169"/>
      <c r="O550" s="8"/>
    </row>
    <row r="551">
      <c r="L551" s="169"/>
      <c r="O551" s="8"/>
    </row>
    <row r="552">
      <c r="L552" s="169"/>
      <c r="O552" s="8"/>
    </row>
    <row r="553">
      <c r="L553" s="169"/>
      <c r="O553" s="8"/>
    </row>
    <row r="554">
      <c r="L554" s="169"/>
      <c r="O554" s="8"/>
    </row>
    <row r="555">
      <c r="L555" s="169"/>
      <c r="O555" s="8"/>
    </row>
    <row r="556">
      <c r="L556" s="169"/>
      <c r="O556" s="8"/>
    </row>
    <row r="557">
      <c r="L557" s="169"/>
      <c r="O557" s="8"/>
    </row>
    <row r="558">
      <c r="L558" s="169"/>
      <c r="O558" s="8"/>
    </row>
    <row r="559">
      <c r="L559" s="169"/>
      <c r="O559" s="8"/>
    </row>
    <row r="560">
      <c r="L560" s="169"/>
      <c r="O560" s="8"/>
    </row>
    <row r="561">
      <c r="L561" s="169"/>
      <c r="O561" s="8"/>
    </row>
    <row r="562">
      <c r="L562" s="169"/>
      <c r="O562" s="8"/>
    </row>
    <row r="563">
      <c r="L563" s="169"/>
      <c r="O563" s="8"/>
    </row>
    <row r="564">
      <c r="L564" s="169"/>
      <c r="O564" s="8"/>
    </row>
    <row r="565">
      <c r="L565" s="169"/>
      <c r="O565" s="8"/>
    </row>
    <row r="566">
      <c r="L566" s="169"/>
      <c r="O566" s="8"/>
    </row>
    <row r="567">
      <c r="L567" s="169"/>
      <c r="O567" s="8"/>
    </row>
    <row r="568">
      <c r="L568" s="169"/>
      <c r="O568" s="8"/>
    </row>
    <row r="569">
      <c r="L569" s="169"/>
      <c r="O569" s="8"/>
    </row>
    <row r="570">
      <c r="L570" s="169"/>
      <c r="O570" s="8"/>
    </row>
    <row r="571">
      <c r="L571" s="169"/>
      <c r="O571" s="8"/>
    </row>
    <row r="572">
      <c r="L572" s="169"/>
      <c r="O572" s="8"/>
    </row>
    <row r="573">
      <c r="L573" s="169"/>
      <c r="O573" s="8"/>
    </row>
    <row r="574">
      <c r="L574" s="169"/>
      <c r="O574" s="8"/>
    </row>
    <row r="575">
      <c r="L575" s="169"/>
      <c r="O575" s="8"/>
    </row>
    <row r="576">
      <c r="L576" s="169"/>
      <c r="O576" s="8"/>
    </row>
    <row r="577">
      <c r="L577" s="169"/>
      <c r="O577" s="8"/>
    </row>
    <row r="578">
      <c r="L578" s="169"/>
      <c r="O578" s="8"/>
    </row>
    <row r="579">
      <c r="L579" s="169"/>
      <c r="O579" s="8"/>
    </row>
    <row r="580">
      <c r="L580" s="169"/>
      <c r="O580" s="8"/>
    </row>
    <row r="581">
      <c r="L581" s="169"/>
      <c r="O581" s="8"/>
    </row>
    <row r="582">
      <c r="L582" s="169"/>
      <c r="O582" s="8"/>
    </row>
    <row r="583">
      <c r="L583" s="169"/>
      <c r="O583" s="8"/>
    </row>
    <row r="584">
      <c r="L584" s="169"/>
      <c r="O584" s="8"/>
    </row>
    <row r="585">
      <c r="L585" s="169"/>
      <c r="O585" s="8"/>
    </row>
    <row r="586">
      <c r="L586" s="169"/>
      <c r="O586" s="8"/>
    </row>
    <row r="587">
      <c r="L587" s="169"/>
      <c r="O587" s="8"/>
    </row>
    <row r="588">
      <c r="L588" s="169"/>
      <c r="O588" s="8"/>
    </row>
    <row r="589">
      <c r="L589" s="169"/>
      <c r="O589" s="8"/>
    </row>
    <row r="590">
      <c r="L590" s="169"/>
      <c r="O590" s="8"/>
    </row>
    <row r="591">
      <c r="L591" s="169"/>
      <c r="O591" s="8"/>
    </row>
    <row r="592">
      <c r="L592" s="169"/>
      <c r="O592" s="8"/>
    </row>
    <row r="593">
      <c r="L593" s="169"/>
      <c r="O593" s="8"/>
    </row>
    <row r="594">
      <c r="L594" s="169"/>
      <c r="O594" s="8"/>
    </row>
    <row r="595">
      <c r="L595" s="169"/>
      <c r="O595" s="8"/>
    </row>
    <row r="596">
      <c r="L596" s="169"/>
      <c r="O596" s="8"/>
    </row>
    <row r="597">
      <c r="L597" s="169"/>
      <c r="O597" s="8"/>
    </row>
    <row r="598">
      <c r="L598" s="169"/>
      <c r="O598" s="8"/>
    </row>
    <row r="599">
      <c r="L599" s="169"/>
      <c r="O599" s="8"/>
    </row>
    <row r="600">
      <c r="L600" s="169"/>
      <c r="O600" s="8"/>
    </row>
    <row r="601">
      <c r="L601" s="169"/>
      <c r="O601" s="8"/>
    </row>
    <row r="602">
      <c r="L602" s="169"/>
      <c r="O602" s="8"/>
    </row>
    <row r="603">
      <c r="L603" s="169"/>
      <c r="O603" s="8"/>
    </row>
    <row r="604">
      <c r="L604" s="169"/>
      <c r="O604" s="8"/>
    </row>
    <row r="605">
      <c r="L605" s="169"/>
      <c r="O605" s="8"/>
    </row>
    <row r="606">
      <c r="L606" s="169"/>
      <c r="O606" s="8"/>
    </row>
    <row r="607">
      <c r="L607" s="169"/>
      <c r="O607" s="8"/>
    </row>
    <row r="608">
      <c r="L608" s="169"/>
      <c r="O608" s="8"/>
    </row>
    <row r="609">
      <c r="L609" s="169"/>
      <c r="O609" s="8"/>
    </row>
    <row r="610">
      <c r="L610" s="169"/>
      <c r="O610" s="8"/>
    </row>
    <row r="611">
      <c r="L611" s="169"/>
      <c r="O611" s="8"/>
    </row>
    <row r="612">
      <c r="L612" s="169"/>
      <c r="O612" s="8"/>
    </row>
    <row r="613">
      <c r="L613" s="169"/>
      <c r="O613" s="8"/>
    </row>
    <row r="614">
      <c r="L614" s="169"/>
      <c r="O614" s="8"/>
    </row>
    <row r="615">
      <c r="L615" s="169"/>
      <c r="O615" s="8"/>
    </row>
    <row r="616">
      <c r="L616" s="169"/>
      <c r="O616" s="8"/>
    </row>
    <row r="617">
      <c r="L617" s="169"/>
      <c r="O617" s="8"/>
    </row>
    <row r="618">
      <c r="L618" s="169"/>
      <c r="O618" s="8"/>
    </row>
    <row r="619">
      <c r="L619" s="169"/>
      <c r="O619" s="8"/>
    </row>
    <row r="620">
      <c r="L620" s="169"/>
      <c r="O620" s="8"/>
    </row>
    <row r="621">
      <c r="L621" s="169"/>
      <c r="O621" s="8"/>
    </row>
    <row r="622">
      <c r="L622" s="169"/>
      <c r="O622" s="8"/>
    </row>
    <row r="623">
      <c r="L623" s="169"/>
      <c r="O623" s="8"/>
    </row>
    <row r="624">
      <c r="L624" s="169"/>
      <c r="O624" s="8"/>
    </row>
    <row r="625">
      <c r="L625" s="169"/>
      <c r="O625" s="8"/>
    </row>
    <row r="626">
      <c r="L626" s="169"/>
      <c r="O626" s="8"/>
    </row>
    <row r="627">
      <c r="L627" s="169"/>
      <c r="O627" s="8"/>
    </row>
    <row r="628">
      <c r="L628" s="169"/>
      <c r="O628" s="8"/>
    </row>
    <row r="629">
      <c r="L629" s="169"/>
      <c r="O629" s="8"/>
    </row>
    <row r="630">
      <c r="L630" s="169"/>
      <c r="O630" s="8"/>
    </row>
    <row r="631">
      <c r="L631" s="169"/>
      <c r="O631" s="8"/>
    </row>
    <row r="632">
      <c r="L632" s="169"/>
      <c r="O632" s="8"/>
    </row>
    <row r="633">
      <c r="L633" s="169"/>
      <c r="O633" s="8"/>
    </row>
    <row r="634">
      <c r="L634" s="169"/>
      <c r="O634" s="8"/>
    </row>
    <row r="635">
      <c r="L635" s="169"/>
      <c r="O635" s="8"/>
    </row>
    <row r="636">
      <c r="L636" s="169"/>
      <c r="O636" s="8"/>
    </row>
    <row r="637">
      <c r="L637" s="169"/>
      <c r="O637" s="8"/>
    </row>
    <row r="638">
      <c r="L638" s="169"/>
      <c r="O638" s="8"/>
    </row>
    <row r="639">
      <c r="L639" s="169"/>
      <c r="O639" s="8"/>
    </row>
    <row r="640">
      <c r="L640" s="169"/>
      <c r="O640" s="8"/>
    </row>
    <row r="641">
      <c r="L641" s="169"/>
      <c r="O641" s="8"/>
    </row>
    <row r="642">
      <c r="L642" s="169"/>
      <c r="O642" s="8"/>
    </row>
    <row r="643">
      <c r="L643" s="169"/>
      <c r="O643" s="8"/>
    </row>
    <row r="644">
      <c r="L644" s="169"/>
      <c r="O644" s="8"/>
    </row>
    <row r="645">
      <c r="L645" s="169"/>
      <c r="O645" s="8"/>
    </row>
    <row r="646">
      <c r="L646" s="169"/>
      <c r="O646" s="8"/>
    </row>
    <row r="647">
      <c r="L647" s="169"/>
      <c r="O647" s="8"/>
    </row>
    <row r="648">
      <c r="L648" s="169"/>
      <c r="O648" s="8"/>
    </row>
    <row r="649">
      <c r="L649" s="169"/>
      <c r="O649" s="8"/>
    </row>
    <row r="650">
      <c r="L650" s="169"/>
      <c r="O650" s="8"/>
    </row>
    <row r="651">
      <c r="L651" s="169"/>
      <c r="O651" s="8"/>
    </row>
    <row r="652">
      <c r="L652" s="169"/>
      <c r="O652" s="8"/>
    </row>
    <row r="653">
      <c r="L653" s="169"/>
      <c r="O653" s="8"/>
    </row>
    <row r="654">
      <c r="L654" s="169"/>
      <c r="O654" s="8"/>
    </row>
    <row r="655">
      <c r="L655" s="169"/>
      <c r="O655" s="8"/>
    </row>
    <row r="656">
      <c r="L656" s="169"/>
      <c r="O656" s="8"/>
    </row>
    <row r="657">
      <c r="L657" s="169"/>
      <c r="O657" s="8"/>
    </row>
    <row r="658">
      <c r="L658" s="169"/>
      <c r="O658" s="8"/>
    </row>
    <row r="659">
      <c r="L659" s="169"/>
      <c r="O659" s="8"/>
    </row>
    <row r="660">
      <c r="L660" s="169"/>
      <c r="O660" s="8"/>
    </row>
    <row r="661">
      <c r="L661" s="169"/>
      <c r="O661" s="8"/>
    </row>
    <row r="662">
      <c r="L662" s="169"/>
      <c r="O662" s="8"/>
    </row>
    <row r="663">
      <c r="L663" s="169"/>
      <c r="O663" s="8"/>
    </row>
    <row r="664">
      <c r="L664" s="169"/>
      <c r="O664" s="8"/>
    </row>
    <row r="665">
      <c r="L665" s="169"/>
      <c r="O665" s="8"/>
    </row>
    <row r="666">
      <c r="L666" s="169"/>
      <c r="O666" s="8"/>
    </row>
    <row r="667">
      <c r="L667" s="169"/>
      <c r="O667" s="8"/>
    </row>
    <row r="668">
      <c r="L668" s="169"/>
      <c r="O668" s="8"/>
    </row>
    <row r="669">
      <c r="L669" s="169"/>
      <c r="O669" s="8"/>
    </row>
    <row r="670">
      <c r="L670" s="169"/>
      <c r="O670" s="8"/>
    </row>
    <row r="671">
      <c r="L671" s="169"/>
      <c r="O671" s="8"/>
    </row>
    <row r="672">
      <c r="L672" s="169"/>
      <c r="O672" s="8"/>
    </row>
    <row r="673">
      <c r="L673" s="169"/>
      <c r="O673" s="8"/>
    </row>
    <row r="674">
      <c r="L674" s="169"/>
      <c r="O674" s="8"/>
    </row>
    <row r="675">
      <c r="L675" s="169"/>
      <c r="O675" s="8"/>
    </row>
    <row r="676">
      <c r="L676" s="169"/>
      <c r="O676" s="8"/>
    </row>
    <row r="677">
      <c r="L677" s="169"/>
      <c r="O677" s="8"/>
    </row>
    <row r="678">
      <c r="L678" s="169"/>
      <c r="O678" s="8"/>
    </row>
    <row r="679">
      <c r="L679" s="169"/>
      <c r="O679" s="8"/>
    </row>
    <row r="680">
      <c r="L680" s="169"/>
      <c r="O680" s="8"/>
    </row>
    <row r="681">
      <c r="L681" s="169"/>
      <c r="O681" s="8"/>
    </row>
    <row r="682">
      <c r="L682" s="169"/>
      <c r="O682" s="8"/>
    </row>
    <row r="683">
      <c r="L683" s="169"/>
      <c r="O683" s="8"/>
    </row>
    <row r="684">
      <c r="L684" s="169"/>
      <c r="O684" s="8"/>
    </row>
    <row r="685">
      <c r="L685" s="169"/>
      <c r="O685" s="8"/>
    </row>
    <row r="686">
      <c r="L686" s="169"/>
      <c r="O686" s="8"/>
    </row>
    <row r="687">
      <c r="L687" s="169"/>
      <c r="O687" s="8"/>
    </row>
    <row r="688">
      <c r="L688" s="169"/>
      <c r="O688" s="8"/>
    </row>
    <row r="689">
      <c r="L689" s="169"/>
      <c r="O689" s="8"/>
    </row>
    <row r="690">
      <c r="L690" s="169"/>
      <c r="O690" s="8"/>
    </row>
    <row r="691">
      <c r="L691" s="169"/>
      <c r="O691" s="8"/>
    </row>
    <row r="692">
      <c r="L692" s="169"/>
      <c r="O692" s="8"/>
    </row>
    <row r="693">
      <c r="L693" s="169"/>
      <c r="O693" s="8"/>
    </row>
    <row r="694">
      <c r="L694" s="169"/>
      <c r="O694" s="8"/>
    </row>
    <row r="695">
      <c r="L695" s="169"/>
      <c r="O695" s="8"/>
    </row>
    <row r="696">
      <c r="L696" s="169"/>
      <c r="O696" s="8"/>
    </row>
    <row r="697">
      <c r="L697" s="169"/>
      <c r="O697" s="8"/>
    </row>
    <row r="698">
      <c r="L698" s="169"/>
      <c r="O698" s="8"/>
    </row>
    <row r="699">
      <c r="L699" s="169"/>
      <c r="O699" s="8"/>
    </row>
    <row r="700">
      <c r="L700" s="169"/>
      <c r="O700" s="8"/>
    </row>
    <row r="701">
      <c r="L701" s="169"/>
      <c r="O701" s="8"/>
    </row>
    <row r="702">
      <c r="L702" s="169"/>
      <c r="O702" s="8"/>
    </row>
    <row r="703">
      <c r="L703" s="169"/>
      <c r="O703" s="8"/>
    </row>
    <row r="704">
      <c r="L704" s="169"/>
      <c r="O704" s="8"/>
    </row>
    <row r="705">
      <c r="L705" s="169"/>
      <c r="O705" s="8"/>
    </row>
    <row r="706">
      <c r="L706" s="169"/>
      <c r="O706" s="8"/>
    </row>
    <row r="707">
      <c r="L707" s="169"/>
      <c r="O707" s="8"/>
    </row>
    <row r="708">
      <c r="L708" s="169"/>
      <c r="O708" s="8"/>
    </row>
    <row r="709">
      <c r="L709" s="169"/>
      <c r="O709" s="8"/>
    </row>
    <row r="710">
      <c r="L710" s="169"/>
      <c r="O710" s="8"/>
    </row>
    <row r="711">
      <c r="L711" s="169"/>
      <c r="O711" s="8"/>
    </row>
    <row r="712">
      <c r="L712" s="169"/>
      <c r="O712" s="8"/>
    </row>
    <row r="713">
      <c r="L713" s="169"/>
      <c r="O713" s="8"/>
    </row>
    <row r="714">
      <c r="L714" s="169"/>
      <c r="O714" s="8"/>
    </row>
    <row r="715">
      <c r="L715" s="169"/>
      <c r="O715" s="8"/>
    </row>
    <row r="716">
      <c r="L716" s="169"/>
      <c r="O716" s="8"/>
    </row>
    <row r="717">
      <c r="L717" s="169"/>
      <c r="O717" s="8"/>
    </row>
    <row r="718">
      <c r="L718" s="169"/>
      <c r="O718" s="8"/>
    </row>
    <row r="719">
      <c r="L719" s="169"/>
      <c r="O719" s="8"/>
    </row>
    <row r="720">
      <c r="L720" s="169"/>
      <c r="O720" s="8"/>
    </row>
    <row r="721">
      <c r="L721" s="169"/>
      <c r="O721" s="8"/>
    </row>
    <row r="722">
      <c r="L722" s="169"/>
      <c r="O722" s="8"/>
    </row>
    <row r="723">
      <c r="L723" s="169"/>
      <c r="O723" s="8"/>
    </row>
    <row r="724">
      <c r="L724" s="169"/>
      <c r="O724" s="8"/>
    </row>
    <row r="725">
      <c r="L725" s="169"/>
      <c r="O725" s="8"/>
    </row>
    <row r="726">
      <c r="L726" s="169"/>
      <c r="O726" s="8"/>
    </row>
    <row r="727">
      <c r="L727" s="169"/>
      <c r="O727" s="8"/>
    </row>
    <row r="728">
      <c r="L728" s="169"/>
      <c r="O728" s="8"/>
    </row>
    <row r="729">
      <c r="L729" s="169"/>
      <c r="O729" s="8"/>
    </row>
    <row r="730">
      <c r="L730" s="169"/>
      <c r="O730" s="8"/>
    </row>
    <row r="731">
      <c r="L731" s="169"/>
      <c r="O731" s="8"/>
    </row>
    <row r="732">
      <c r="L732" s="169"/>
      <c r="O732" s="8"/>
    </row>
    <row r="733">
      <c r="L733" s="169"/>
      <c r="O733" s="8"/>
    </row>
    <row r="734">
      <c r="L734" s="169"/>
      <c r="O734" s="8"/>
    </row>
    <row r="735">
      <c r="L735" s="169"/>
      <c r="O735" s="8"/>
    </row>
    <row r="736">
      <c r="L736" s="169"/>
      <c r="O736" s="8"/>
    </row>
    <row r="737">
      <c r="L737" s="169"/>
      <c r="O737" s="8"/>
    </row>
    <row r="738">
      <c r="L738" s="169"/>
      <c r="O738" s="8"/>
    </row>
    <row r="739">
      <c r="L739" s="169"/>
      <c r="O739" s="8"/>
    </row>
    <row r="740">
      <c r="L740" s="169"/>
      <c r="O740" s="8"/>
    </row>
    <row r="741">
      <c r="L741" s="169"/>
      <c r="O741" s="8"/>
    </row>
    <row r="742">
      <c r="L742" s="169"/>
      <c r="O742" s="8"/>
    </row>
    <row r="743">
      <c r="L743" s="169"/>
      <c r="O743" s="8"/>
    </row>
    <row r="744">
      <c r="L744" s="169"/>
      <c r="O744" s="8"/>
    </row>
    <row r="745">
      <c r="L745" s="169"/>
      <c r="O745" s="8"/>
    </row>
    <row r="746">
      <c r="L746" s="169"/>
      <c r="O746" s="8"/>
    </row>
    <row r="747">
      <c r="L747" s="169"/>
      <c r="O747" s="8"/>
    </row>
    <row r="748">
      <c r="L748" s="169"/>
      <c r="O748" s="8"/>
    </row>
    <row r="749">
      <c r="L749" s="169"/>
      <c r="O749" s="8"/>
    </row>
    <row r="750">
      <c r="L750" s="169"/>
      <c r="O750" s="8"/>
    </row>
    <row r="751">
      <c r="L751" s="169"/>
      <c r="O751" s="8"/>
    </row>
    <row r="752">
      <c r="L752" s="169"/>
      <c r="O752" s="8"/>
    </row>
    <row r="753">
      <c r="L753" s="169"/>
      <c r="O753" s="8"/>
    </row>
    <row r="754">
      <c r="L754" s="169"/>
      <c r="O754" s="8"/>
    </row>
    <row r="755">
      <c r="L755" s="169"/>
      <c r="O755" s="8"/>
    </row>
    <row r="756">
      <c r="L756" s="169"/>
      <c r="O756" s="8"/>
    </row>
    <row r="757">
      <c r="L757" s="169"/>
      <c r="O757" s="8"/>
    </row>
    <row r="758">
      <c r="L758" s="169"/>
      <c r="O758" s="8"/>
    </row>
    <row r="759">
      <c r="L759" s="169"/>
      <c r="O759" s="8"/>
    </row>
    <row r="760">
      <c r="L760" s="169"/>
      <c r="O760" s="8"/>
    </row>
    <row r="761">
      <c r="L761" s="169"/>
      <c r="O761" s="8"/>
    </row>
    <row r="762">
      <c r="L762" s="169"/>
      <c r="O762" s="8"/>
    </row>
    <row r="763">
      <c r="L763" s="169"/>
      <c r="O763" s="8"/>
    </row>
    <row r="764">
      <c r="L764" s="169"/>
      <c r="O764" s="8"/>
    </row>
    <row r="765">
      <c r="L765" s="169"/>
      <c r="O765" s="8"/>
    </row>
    <row r="766">
      <c r="L766" s="169"/>
      <c r="O766" s="8"/>
    </row>
    <row r="767">
      <c r="L767" s="169"/>
      <c r="O767" s="8"/>
    </row>
    <row r="768">
      <c r="L768" s="169"/>
      <c r="O768" s="8"/>
    </row>
    <row r="769">
      <c r="L769" s="169"/>
      <c r="O769" s="8"/>
    </row>
    <row r="770">
      <c r="L770" s="169"/>
      <c r="O770" s="8"/>
    </row>
    <row r="771">
      <c r="L771" s="169"/>
      <c r="O771" s="8"/>
    </row>
    <row r="772">
      <c r="L772" s="169"/>
      <c r="O772" s="8"/>
    </row>
    <row r="773">
      <c r="L773" s="169"/>
      <c r="O773" s="8"/>
    </row>
    <row r="774">
      <c r="L774" s="169"/>
      <c r="O774" s="8"/>
    </row>
    <row r="775">
      <c r="L775" s="169"/>
      <c r="O775" s="8"/>
    </row>
    <row r="776">
      <c r="L776" s="169"/>
      <c r="O776" s="8"/>
    </row>
    <row r="777">
      <c r="L777" s="169"/>
      <c r="O777" s="8"/>
    </row>
    <row r="778">
      <c r="L778" s="169"/>
      <c r="O778" s="8"/>
    </row>
    <row r="779">
      <c r="L779" s="169"/>
      <c r="O779" s="8"/>
    </row>
    <row r="780">
      <c r="L780" s="169"/>
      <c r="O780" s="8"/>
    </row>
    <row r="781">
      <c r="L781" s="169"/>
      <c r="O781" s="8"/>
    </row>
    <row r="782">
      <c r="L782" s="169"/>
      <c r="O782" s="8"/>
    </row>
    <row r="783">
      <c r="L783" s="169"/>
      <c r="O783" s="8"/>
    </row>
    <row r="784">
      <c r="L784" s="169"/>
      <c r="O784" s="8"/>
    </row>
    <row r="785">
      <c r="L785" s="169"/>
      <c r="O785" s="8"/>
    </row>
    <row r="786">
      <c r="L786" s="169"/>
      <c r="O786" s="8"/>
    </row>
    <row r="787">
      <c r="L787" s="169"/>
      <c r="O787" s="8"/>
    </row>
    <row r="788">
      <c r="L788" s="169"/>
      <c r="O788" s="8"/>
    </row>
    <row r="789">
      <c r="L789" s="169"/>
      <c r="O789" s="8"/>
    </row>
    <row r="790">
      <c r="L790" s="169"/>
      <c r="O790" s="8"/>
    </row>
    <row r="791">
      <c r="L791" s="169"/>
      <c r="O791" s="8"/>
    </row>
    <row r="792">
      <c r="L792" s="169"/>
      <c r="O792" s="8"/>
    </row>
    <row r="793">
      <c r="L793" s="169"/>
      <c r="O793" s="8"/>
    </row>
    <row r="794">
      <c r="L794" s="169"/>
      <c r="O794" s="8"/>
    </row>
    <row r="795">
      <c r="L795" s="169"/>
      <c r="O795" s="8"/>
    </row>
    <row r="796">
      <c r="L796" s="169"/>
      <c r="O796" s="8"/>
    </row>
    <row r="797">
      <c r="L797" s="169"/>
      <c r="O797" s="8"/>
    </row>
    <row r="798">
      <c r="L798" s="169"/>
      <c r="O798" s="8"/>
    </row>
    <row r="799">
      <c r="L799" s="169"/>
      <c r="O799" s="8"/>
    </row>
    <row r="800">
      <c r="L800" s="169"/>
      <c r="O800" s="8"/>
    </row>
    <row r="801">
      <c r="L801" s="169"/>
      <c r="O801" s="8"/>
    </row>
    <row r="802">
      <c r="L802" s="169"/>
      <c r="O802" s="8"/>
    </row>
    <row r="803">
      <c r="L803" s="169"/>
      <c r="O803" s="8"/>
    </row>
    <row r="804">
      <c r="L804" s="169"/>
      <c r="O804" s="8"/>
    </row>
    <row r="805">
      <c r="L805" s="169"/>
      <c r="O805" s="8"/>
    </row>
    <row r="806">
      <c r="L806" s="169"/>
      <c r="O806" s="8"/>
    </row>
    <row r="807">
      <c r="L807" s="169"/>
      <c r="O807" s="8"/>
    </row>
    <row r="808">
      <c r="L808" s="169"/>
      <c r="O808" s="8"/>
    </row>
    <row r="809">
      <c r="L809" s="169"/>
      <c r="O809" s="8"/>
    </row>
    <row r="810">
      <c r="L810" s="169"/>
      <c r="O810" s="8"/>
    </row>
    <row r="811">
      <c r="L811" s="169"/>
      <c r="O811" s="8"/>
    </row>
    <row r="812">
      <c r="L812" s="169"/>
      <c r="O812" s="8"/>
    </row>
    <row r="813">
      <c r="L813" s="169"/>
      <c r="O813" s="8"/>
    </row>
    <row r="814">
      <c r="L814" s="169"/>
      <c r="O814" s="8"/>
    </row>
    <row r="815">
      <c r="L815" s="169"/>
      <c r="O815" s="8"/>
    </row>
    <row r="816">
      <c r="L816" s="169"/>
      <c r="O816" s="8"/>
    </row>
    <row r="817">
      <c r="L817" s="169"/>
      <c r="O817" s="8"/>
    </row>
    <row r="818">
      <c r="L818" s="169"/>
      <c r="O818" s="8"/>
    </row>
    <row r="819">
      <c r="L819" s="169"/>
      <c r="O819" s="8"/>
    </row>
    <row r="820">
      <c r="L820" s="169"/>
      <c r="O820" s="8"/>
    </row>
    <row r="821">
      <c r="L821" s="169"/>
      <c r="O821" s="8"/>
    </row>
    <row r="822">
      <c r="L822" s="169"/>
      <c r="O822" s="8"/>
    </row>
    <row r="823">
      <c r="L823" s="169"/>
      <c r="O823" s="8"/>
    </row>
    <row r="824">
      <c r="L824" s="169"/>
      <c r="O824" s="8"/>
    </row>
    <row r="825">
      <c r="L825" s="169"/>
      <c r="O825" s="8"/>
    </row>
    <row r="826">
      <c r="L826" s="169"/>
      <c r="O826" s="8"/>
    </row>
    <row r="827">
      <c r="L827" s="169"/>
      <c r="O827" s="8"/>
    </row>
    <row r="828">
      <c r="L828" s="169"/>
      <c r="O828" s="8"/>
    </row>
    <row r="829">
      <c r="L829" s="169"/>
      <c r="O829" s="8"/>
    </row>
    <row r="830">
      <c r="L830" s="169"/>
      <c r="O830" s="8"/>
    </row>
    <row r="831">
      <c r="L831" s="169"/>
      <c r="O831" s="8"/>
    </row>
    <row r="832">
      <c r="L832" s="169"/>
      <c r="O832" s="8"/>
    </row>
    <row r="833">
      <c r="L833" s="169"/>
      <c r="O833" s="8"/>
    </row>
    <row r="834">
      <c r="L834" s="169"/>
      <c r="O834" s="8"/>
    </row>
    <row r="835">
      <c r="L835" s="169"/>
      <c r="O835" s="8"/>
    </row>
    <row r="836">
      <c r="L836" s="169"/>
      <c r="O836" s="8"/>
    </row>
    <row r="837">
      <c r="L837" s="169"/>
      <c r="O837" s="8"/>
    </row>
    <row r="838">
      <c r="L838" s="169"/>
      <c r="O838" s="8"/>
    </row>
    <row r="839">
      <c r="L839" s="169"/>
      <c r="O839" s="8"/>
    </row>
    <row r="840">
      <c r="L840" s="169"/>
      <c r="O840" s="8"/>
    </row>
    <row r="841">
      <c r="L841" s="169"/>
      <c r="O841" s="8"/>
    </row>
    <row r="842">
      <c r="L842" s="169"/>
      <c r="O842" s="8"/>
    </row>
    <row r="843">
      <c r="L843" s="169"/>
      <c r="O843" s="8"/>
    </row>
    <row r="844">
      <c r="L844" s="169"/>
      <c r="O844" s="8"/>
    </row>
    <row r="845">
      <c r="L845" s="169"/>
      <c r="O845" s="8"/>
    </row>
    <row r="846">
      <c r="L846" s="169"/>
      <c r="O846" s="8"/>
    </row>
    <row r="847">
      <c r="L847" s="169"/>
      <c r="O847" s="8"/>
    </row>
    <row r="848">
      <c r="L848" s="169"/>
      <c r="O848" s="8"/>
    </row>
    <row r="849">
      <c r="L849" s="169"/>
      <c r="O849" s="8"/>
    </row>
    <row r="850">
      <c r="L850" s="169"/>
      <c r="O850" s="8"/>
    </row>
    <row r="851">
      <c r="L851" s="169"/>
      <c r="O851" s="8"/>
    </row>
    <row r="852">
      <c r="L852" s="169"/>
      <c r="O852" s="8"/>
    </row>
    <row r="853">
      <c r="L853" s="169"/>
      <c r="O853" s="8"/>
    </row>
    <row r="854">
      <c r="L854" s="169"/>
      <c r="O854" s="8"/>
    </row>
    <row r="855">
      <c r="L855" s="169"/>
      <c r="O855" s="8"/>
    </row>
    <row r="856">
      <c r="L856" s="169"/>
      <c r="O856" s="8"/>
    </row>
    <row r="857">
      <c r="L857" s="169"/>
      <c r="O857" s="8"/>
    </row>
    <row r="858">
      <c r="L858" s="169"/>
      <c r="O858" s="8"/>
    </row>
    <row r="859">
      <c r="L859" s="169"/>
      <c r="O859" s="8"/>
    </row>
    <row r="860">
      <c r="L860" s="169"/>
      <c r="O860" s="8"/>
    </row>
    <row r="861">
      <c r="L861" s="169"/>
      <c r="O861" s="8"/>
    </row>
    <row r="862">
      <c r="L862" s="169"/>
      <c r="O862" s="8"/>
    </row>
    <row r="863">
      <c r="L863" s="169"/>
      <c r="O863" s="8"/>
    </row>
    <row r="864">
      <c r="L864" s="169"/>
      <c r="O864" s="8"/>
    </row>
    <row r="865">
      <c r="L865" s="169"/>
      <c r="O865" s="8"/>
    </row>
    <row r="866">
      <c r="L866" s="169"/>
      <c r="O866" s="8"/>
    </row>
    <row r="867">
      <c r="L867" s="169"/>
      <c r="O867" s="8"/>
    </row>
    <row r="868">
      <c r="L868" s="169"/>
      <c r="O868" s="8"/>
    </row>
    <row r="869">
      <c r="L869" s="169"/>
      <c r="O869" s="8"/>
    </row>
    <row r="870">
      <c r="L870" s="169"/>
      <c r="O870" s="8"/>
    </row>
    <row r="871">
      <c r="L871" s="169"/>
      <c r="O871" s="8"/>
    </row>
    <row r="872">
      <c r="L872" s="169"/>
      <c r="O872" s="8"/>
    </row>
    <row r="873">
      <c r="L873" s="169"/>
      <c r="O873" s="8"/>
    </row>
    <row r="874">
      <c r="L874" s="169"/>
      <c r="O874" s="8"/>
    </row>
    <row r="875">
      <c r="L875" s="169"/>
      <c r="O875" s="8"/>
    </row>
    <row r="876">
      <c r="L876" s="169"/>
      <c r="O876" s="8"/>
    </row>
    <row r="877">
      <c r="L877" s="169"/>
      <c r="O877" s="8"/>
    </row>
    <row r="878">
      <c r="L878" s="169"/>
      <c r="O878" s="8"/>
    </row>
    <row r="879">
      <c r="L879" s="169"/>
      <c r="O879" s="8"/>
    </row>
    <row r="880">
      <c r="L880" s="169"/>
      <c r="O880" s="8"/>
    </row>
    <row r="881">
      <c r="L881" s="169"/>
      <c r="O881" s="8"/>
    </row>
    <row r="882">
      <c r="L882" s="169"/>
      <c r="O882" s="8"/>
    </row>
    <row r="883">
      <c r="L883" s="169"/>
      <c r="O883" s="8"/>
    </row>
    <row r="884">
      <c r="L884" s="169"/>
      <c r="O884" s="8"/>
    </row>
    <row r="885">
      <c r="L885" s="169"/>
      <c r="O885" s="8"/>
    </row>
    <row r="886">
      <c r="L886" s="169"/>
      <c r="O886" s="8"/>
    </row>
    <row r="887">
      <c r="L887" s="169"/>
      <c r="O887" s="8"/>
    </row>
    <row r="888">
      <c r="L888" s="169"/>
      <c r="O888" s="8"/>
    </row>
    <row r="889">
      <c r="L889" s="169"/>
      <c r="O889" s="8"/>
    </row>
    <row r="890">
      <c r="L890" s="169"/>
      <c r="O890" s="8"/>
    </row>
    <row r="891">
      <c r="L891" s="169"/>
      <c r="O891" s="8"/>
    </row>
    <row r="892">
      <c r="L892" s="169"/>
      <c r="O892" s="8"/>
    </row>
    <row r="893">
      <c r="L893" s="169"/>
      <c r="O893" s="8"/>
    </row>
    <row r="894">
      <c r="L894" s="169"/>
      <c r="O894" s="8"/>
    </row>
    <row r="895">
      <c r="L895" s="169"/>
      <c r="O895" s="8"/>
    </row>
    <row r="896">
      <c r="L896" s="169"/>
      <c r="O896" s="8"/>
    </row>
    <row r="897">
      <c r="L897" s="169"/>
      <c r="O897" s="8"/>
    </row>
    <row r="898">
      <c r="L898" s="169"/>
      <c r="O898" s="8"/>
    </row>
    <row r="899">
      <c r="L899" s="169"/>
      <c r="O899" s="8"/>
    </row>
    <row r="900">
      <c r="L900" s="169"/>
      <c r="O900" s="8"/>
    </row>
    <row r="901">
      <c r="L901" s="169"/>
      <c r="O901" s="8"/>
    </row>
    <row r="902">
      <c r="L902" s="169"/>
      <c r="O902" s="8"/>
    </row>
    <row r="903">
      <c r="L903" s="169"/>
      <c r="O903" s="8"/>
    </row>
    <row r="904">
      <c r="L904" s="169"/>
      <c r="O904" s="8"/>
    </row>
    <row r="905">
      <c r="L905" s="169"/>
      <c r="O905" s="8"/>
    </row>
    <row r="906">
      <c r="L906" s="169"/>
      <c r="O906" s="8"/>
    </row>
    <row r="907">
      <c r="L907" s="169"/>
      <c r="O907" s="8"/>
    </row>
    <row r="908">
      <c r="L908" s="169"/>
      <c r="O908" s="8"/>
    </row>
    <row r="909">
      <c r="L909" s="169"/>
      <c r="O909" s="8"/>
    </row>
    <row r="910">
      <c r="L910" s="169"/>
      <c r="O910" s="8"/>
    </row>
    <row r="911">
      <c r="L911" s="169"/>
      <c r="O911" s="8"/>
    </row>
    <row r="912">
      <c r="L912" s="169"/>
      <c r="O912" s="8"/>
    </row>
    <row r="913">
      <c r="L913" s="169"/>
      <c r="O913" s="8"/>
    </row>
    <row r="914">
      <c r="L914" s="169"/>
      <c r="O914" s="8"/>
    </row>
    <row r="915">
      <c r="L915" s="169"/>
      <c r="O915" s="8"/>
    </row>
    <row r="916">
      <c r="L916" s="169"/>
      <c r="O916" s="8"/>
    </row>
    <row r="917">
      <c r="L917" s="169"/>
      <c r="O917" s="8"/>
    </row>
    <row r="918">
      <c r="L918" s="169"/>
      <c r="O918" s="8"/>
    </row>
    <row r="919">
      <c r="L919" s="169"/>
      <c r="O919" s="8"/>
    </row>
    <row r="920">
      <c r="L920" s="169"/>
      <c r="O920" s="8"/>
    </row>
    <row r="921">
      <c r="L921" s="169"/>
      <c r="O921" s="8"/>
    </row>
    <row r="922">
      <c r="L922" s="169"/>
      <c r="O922" s="8"/>
    </row>
    <row r="923">
      <c r="L923" s="169"/>
      <c r="O923" s="8"/>
    </row>
    <row r="924">
      <c r="L924" s="169"/>
      <c r="O924" s="8"/>
    </row>
    <row r="925">
      <c r="L925" s="169"/>
      <c r="O925" s="8"/>
    </row>
    <row r="926">
      <c r="L926" s="169"/>
      <c r="O926" s="8"/>
    </row>
    <row r="927">
      <c r="L927" s="169"/>
      <c r="O927" s="8"/>
    </row>
    <row r="928">
      <c r="L928" s="169"/>
      <c r="O928" s="8"/>
    </row>
    <row r="929">
      <c r="L929" s="169"/>
      <c r="O929" s="8"/>
    </row>
    <row r="930">
      <c r="L930" s="169"/>
      <c r="O930" s="8"/>
    </row>
    <row r="931">
      <c r="L931" s="169"/>
      <c r="O931" s="8"/>
    </row>
    <row r="932">
      <c r="L932" s="169"/>
      <c r="O932" s="8"/>
    </row>
    <row r="933">
      <c r="L933" s="169"/>
      <c r="O933" s="8"/>
    </row>
    <row r="934">
      <c r="L934" s="169"/>
      <c r="O934" s="8"/>
    </row>
    <row r="935">
      <c r="L935" s="169"/>
      <c r="O935" s="8"/>
    </row>
    <row r="936">
      <c r="L936" s="169"/>
      <c r="O936" s="8"/>
    </row>
    <row r="937">
      <c r="L937" s="169"/>
      <c r="O937" s="8"/>
    </row>
    <row r="938">
      <c r="L938" s="169"/>
      <c r="O938" s="8"/>
    </row>
    <row r="939">
      <c r="L939" s="169"/>
      <c r="O939" s="8"/>
    </row>
    <row r="940">
      <c r="L940" s="169"/>
      <c r="O940" s="8"/>
    </row>
    <row r="941">
      <c r="L941" s="169"/>
      <c r="O941" s="8"/>
    </row>
    <row r="942">
      <c r="L942" s="169"/>
      <c r="O942" s="8"/>
    </row>
    <row r="943">
      <c r="L943" s="169"/>
      <c r="O943" s="8"/>
    </row>
    <row r="944">
      <c r="L944" s="169"/>
      <c r="O944" s="8"/>
    </row>
    <row r="945">
      <c r="L945" s="169"/>
      <c r="O945" s="8"/>
    </row>
    <row r="946">
      <c r="L946" s="169"/>
      <c r="O946" s="8"/>
    </row>
    <row r="947">
      <c r="L947" s="169"/>
      <c r="O947" s="8"/>
    </row>
    <row r="948">
      <c r="L948" s="169"/>
      <c r="O948" s="8"/>
    </row>
    <row r="949">
      <c r="L949" s="169"/>
      <c r="O949" s="8"/>
    </row>
    <row r="950">
      <c r="L950" s="169"/>
      <c r="O950" s="8"/>
    </row>
    <row r="951">
      <c r="L951" s="169"/>
      <c r="O951" s="8"/>
    </row>
    <row r="952">
      <c r="L952" s="169"/>
      <c r="O952" s="8"/>
    </row>
    <row r="953">
      <c r="L953" s="169"/>
      <c r="O953" s="8"/>
    </row>
    <row r="954">
      <c r="L954" s="169"/>
      <c r="O954" s="8"/>
    </row>
    <row r="955">
      <c r="L955" s="169"/>
      <c r="O955" s="8"/>
    </row>
    <row r="956">
      <c r="L956" s="169"/>
      <c r="O956" s="8"/>
    </row>
    <row r="957">
      <c r="L957" s="169"/>
      <c r="O957" s="8"/>
    </row>
    <row r="958">
      <c r="L958" s="169"/>
      <c r="O958" s="8"/>
    </row>
    <row r="959">
      <c r="L959" s="169"/>
      <c r="O959" s="8"/>
    </row>
    <row r="960">
      <c r="L960" s="169"/>
      <c r="O960" s="8"/>
    </row>
    <row r="961">
      <c r="L961" s="169"/>
      <c r="O961" s="8"/>
    </row>
    <row r="962">
      <c r="L962" s="169"/>
      <c r="O962" s="8"/>
    </row>
    <row r="963">
      <c r="L963" s="169"/>
      <c r="O963" s="8"/>
    </row>
    <row r="964">
      <c r="L964" s="169"/>
      <c r="O964" s="8"/>
    </row>
    <row r="965">
      <c r="L965" s="169"/>
      <c r="O965" s="8"/>
    </row>
    <row r="966">
      <c r="L966" s="169"/>
      <c r="O966" s="8"/>
    </row>
    <row r="967">
      <c r="L967" s="169"/>
      <c r="O967" s="8"/>
    </row>
    <row r="968">
      <c r="L968" s="169"/>
      <c r="O968" s="8"/>
    </row>
    <row r="969">
      <c r="L969" s="169"/>
      <c r="O969" s="8"/>
    </row>
    <row r="970">
      <c r="L970" s="169"/>
      <c r="O970" s="8"/>
    </row>
    <row r="971">
      <c r="L971" s="169"/>
      <c r="O971" s="8"/>
    </row>
    <row r="972">
      <c r="L972" s="169"/>
      <c r="O972" s="8"/>
    </row>
    <row r="973">
      <c r="L973" s="169"/>
      <c r="O973" s="8"/>
    </row>
    <row r="974">
      <c r="L974" s="169"/>
      <c r="O974" s="8"/>
    </row>
    <row r="975">
      <c r="L975" s="169"/>
      <c r="O975" s="8"/>
    </row>
    <row r="976">
      <c r="L976" s="169"/>
      <c r="O976" s="8"/>
    </row>
    <row r="977">
      <c r="L977" s="169"/>
      <c r="O977" s="8"/>
    </row>
    <row r="978">
      <c r="L978" s="169"/>
      <c r="O978" s="8"/>
    </row>
    <row r="979">
      <c r="L979" s="169"/>
      <c r="O979" s="8"/>
    </row>
    <row r="980">
      <c r="L980" s="169"/>
      <c r="O980" s="8"/>
    </row>
    <row r="981">
      <c r="L981" s="169"/>
      <c r="O981" s="8"/>
    </row>
    <row r="982">
      <c r="L982" s="169"/>
      <c r="O982" s="8"/>
    </row>
    <row r="983">
      <c r="L983" s="169"/>
      <c r="O983" s="8"/>
    </row>
    <row r="984">
      <c r="L984" s="169"/>
      <c r="O984" s="8"/>
    </row>
    <row r="985">
      <c r="L985" s="169"/>
      <c r="O985" s="8"/>
    </row>
    <row r="986">
      <c r="L986" s="169"/>
      <c r="O986" s="8"/>
    </row>
    <row r="987">
      <c r="L987" s="169"/>
      <c r="O987" s="8"/>
    </row>
    <row r="988">
      <c r="L988" s="169"/>
      <c r="O988" s="8"/>
    </row>
    <row r="989">
      <c r="L989" s="169"/>
      <c r="O989" s="8"/>
    </row>
    <row r="990">
      <c r="L990" s="169"/>
      <c r="O990" s="8"/>
    </row>
    <row r="991">
      <c r="L991" s="169"/>
      <c r="O991" s="8"/>
    </row>
    <row r="992">
      <c r="L992" s="169"/>
      <c r="O992" s="8"/>
    </row>
    <row r="993">
      <c r="L993" s="169"/>
      <c r="O993" s="8"/>
    </row>
    <row r="994">
      <c r="L994" s="169"/>
      <c r="O994" s="8"/>
    </row>
    <row r="995">
      <c r="L995" s="169"/>
      <c r="O995" s="8"/>
    </row>
    <row r="996">
      <c r="L996" s="169"/>
      <c r="O996" s="8"/>
    </row>
    <row r="997">
      <c r="L997" s="169"/>
      <c r="O997" s="8"/>
    </row>
    <row r="998">
      <c r="L998" s="169"/>
      <c r="O998" s="8"/>
    </row>
    <row r="999">
      <c r="L999" s="169"/>
      <c r="O999" s="8"/>
    </row>
    <row r="1000">
      <c r="L1000" s="169"/>
      <c r="O1000" s="8"/>
    </row>
    <row r="1001">
      <c r="L1001" s="169"/>
      <c r="O1001" s="8"/>
    </row>
    <row r="1002">
      <c r="L1002" s="169"/>
      <c r="O1002" s="8"/>
    </row>
    <row r="1003">
      <c r="L1003" s="169"/>
      <c r="O1003" s="8"/>
    </row>
    <row r="1004">
      <c r="L1004" s="169"/>
      <c r="O1004" s="8"/>
    </row>
    <row r="1005">
      <c r="L1005" s="169"/>
      <c r="O1005" s="8"/>
    </row>
    <row r="1006">
      <c r="L1006" s="169"/>
      <c r="O1006" s="8"/>
    </row>
    <row r="1007">
      <c r="L1007" s="169"/>
      <c r="O1007" s="8"/>
    </row>
    <row r="1008">
      <c r="L1008" s="169"/>
      <c r="O1008" s="8"/>
    </row>
    <row r="1009">
      <c r="L1009" s="169"/>
      <c r="O1009" s="8"/>
    </row>
    <row r="1010">
      <c r="L1010" s="169"/>
      <c r="O1010" s="8"/>
    </row>
    <row r="1011">
      <c r="L1011" s="169"/>
      <c r="O1011" s="8"/>
    </row>
    <row r="1012">
      <c r="L1012" s="169"/>
      <c r="O1012" s="8"/>
    </row>
    <row r="1013">
      <c r="L1013" s="169"/>
      <c r="O1013" s="8"/>
    </row>
    <row r="1014">
      <c r="L1014" s="169"/>
      <c r="O1014" s="8"/>
    </row>
    <row r="1015">
      <c r="L1015" s="169"/>
      <c r="O1015" s="8"/>
    </row>
    <row r="1016">
      <c r="L1016" s="169"/>
      <c r="O1016" s="8"/>
    </row>
    <row r="1017">
      <c r="L1017" s="169"/>
      <c r="O1017" s="8"/>
    </row>
    <row r="1018">
      <c r="L1018" s="169"/>
      <c r="O1018" s="8"/>
    </row>
    <row r="1019">
      <c r="L1019" s="169"/>
      <c r="O1019" s="8"/>
    </row>
    <row r="1020">
      <c r="L1020" s="169"/>
      <c r="O1020" s="8"/>
    </row>
    <row r="1021">
      <c r="L1021" s="169"/>
      <c r="O1021" s="8"/>
    </row>
    <row r="1022">
      <c r="L1022" s="169"/>
      <c r="O1022" s="8"/>
    </row>
    <row r="1023">
      <c r="L1023" s="169"/>
      <c r="O1023" s="8"/>
    </row>
    <row r="1024">
      <c r="L1024" s="169"/>
      <c r="O1024" s="8"/>
    </row>
    <row r="1025">
      <c r="L1025" s="169"/>
      <c r="O1025" s="8"/>
    </row>
    <row r="1026">
      <c r="L1026" s="169"/>
      <c r="O1026" s="8"/>
    </row>
    <row r="1027">
      <c r="L1027" s="169"/>
      <c r="O1027" s="8"/>
    </row>
    <row r="1028">
      <c r="L1028" s="169"/>
      <c r="O1028" s="8"/>
    </row>
    <row r="1029">
      <c r="L1029" s="169"/>
      <c r="O1029" s="8"/>
    </row>
    <row r="1030">
      <c r="L1030" s="169"/>
      <c r="O1030" s="8"/>
    </row>
    <row r="1031">
      <c r="L1031" s="169"/>
      <c r="O1031" s="8"/>
    </row>
    <row r="1032">
      <c r="L1032" s="169"/>
      <c r="O1032" s="8"/>
    </row>
    <row r="1033">
      <c r="L1033" s="169"/>
      <c r="O1033" s="8"/>
    </row>
    <row r="1034">
      <c r="L1034" s="169"/>
      <c r="O1034" s="8"/>
    </row>
  </sheetData>
  <mergeCells count="20">
    <mergeCell ref="C22:J22"/>
    <mergeCell ref="C24:D24"/>
    <mergeCell ref="C25:D25"/>
    <mergeCell ref="C26:D26"/>
    <mergeCell ref="C28:D28"/>
    <mergeCell ref="C29:D29"/>
    <mergeCell ref="C41:E41"/>
    <mergeCell ref="C43:I43"/>
    <mergeCell ref="C47:J47"/>
    <mergeCell ref="C7:D7"/>
    <mergeCell ref="C58:D58"/>
    <mergeCell ref="C69:E69"/>
    <mergeCell ref="B2:K2"/>
    <mergeCell ref="N4:U19"/>
    <mergeCell ref="C5:J5"/>
    <mergeCell ref="F7:J7"/>
    <mergeCell ref="C18:E18"/>
    <mergeCell ref="N22:U37"/>
    <mergeCell ref="N47:U62"/>
    <mergeCell ref="C71:I71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B1" s="143"/>
      <c r="C1" s="8"/>
      <c r="D1" s="8"/>
      <c r="E1" s="8"/>
    </row>
    <row r="2">
      <c r="B2" s="143"/>
      <c r="C2" s="8"/>
      <c r="D2" s="8"/>
      <c r="E2" s="8"/>
    </row>
    <row r="3">
      <c r="B3" s="229">
        <v>1.0E8</v>
      </c>
      <c r="C3" s="230" t="s">
        <v>227</v>
      </c>
      <c r="D3" s="231">
        <v>0.0441</v>
      </c>
      <c r="E3" s="143">
        <f>B3*D3</f>
        <v>4410000</v>
      </c>
      <c r="F3" s="205" t="s">
        <v>228</v>
      </c>
      <c r="G3" s="232">
        <v>0.0541</v>
      </c>
      <c r="H3" s="137">
        <f>B3*G3</f>
        <v>5410000</v>
      </c>
    </row>
    <row r="4">
      <c r="B4" s="143"/>
      <c r="C4" s="230" t="s">
        <v>229</v>
      </c>
      <c r="D4" s="231">
        <v>0.0229</v>
      </c>
      <c r="E4" s="143">
        <f>B3*D4</f>
        <v>2290000</v>
      </c>
      <c r="F4" s="205" t="s">
        <v>230</v>
      </c>
      <c r="G4" s="232">
        <v>0.0303</v>
      </c>
      <c r="H4" s="137">
        <f>G4*B3</f>
        <v>3030000</v>
      </c>
    </row>
    <row r="5">
      <c r="B5" s="143"/>
      <c r="C5" s="230" t="s">
        <v>231</v>
      </c>
      <c r="D5" s="231">
        <v>0.006</v>
      </c>
      <c r="E5" s="143">
        <f>B3*D5</f>
        <v>600000</v>
      </c>
      <c r="H5" s="137">
        <f>H3-H4</f>
        <v>2380000</v>
      </c>
      <c r="I5" s="137">
        <f>H5*20</f>
        <v>47600000</v>
      </c>
    </row>
    <row r="6">
      <c r="B6" s="143"/>
      <c r="C6" s="230" t="s">
        <v>232</v>
      </c>
      <c r="D6" s="231">
        <v>0.0049</v>
      </c>
      <c r="E6" s="143">
        <f>B3*D6</f>
        <v>490000</v>
      </c>
    </row>
    <row r="7">
      <c r="B7" s="143"/>
      <c r="C7" s="8"/>
      <c r="D7" s="8"/>
      <c r="E7" s="8"/>
    </row>
    <row r="8">
      <c r="B8" s="143"/>
      <c r="C8" s="8"/>
      <c r="D8" s="8"/>
      <c r="E8" s="8"/>
    </row>
    <row r="9">
      <c r="B9" s="143"/>
      <c r="C9" s="8"/>
      <c r="D9" s="8"/>
      <c r="E9" s="8"/>
    </row>
    <row r="10">
      <c r="B10" s="143"/>
      <c r="C10" s="8"/>
      <c r="D10" s="8"/>
      <c r="E10" s="8"/>
    </row>
    <row r="11">
      <c r="B11" s="143"/>
      <c r="C11" s="8"/>
      <c r="D11" s="8"/>
      <c r="E11" s="8"/>
    </row>
    <row r="12">
      <c r="B12" s="143"/>
      <c r="C12" s="8"/>
      <c r="D12" s="8"/>
      <c r="E12" s="8"/>
    </row>
    <row r="13">
      <c r="B13" s="143"/>
      <c r="C13" s="8"/>
      <c r="D13" s="8"/>
      <c r="E13" s="8"/>
    </row>
    <row r="14">
      <c r="B14" s="143"/>
      <c r="C14" s="233">
        <v>0.35</v>
      </c>
      <c r="D14" s="8"/>
      <c r="E14" s="8"/>
    </row>
    <row r="15">
      <c r="B15" s="143"/>
      <c r="C15" s="8"/>
      <c r="D15" s="8"/>
      <c r="E15" s="8"/>
    </row>
    <row r="16">
      <c r="B16" s="229">
        <v>1.0</v>
      </c>
      <c r="C16" s="229">
        <v>300000.0</v>
      </c>
      <c r="D16" s="143">
        <f t="shared" ref="D16:D17" si="1">C16*12</f>
        <v>3600000</v>
      </c>
      <c r="E16" s="143">
        <f>D16*C14</f>
        <v>1260000</v>
      </c>
    </row>
    <row r="17">
      <c r="B17" s="229">
        <v>2.0</v>
      </c>
      <c r="C17" s="229">
        <v>2500000.0</v>
      </c>
      <c r="D17" s="143">
        <f t="shared" si="1"/>
        <v>30000000</v>
      </c>
      <c r="E17" s="143">
        <f>D17*C14</f>
        <v>10500000</v>
      </c>
    </row>
    <row r="18">
      <c r="B18" s="143"/>
      <c r="C18" s="8"/>
      <c r="D18" s="8"/>
      <c r="E18" s="8"/>
    </row>
    <row r="19">
      <c r="B19" s="143"/>
      <c r="C19" s="8"/>
      <c r="D19" s="8"/>
      <c r="E19" s="230" t="s">
        <v>233</v>
      </c>
      <c r="G19" s="230" t="s">
        <v>234</v>
      </c>
      <c r="H19" s="234">
        <v>0.35</v>
      </c>
    </row>
    <row r="20">
      <c r="B20" s="229">
        <v>1.0E8</v>
      </c>
      <c r="C20" s="8"/>
      <c r="D20" s="230" t="s">
        <v>235</v>
      </c>
      <c r="E20" s="231">
        <v>0.0525</v>
      </c>
      <c r="F20" s="137">
        <f>B20*E20</f>
        <v>5250000</v>
      </c>
      <c r="G20" s="230" t="s">
        <v>236</v>
      </c>
      <c r="H20" s="137">
        <f>B22*H19</f>
        <v>17500000</v>
      </c>
    </row>
    <row r="21">
      <c r="A21" s="205" t="s">
        <v>237</v>
      </c>
      <c r="B21" s="229">
        <v>5.0E7</v>
      </c>
      <c r="C21" s="8"/>
      <c r="D21" s="230" t="s">
        <v>238</v>
      </c>
      <c r="E21" s="231">
        <v>0.003</v>
      </c>
      <c r="F21" s="137">
        <f>B20*E21</f>
        <v>300000</v>
      </c>
      <c r="G21" s="230">
        <v>107.0</v>
      </c>
      <c r="H21" s="137">
        <f>B22*10%</f>
        <v>5000000</v>
      </c>
    </row>
    <row r="22">
      <c r="B22" s="143">
        <f>B20-B21</f>
        <v>50000000</v>
      </c>
      <c r="C22" s="8"/>
      <c r="D22" s="230" t="s">
        <v>239</v>
      </c>
      <c r="E22" s="231">
        <v>3.0E-4</v>
      </c>
      <c r="F22" s="137">
        <f>E22*B20</f>
        <v>30000</v>
      </c>
      <c r="G22" s="205" t="s">
        <v>240</v>
      </c>
      <c r="H22" s="137">
        <f>H20</f>
        <v>17500000</v>
      </c>
    </row>
    <row r="23">
      <c r="B23" s="143"/>
      <c r="C23" s="8"/>
      <c r="D23" s="8"/>
      <c r="E23" s="8"/>
    </row>
    <row r="24">
      <c r="B24" s="143"/>
      <c r="C24" s="8"/>
      <c r="D24" s="8"/>
      <c r="E24" s="8"/>
    </row>
    <row r="25">
      <c r="B25" s="143"/>
      <c r="C25" s="8"/>
      <c r="D25" s="8"/>
      <c r="E25" s="8"/>
    </row>
    <row r="26">
      <c r="B26" s="143"/>
      <c r="C26" s="8"/>
      <c r="D26" s="8"/>
      <c r="E26" s="8"/>
    </row>
    <row r="27">
      <c r="B27" s="143"/>
      <c r="C27" s="8"/>
      <c r="D27" s="8"/>
      <c r="E27" s="8"/>
    </row>
    <row r="28">
      <c r="B28" s="143"/>
      <c r="C28" s="8"/>
      <c r="D28" s="8"/>
      <c r="E28" s="8"/>
    </row>
    <row r="29">
      <c r="B29" s="143"/>
      <c r="C29" s="8"/>
      <c r="D29" s="8"/>
      <c r="E29" s="8"/>
    </row>
    <row r="30">
      <c r="B30" s="143"/>
      <c r="C30" s="8"/>
      <c r="D30" s="8"/>
      <c r="E30" s="8"/>
    </row>
    <row r="31">
      <c r="B31" s="143"/>
      <c r="C31" s="8"/>
      <c r="D31" s="8"/>
      <c r="E31" s="8"/>
    </row>
    <row r="32">
      <c r="B32" s="143"/>
      <c r="C32" s="8"/>
      <c r="D32" s="8"/>
      <c r="E32" s="8"/>
    </row>
    <row r="33">
      <c r="B33" s="143"/>
      <c r="C33" s="8"/>
      <c r="D33" s="8"/>
      <c r="E33" s="8"/>
    </row>
    <row r="34">
      <c r="B34" s="143"/>
      <c r="C34" s="8"/>
      <c r="D34" s="8"/>
      <c r="E34" s="8"/>
    </row>
    <row r="35">
      <c r="B35" s="143"/>
      <c r="C35" s="8"/>
      <c r="D35" s="8"/>
      <c r="E35" s="8"/>
    </row>
    <row r="36">
      <c r="B36" s="143"/>
      <c r="C36" s="8"/>
      <c r="D36" s="8"/>
      <c r="E36" s="8"/>
    </row>
    <row r="37">
      <c r="B37" s="143"/>
      <c r="C37" s="8"/>
      <c r="D37" s="8"/>
      <c r="E37" s="8"/>
    </row>
    <row r="38">
      <c r="B38" s="143"/>
      <c r="C38" s="8"/>
      <c r="D38" s="8"/>
      <c r="E38" s="8"/>
    </row>
    <row r="39">
      <c r="B39" s="143"/>
      <c r="C39" s="8"/>
      <c r="D39" s="8"/>
      <c r="E39" s="8"/>
    </row>
    <row r="40">
      <c r="B40" s="143"/>
      <c r="C40" s="8"/>
      <c r="D40" s="8"/>
      <c r="E40" s="8"/>
    </row>
    <row r="41">
      <c r="B41" s="143"/>
      <c r="C41" s="8"/>
      <c r="D41" s="8"/>
      <c r="E41" s="8"/>
    </row>
    <row r="42">
      <c r="B42" s="143"/>
      <c r="C42" s="8"/>
      <c r="D42" s="8"/>
      <c r="E42" s="8"/>
    </row>
    <row r="43">
      <c r="B43" s="143"/>
      <c r="C43" s="8"/>
      <c r="D43" s="8"/>
      <c r="E43" s="8"/>
    </row>
    <row r="44">
      <c r="B44" s="143"/>
      <c r="C44" s="8"/>
      <c r="D44" s="8"/>
      <c r="E44" s="8"/>
    </row>
    <row r="45">
      <c r="B45" s="143"/>
      <c r="C45" s="8"/>
      <c r="D45" s="8"/>
      <c r="E45" s="8"/>
    </row>
    <row r="46">
      <c r="B46" s="143"/>
      <c r="C46" s="8"/>
      <c r="D46" s="8"/>
      <c r="E46" s="8"/>
    </row>
    <row r="47">
      <c r="B47" s="143"/>
      <c r="C47" s="8"/>
      <c r="D47" s="8"/>
      <c r="E47" s="8"/>
    </row>
    <row r="48">
      <c r="B48" s="143"/>
      <c r="C48" s="8"/>
      <c r="D48" s="8"/>
      <c r="E48" s="8"/>
    </row>
    <row r="49">
      <c r="B49" s="143"/>
      <c r="C49" s="8"/>
      <c r="D49" s="8"/>
      <c r="E49" s="8"/>
    </row>
    <row r="50">
      <c r="B50" s="143"/>
      <c r="C50" s="8"/>
      <c r="D50" s="8"/>
      <c r="E50" s="8"/>
    </row>
    <row r="51">
      <c r="B51" s="143"/>
      <c r="C51" s="8"/>
      <c r="D51" s="8"/>
      <c r="E51" s="8"/>
    </row>
    <row r="52">
      <c r="B52" s="143"/>
      <c r="C52" s="8"/>
      <c r="D52" s="8"/>
      <c r="E52" s="8"/>
    </row>
    <row r="53">
      <c r="B53" s="143"/>
      <c r="C53" s="8"/>
      <c r="D53" s="8"/>
      <c r="E53" s="8"/>
    </row>
    <row r="54">
      <c r="B54" s="143"/>
      <c r="C54" s="8"/>
      <c r="D54" s="8"/>
      <c r="E54" s="8"/>
    </row>
    <row r="55">
      <c r="B55" s="143"/>
      <c r="C55" s="8"/>
      <c r="D55" s="8"/>
      <c r="E55" s="8"/>
    </row>
    <row r="56">
      <c r="B56" s="143"/>
      <c r="C56" s="8"/>
      <c r="D56" s="8"/>
      <c r="E56" s="8"/>
    </row>
    <row r="57">
      <c r="B57" s="143"/>
      <c r="C57" s="8"/>
      <c r="D57" s="8"/>
      <c r="E57" s="8"/>
    </row>
    <row r="58">
      <c r="B58" s="143"/>
      <c r="C58" s="8"/>
      <c r="D58" s="8"/>
      <c r="E58" s="8"/>
    </row>
    <row r="59">
      <c r="B59" s="143"/>
      <c r="C59" s="8"/>
      <c r="D59" s="8"/>
      <c r="E59" s="8"/>
    </row>
    <row r="60">
      <c r="B60" s="143"/>
      <c r="C60" s="8"/>
      <c r="D60" s="8"/>
      <c r="E60" s="8"/>
    </row>
    <row r="61">
      <c r="B61" s="143"/>
      <c r="C61" s="8"/>
      <c r="D61" s="8"/>
      <c r="E61" s="8"/>
    </row>
    <row r="62">
      <c r="B62" s="143"/>
      <c r="C62" s="8"/>
      <c r="D62" s="8"/>
      <c r="E62" s="8"/>
    </row>
    <row r="63">
      <c r="B63" s="143"/>
      <c r="C63" s="8"/>
      <c r="D63" s="8"/>
      <c r="E63" s="8"/>
    </row>
    <row r="64">
      <c r="B64" s="143"/>
      <c r="C64" s="8"/>
      <c r="D64" s="8"/>
      <c r="E64" s="8"/>
    </row>
    <row r="65">
      <c r="B65" s="143"/>
      <c r="C65" s="8"/>
      <c r="D65" s="8"/>
      <c r="E65" s="8"/>
    </row>
    <row r="66">
      <c r="B66" s="143"/>
      <c r="C66" s="8"/>
      <c r="D66" s="8"/>
      <c r="E66" s="8"/>
    </row>
    <row r="67">
      <c r="B67" s="143"/>
      <c r="C67" s="8"/>
      <c r="D67" s="8"/>
      <c r="E67" s="8"/>
    </row>
    <row r="68">
      <c r="B68" s="143"/>
      <c r="C68" s="8"/>
      <c r="D68" s="8"/>
      <c r="E68" s="8"/>
    </row>
    <row r="69">
      <c r="B69" s="143"/>
      <c r="C69" s="8"/>
      <c r="D69" s="8"/>
      <c r="E69" s="8"/>
    </row>
    <row r="70">
      <c r="B70" s="143"/>
      <c r="C70" s="8"/>
      <c r="D70" s="8"/>
      <c r="E70" s="8"/>
    </row>
    <row r="71">
      <c r="B71" s="143"/>
      <c r="C71" s="8"/>
      <c r="D71" s="8"/>
      <c r="E71" s="8"/>
    </row>
    <row r="72">
      <c r="B72" s="143"/>
      <c r="C72" s="8"/>
      <c r="D72" s="8"/>
      <c r="E72" s="8"/>
    </row>
    <row r="73">
      <c r="B73" s="143"/>
      <c r="C73" s="8"/>
      <c r="D73" s="8"/>
      <c r="E73" s="8"/>
    </row>
    <row r="74">
      <c r="B74" s="143"/>
      <c r="C74" s="8"/>
      <c r="D74" s="8"/>
      <c r="E74" s="8"/>
    </row>
    <row r="75">
      <c r="B75" s="143"/>
      <c r="C75" s="8"/>
      <c r="D75" s="8"/>
      <c r="E75" s="8"/>
    </row>
    <row r="76">
      <c r="B76" s="143"/>
      <c r="C76" s="8"/>
      <c r="D76" s="8"/>
      <c r="E76" s="8"/>
    </row>
    <row r="77">
      <c r="B77" s="143"/>
      <c r="C77" s="8"/>
      <c r="D77" s="8"/>
      <c r="E77" s="8"/>
    </row>
    <row r="78">
      <c r="B78" s="143"/>
      <c r="C78" s="8"/>
      <c r="D78" s="8"/>
      <c r="E78" s="8"/>
    </row>
    <row r="79">
      <c r="B79" s="143"/>
      <c r="C79" s="8"/>
      <c r="D79" s="8"/>
      <c r="E79" s="8"/>
    </row>
    <row r="80">
      <c r="B80" s="143"/>
      <c r="C80" s="8"/>
      <c r="D80" s="8"/>
      <c r="E80" s="8"/>
    </row>
    <row r="81">
      <c r="B81" s="143"/>
      <c r="C81" s="8"/>
      <c r="D81" s="8"/>
      <c r="E81" s="8"/>
    </row>
    <row r="82">
      <c r="B82" s="143"/>
      <c r="C82" s="8"/>
      <c r="D82" s="8"/>
      <c r="E82" s="8"/>
    </row>
    <row r="83">
      <c r="B83" s="143"/>
      <c r="C83" s="8"/>
      <c r="D83" s="8"/>
      <c r="E83" s="8"/>
    </row>
    <row r="84">
      <c r="B84" s="143"/>
      <c r="C84" s="8"/>
      <c r="D84" s="8"/>
      <c r="E84" s="8"/>
    </row>
    <row r="85">
      <c r="B85" s="143"/>
      <c r="C85" s="8"/>
      <c r="D85" s="8"/>
      <c r="E85" s="8"/>
    </row>
    <row r="86">
      <c r="B86" s="143"/>
      <c r="C86" s="8"/>
      <c r="D86" s="8"/>
      <c r="E86" s="8"/>
    </row>
    <row r="87">
      <c r="B87" s="143"/>
      <c r="C87" s="8"/>
      <c r="D87" s="8"/>
      <c r="E87" s="8"/>
    </row>
    <row r="88">
      <c r="B88" s="143"/>
      <c r="C88" s="8"/>
      <c r="D88" s="8"/>
      <c r="E88" s="8"/>
    </row>
    <row r="89">
      <c r="B89" s="143"/>
      <c r="C89" s="8"/>
      <c r="D89" s="8"/>
      <c r="E89" s="8"/>
    </row>
    <row r="90">
      <c r="B90" s="143"/>
      <c r="C90" s="8"/>
      <c r="D90" s="8"/>
      <c r="E90" s="8"/>
    </row>
    <row r="91">
      <c r="B91" s="143"/>
      <c r="C91" s="8"/>
      <c r="D91" s="8"/>
      <c r="E91" s="8"/>
    </row>
    <row r="92">
      <c r="B92" s="143"/>
      <c r="C92" s="8"/>
      <c r="D92" s="8"/>
      <c r="E92" s="8"/>
    </row>
    <row r="93">
      <c r="B93" s="143"/>
      <c r="C93" s="8"/>
      <c r="D93" s="8"/>
      <c r="E93" s="8"/>
    </row>
    <row r="94">
      <c r="B94" s="143"/>
      <c r="C94" s="8"/>
      <c r="D94" s="8"/>
      <c r="E94" s="8"/>
    </row>
    <row r="95">
      <c r="B95" s="143"/>
      <c r="C95" s="8"/>
      <c r="D95" s="8"/>
      <c r="E95" s="8"/>
    </row>
    <row r="96">
      <c r="B96" s="143"/>
      <c r="C96" s="8"/>
      <c r="D96" s="8"/>
      <c r="E96" s="8"/>
    </row>
    <row r="97">
      <c r="B97" s="143"/>
      <c r="C97" s="8"/>
      <c r="D97" s="8"/>
      <c r="E97" s="8"/>
    </row>
    <row r="98">
      <c r="B98" s="143"/>
      <c r="C98" s="8"/>
      <c r="D98" s="8"/>
      <c r="E98" s="8"/>
    </row>
    <row r="99">
      <c r="B99" s="143"/>
      <c r="C99" s="8"/>
      <c r="D99" s="8"/>
      <c r="E99" s="8"/>
    </row>
    <row r="100">
      <c r="B100" s="143"/>
      <c r="C100" s="8"/>
      <c r="D100" s="8"/>
      <c r="E100" s="8"/>
    </row>
    <row r="101">
      <c r="B101" s="143"/>
      <c r="C101" s="8"/>
      <c r="D101" s="8"/>
      <c r="E101" s="8"/>
    </row>
    <row r="102">
      <c r="B102" s="143"/>
      <c r="C102" s="8"/>
      <c r="D102" s="8"/>
      <c r="E102" s="8"/>
    </row>
    <row r="103">
      <c r="B103" s="143"/>
      <c r="C103" s="8"/>
      <c r="D103" s="8"/>
      <c r="E103" s="8"/>
    </row>
    <row r="104">
      <c r="B104" s="143"/>
      <c r="C104" s="8"/>
      <c r="D104" s="8"/>
      <c r="E104" s="8"/>
    </row>
    <row r="105">
      <c r="B105" s="143"/>
      <c r="C105" s="8"/>
      <c r="D105" s="8"/>
      <c r="E105" s="8"/>
    </row>
    <row r="106">
      <c r="B106" s="143"/>
      <c r="C106" s="8"/>
      <c r="D106" s="8"/>
      <c r="E106" s="8"/>
    </row>
    <row r="107">
      <c r="B107" s="143"/>
      <c r="C107" s="8"/>
      <c r="D107" s="8"/>
      <c r="E107" s="8"/>
    </row>
    <row r="108">
      <c r="B108" s="143"/>
      <c r="C108" s="8"/>
      <c r="D108" s="8"/>
      <c r="E108" s="8"/>
    </row>
    <row r="109">
      <c r="B109" s="143"/>
      <c r="C109" s="8"/>
      <c r="D109" s="8"/>
      <c r="E109" s="8"/>
    </row>
    <row r="110">
      <c r="B110" s="143"/>
      <c r="C110" s="8"/>
      <c r="D110" s="8"/>
      <c r="E110" s="8"/>
    </row>
    <row r="111">
      <c r="B111" s="143"/>
      <c r="C111" s="8"/>
      <c r="D111" s="8"/>
      <c r="E111" s="8"/>
    </row>
    <row r="112">
      <c r="B112" s="143"/>
      <c r="C112" s="8"/>
      <c r="D112" s="8"/>
      <c r="E112" s="8"/>
    </row>
    <row r="113">
      <c r="B113" s="143"/>
      <c r="C113" s="8"/>
      <c r="D113" s="8"/>
      <c r="E113" s="8"/>
    </row>
    <row r="114">
      <c r="B114" s="143"/>
      <c r="C114" s="8"/>
      <c r="D114" s="8"/>
      <c r="E114" s="8"/>
    </row>
    <row r="115">
      <c r="B115" s="143"/>
      <c r="C115" s="8"/>
      <c r="D115" s="8"/>
      <c r="E115" s="8"/>
    </row>
    <row r="116">
      <c r="B116" s="143"/>
      <c r="C116" s="8"/>
      <c r="D116" s="8"/>
      <c r="E116" s="8"/>
    </row>
    <row r="117">
      <c r="B117" s="143"/>
      <c r="C117" s="8"/>
      <c r="D117" s="8"/>
      <c r="E117" s="8"/>
    </row>
    <row r="118">
      <c r="B118" s="143"/>
      <c r="C118" s="8"/>
      <c r="D118" s="8"/>
      <c r="E118" s="8"/>
    </row>
    <row r="119">
      <c r="B119" s="143"/>
      <c r="C119" s="8"/>
      <c r="D119" s="8"/>
      <c r="E119" s="8"/>
    </row>
    <row r="120">
      <c r="B120" s="143"/>
      <c r="C120" s="8"/>
      <c r="D120" s="8"/>
      <c r="E120" s="8"/>
    </row>
    <row r="121">
      <c r="B121" s="143"/>
      <c r="C121" s="8"/>
      <c r="D121" s="8"/>
      <c r="E121" s="8"/>
    </row>
    <row r="122">
      <c r="B122" s="143"/>
      <c r="C122" s="8"/>
      <c r="D122" s="8"/>
      <c r="E122" s="8"/>
    </row>
    <row r="123">
      <c r="B123" s="143"/>
      <c r="C123" s="8"/>
      <c r="D123" s="8"/>
      <c r="E123" s="8"/>
    </row>
    <row r="124">
      <c r="B124" s="143"/>
      <c r="C124" s="8"/>
      <c r="D124" s="8"/>
      <c r="E124" s="8"/>
    </row>
    <row r="125">
      <c r="B125" s="143"/>
      <c r="C125" s="8"/>
      <c r="D125" s="8"/>
      <c r="E125" s="8"/>
    </row>
    <row r="126">
      <c r="B126" s="143"/>
      <c r="C126" s="8"/>
      <c r="D126" s="8"/>
      <c r="E126" s="8"/>
    </row>
    <row r="127">
      <c r="B127" s="143"/>
      <c r="C127" s="8"/>
      <c r="D127" s="8"/>
      <c r="E127" s="8"/>
    </row>
    <row r="128">
      <c r="B128" s="143"/>
      <c r="C128" s="8"/>
      <c r="D128" s="8"/>
      <c r="E128" s="8"/>
    </row>
    <row r="129">
      <c r="B129" s="143"/>
      <c r="C129" s="8"/>
      <c r="D129" s="8"/>
      <c r="E129" s="8"/>
    </row>
    <row r="130">
      <c r="B130" s="143"/>
      <c r="C130" s="8"/>
      <c r="D130" s="8"/>
      <c r="E130" s="8"/>
    </row>
    <row r="131">
      <c r="B131" s="143"/>
      <c r="C131" s="8"/>
      <c r="D131" s="8"/>
      <c r="E131" s="8"/>
    </row>
    <row r="132">
      <c r="B132" s="143"/>
      <c r="C132" s="8"/>
      <c r="D132" s="8"/>
      <c r="E132" s="8"/>
    </row>
    <row r="133">
      <c r="B133" s="143"/>
      <c r="C133" s="8"/>
      <c r="D133" s="8"/>
      <c r="E133" s="8"/>
    </row>
    <row r="134">
      <c r="B134" s="143"/>
      <c r="C134" s="8"/>
      <c r="D134" s="8"/>
      <c r="E134" s="8"/>
    </row>
    <row r="135">
      <c r="B135" s="143"/>
      <c r="C135" s="8"/>
      <c r="D135" s="8"/>
      <c r="E135" s="8"/>
    </row>
    <row r="136">
      <c r="B136" s="143"/>
      <c r="C136" s="8"/>
      <c r="D136" s="8"/>
      <c r="E136" s="8"/>
    </row>
    <row r="137">
      <c r="B137" s="143"/>
      <c r="C137" s="8"/>
      <c r="D137" s="8"/>
      <c r="E137" s="8"/>
    </row>
    <row r="138">
      <c r="B138" s="143"/>
      <c r="C138" s="8"/>
      <c r="D138" s="8"/>
      <c r="E138" s="8"/>
    </row>
    <row r="139">
      <c r="B139" s="143"/>
      <c r="C139" s="8"/>
      <c r="D139" s="8"/>
      <c r="E139" s="8"/>
    </row>
    <row r="140">
      <c r="B140" s="143"/>
      <c r="C140" s="8"/>
      <c r="D140" s="8"/>
      <c r="E140" s="8"/>
    </row>
    <row r="141">
      <c r="B141" s="143"/>
      <c r="C141" s="8"/>
      <c r="D141" s="8"/>
      <c r="E141" s="8"/>
    </row>
    <row r="142">
      <c r="B142" s="143"/>
      <c r="C142" s="8"/>
      <c r="D142" s="8"/>
      <c r="E142" s="8"/>
    </row>
    <row r="143">
      <c r="B143" s="143"/>
      <c r="C143" s="8"/>
      <c r="D143" s="8"/>
      <c r="E143" s="8"/>
    </row>
    <row r="144">
      <c r="B144" s="143"/>
      <c r="C144" s="8"/>
      <c r="D144" s="8"/>
      <c r="E144" s="8"/>
    </row>
    <row r="145">
      <c r="B145" s="143"/>
      <c r="C145" s="8"/>
      <c r="D145" s="8"/>
      <c r="E145" s="8"/>
    </row>
    <row r="146">
      <c r="B146" s="143"/>
      <c r="C146" s="8"/>
      <c r="D146" s="8"/>
      <c r="E146" s="8"/>
    </row>
    <row r="147">
      <c r="B147" s="143"/>
      <c r="C147" s="8"/>
      <c r="D147" s="8"/>
      <c r="E147" s="8"/>
    </row>
    <row r="148">
      <c r="B148" s="143"/>
      <c r="C148" s="8"/>
      <c r="D148" s="8"/>
      <c r="E148" s="8"/>
    </row>
    <row r="149">
      <c r="B149" s="143"/>
      <c r="C149" s="8"/>
      <c r="D149" s="8"/>
      <c r="E149" s="8"/>
    </row>
    <row r="150">
      <c r="B150" s="143"/>
      <c r="C150" s="8"/>
      <c r="D150" s="8"/>
      <c r="E150" s="8"/>
    </row>
    <row r="151">
      <c r="B151" s="143"/>
      <c r="C151" s="8"/>
      <c r="D151" s="8"/>
      <c r="E151" s="8"/>
    </row>
    <row r="152">
      <c r="B152" s="143"/>
      <c r="C152" s="8"/>
      <c r="D152" s="8"/>
      <c r="E152" s="8"/>
    </row>
    <row r="153">
      <c r="B153" s="143"/>
      <c r="C153" s="8"/>
      <c r="D153" s="8"/>
      <c r="E153" s="8"/>
    </row>
    <row r="154">
      <c r="B154" s="143"/>
      <c r="C154" s="8"/>
      <c r="D154" s="8"/>
      <c r="E154" s="8"/>
    </row>
    <row r="155">
      <c r="B155" s="143"/>
      <c r="C155" s="8"/>
      <c r="D155" s="8"/>
      <c r="E155" s="8"/>
    </row>
    <row r="156">
      <c r="B156" s="143"/>
      <c r="C156" s="8"/>
      <c r="D156" s="8"/>
      <c r="E156" s="8"/>
    </row>
    <row r="157">
      <c r="B157" s="143"/>
      <c r="C157" s="8"/>
      <c r="D157" s="8"/>
      <c r="E157" s="8"/>
    </row>
    <row r="158">
      <c r="B158" s="143"/>
      <c r="C158" s="8"/>
      <c r="D158" s="8"/>
      <c r="E158" s="8"/>
    </row>
    <row r="159">
      <c r="B159" s="143"/>
      <c r="C159" s="8"/>
      <c r="D159" s="8"/>
      <c r="E159" s="8"/>
    </row>
    <row r="160">
      <c r="B160" s="143"/>
      <c r="C160" s="8"/>
      <c r="D160" s="8"/>
      <c r="E160" s="8"/>
    </row>
    <row r="161">
      <c r="B161" s="143"/>
      <c r="C161" s="8"/>
      <c r="D161" s="8"/>
      <c r="E161" s="8"/>
    </row>
    <row r="162">
      <c r="B162" s="143"/>
      <c r="C162" s="8"/>
      <c r="D162" s="8"/>
      <c r="E162" s="8"/>
    </row>
    <row r="163">
      <c r="B163" s="143"/>
      <c r="C163" s="8"/>
      <c r="D163" s="8"/>
      <c r="E163" s="8"/>
    </row>
    <row r="164">
      <c r="B164" s="143"/>
      <c r="C164" s="8"/>
      <c r="D164" s="8"/>
      <c r="E164" s="8"/>
    </row>
    <row r="165">
      <c r="B165" s="143"/>
      <c r="C165" s="8"/>
      <c r="D165" s="8"/>
      <c r="E165" s="8"/>
    </row>
    <row r="166">
      <c r="B166" s="143"/>
      <c r="C166" s="8"/>
      <c r="D166" s="8"/>
      <c r="E166" s="8"/>
    </row>
    <row r="167">
      <c r="B167" s="143"/>
      <c r="C167" s="8"/>
      <c r="D167" s="8"/>
      <c r="E167" s="8"/>
    </row>
    <row r="168">
      <c r="B168" s="143"/>
      <c r="C168" s="8"/>
      <c r="D168" s="8"/>
      <c r="E168" s="8"/>
    </row>
    <row r="169">
      <c r="B169" s="143"/>
      <c r="C169" s="8"/>
      <c r="D169" s="8"/>
      <c r="E169" s="8"/>
    </row>
    <row r="170">
      <c r="B170" s="143"/>
      <c r="C170" s="8"/>
      <c r="D170" s="8"/>
      <c r="E170" s="8"/>
    </row>
    <row r="171">
      <c r="B171" s="143"/>
      <c r="C171" s="8"/>
      <c r="D171" s="8"/>
      <c r="E171" s="8"/>
    </row>
    <row r="172">
      <c r="B172" s="143"/>
      <c r="C172" s="8"/>
      <c r="D172" s="8"/>
      <c r="E172" s="8"/>
    </row>
    <row r="173">
      <c r="B173" s="143"/>
      <c r="C173" s="8"/>
      <c r="D173" s="8"/>
      <c r="E173" s="8"/>
    </row>
    <row r="174">
      <c r="B174" s="143"/>
      <c r="C174" s="8"/>
      <c r="D174" s="8"/>
      <c r="E174" s="8"/>
    </row>
    <row r="175">
      <c r="B175" s="143"/>
      <c r="C175" s="8"/>
      <c r="D175" s="8"/>
      <c r="E175" s="8"/>
    </row>
    <row r="176">
      <c r="B176" s="143"/>
      <c r="C176" s="8"/>
      <c r="D176" s="8"/>
      <c r="E176" s="8"/>
    </row>
    <row r="177">
      <c r="B177" s="143"/>
      <c r="C177" s="8"/>
      <c r="D177" s="8"/>
      <c r="E177" s="8"/>
    </row>
    <row r="178">
      <c r="B178" s="143"/>
      <c r="C178" s="8"/>
      <c r="D178" s="8"/>
      <c r="E178" s="8"/>
    </row>
    <row r="179">
      <c r="B179" s="143"/>
      <c r="C179" s="8"/>
      <c r="D179" s="8"/>
      <c r="E179" s="8"/>
    </row>
    <row r="180">
      <c r="B180" s="143"/>
      <c r="C180" s="8"/>
      <c r="D180" s="8"/>
      <c r="E180" s="8"/>
    </row>
    <row r="181">
      <c r="B181" s="143"/>
      <c r="C181" s="8"/>
      <c r="D181" s="8"/>
      <c r="E181" s="8"/>
    </row>
    <row r="182">
      <c r="B182" s="143"/>
      <c r="C182" s="8"/>
      <c r="D182" s="8"/>
      <c r="E182" s="8"/>
    </row>
    <row r="183">
      <c r="B183" s="143"/>
      <c r="C183" s="8"/>
      <c r="D183" s="8"/>
      <c r="E183" s="8"/>
    </row>
    <row r="184">
      <c r="B184" s="143"/>
      <c r="C184" s="8"/>
      <c r="D184" s="8"/>
      <c r="E184" s="8"/>
    </row>
    <row r="185">
      <c r="B185" s="143"/>
      <c r="C185" s="8"/>
      <c r="D185" s="8"/>
      <c r="E185" s="8"/>
    </row>
    <row r="186">
      <c r="B186" s="143"/>
      <c r="C186" s="8"/>
      <c r="D186" s="8"/>
      <c r="E186" s="8"/>
    </row>
    <row r="187">
      <c r="B187" s="143"/>
      <c r="C187" s="8"/>
      <c r="D187" s="8"/>
      <c r="E187" s="8"/>
    </row>
    <row r="188">
      <c r="B188" s="143"/>
      <c r="C188" s="8"/>
      <c r="D188" s="8"/>
      <c r="E188" s="8"/>
    </row>
    <row r="189">
      <c r="B189" s="143"/>
      <c r="C189" s="8"/>
      <c r="D189" s="8"/>
      <c r="E189" s="8"/>
    </row>
    <row r="190">
      <c r="B190" s="143"/>
      <c r="C190" s="8"/>
      <c r="D190" s="8"/>
      <c r="E190" s="8"/>
    </row>
    <row r="191">
      <c r="B191" s="143"/>
      <c r="C191" s="8"/>
      <c r="D191" s="8"/>
      <c r="E191" s="8"/>
    </row>
    <row r="192">
      <c r="B192" s="143"/>
      <c r="C192" s="8"/>
      <c r="D192" s="8"/>
      <c r="E192" s="8"/>
    </row>
    <row r="193">
      <c r="B193" s="143"/>
      <c r="C193" s="8"/>
      <c r="D193" s="8"/>
      <c r="E193" s="8"/>
    </row>
    <row r="194">
      <c r="B194" s="143"/>
      <c r="C194" s="8"/>
      <c r="D194" s="8"/>
      <c r="E194" s="8"/>
    </row>
    <row r="195">
      <c r="B195" s="143"/>
      <c r="C195" s="8"/>
      <c r="D195" s="8"/>
      <c r="E195" s="8"/>
    </row>
    <row r="196">
      <c r="B196" s="143"/>
      <c r="C196" s="8"/>
      <c r="D196" s="8"/>
      <c r="E196" s="8"/>
    </row>
    <row r="197">
      <c r="B197" s="143"/>
      <c r="C197" s="8"/>
      <c r="D197" s="8"/>
      <c r="E197" s="8"/>
    </row>
    <row r="198">
      <c r="B198" s="143"/>
      <c r="C198" s="8"/>
      <c r="D198" s="8"/>
      <c r="E198" s="8"/>
    </row>
    <row r="199">
      <c r="B199" s="143"/>
      <c r="C199" s="8"/>
      <c r="D199" s="8"/>
      <c r="E199" s="8"/>
    </row>
    <row r="200">
      <c r="B200" s="143"/>
      <c r="C200" s="8"/>
      <c r="D200" s="8"/>
      <c r="E200" s="8"/>
    </row>
    <row r="201">
      <c r="B201" s="143"/>
      <c r="C201" s="8"/>
      <c r="D201" s="8"/>
      <c r="E201" s="8"/>
    </row>
    <row r="202">
      <c r="B202" s="143"/>
      <c r="C202" s="8"/>
      <c r="D202" s="8"/>
      <c r="E202" s="8"/>
    </row>
    <row r="203">
      <c r="B203" s="143"/>
      <c r="C203" s="8"/>
      <c r="D203" s="8"/>
      <c r="E203" s="8"/>
    </row>
    <row r="204">
      <c r="B204" s="143"/>
      <c r="C204" s="8"/>
      <c r="D204" s="8"/>
      <c r="E204" s="8"/>
    </row>
    <row r="205">
      <c r="B205" s="143"/>
      <c r="C205" s="8"/>
      <c r="D205" s="8"/>
      <c r="E205" s="8"/>
    </row>
    <row r="206">
      <c r="B206" s="143"/>
      <c r="C206" s="8"/>
      <c r="D206" s="8"/>
      <c r="E206" s="8"/>
    </row>
    <row r="207">
      <c r="B207" s="143"/>
      <c r="C207" s="8"/>
      <c r="D207" s="8"/>
      <c r="E207" s="8"/>
    </row>
    <row r="208">
      <c r="B208" s="143"/>
      <c r="C208" s="8"/>
      <c r="D208" s="8"/>
      <c r="E208" s="8"/>
    </row>
    <row r="209">
      <c r="B209" s="143"/>
      <c r="C209" s="8"/>
      <c r="D209" s="8"/>
      <c r="E209" s="8"/>
    </row>
    <row r="210">
      <c r="B210" s="143"/>
      <c r="C210" s="8"/>
      <c r="D210" s="8"/>
      <c r="E210" s="8"/>
    </row>
    <row r="211">
      <c r="B211" s="143"/>
      <c r="C211" s="8"/>
      <c r="D211" s="8"/>
      <c r="E211" s="8"/>
    </row>
    <row r="212">
      <c r="B212" s="143"/>
      <c r="C212" s="8"/>
      <c r="D212" s="8"/>
      <c r="E212" s="8"/>
    </row>
    <row r="213">
      <c r="B213" s="143"/>
      <c r="C213" s="8"/>
      <c r="D213" s="8"/>
      <c r="E213" s="8"/>
    </row>
    <row r="214">
      <c r="B214" s="143"/>
      <c r="C214" s="8"/>
      <c r="D214" s="8"/>
      <c r="E214" s="8"/>
    </row>
    <row r="215">
      <c r="B215" s="143"/>
      <c r="C215" s="8"/>
      <c r="D215" s="8"/>
      <c r="E215" s="8"/>
    </row>
    <row r="216">
      <c r="B216" s="143"/>
      <c r="C216" s="8"/>
      <c r="D216" s="8"/>
      <c r="E216" s="8"/>
    </row>
    <row r="217">
      <c r="B217" s="143"/>
      <c r="C217" s="8"/>
      <c r="D217" s="8"/>
      <c r="E217" s="8"/>
    </row>
    <row r="218">
      <c r="B218" s="143"/>
      <c r="C218" s="8"/>
      <c r="D218" s="8"/>
      <c r="E218" s="8"/>
    </row>
    <row r="219">
      <c r="B219" s="143"/>
      <c r="C219" s="8"/>
      <c r="D219" s="8"/>
      <c r="E219" s="8"/>
    </row>
    <row r="220">
      <c r="B220" s="143"/>
      <c r="C220" s="8"/>
      <c r="D220" s="8"/>
      <c r="E220" s="8"/>
    </row>
    <row r="221">
      <c r="B221" s="143"/>
      <c r="C221" s="8"/>
      <c r="D221" s="8"/>
      <c r="E221" s="8"/>
    </row>
    <row r="222">
      <c r="B222" s="143"/>
      <c r="C222" s="8"/>
      <c r="D222" s="8"/>
      <c r="E222" s="8"/>
    </row>
    <row r="223">
      <c r="B223" s="143"/>
      <c r="C223" s="8"/>
      <c r="D223" s="8"/>
      <c r="E223" s="8"/>
    </row>
    <row r="224">
      <c r="B224" s="143"/>
      <c r="C224" s="8"/>
      <c r="D224" s="8"/>
      <c r="E224" s="8"/>
    </row>
    <row r="225">
      <c r="B225" s="143"/>
      <c r="C225" s="8"/>
      <c r="D225" s="8"/>
      <c r="E225" s="8"/>
    </row>
    <row r="226">
      <c r="B226" s="143"/>
      <c r="C226" s="8"/>
      <c r="D226" s="8"/>
      <c r="E226" s="8"/>
    </row>
    <row r="227">
      <c r="B227" s="143"/>
      <c r="C227" s="8"/>
      <c r="D227" s="8"/>
      <c r="E227" s="8"/>
    </row>
    <row r="228">
      <c r="B228" s="143"/>
      <c r="C228" s="8"/>
      <c r="D228" s="8"/>
      <c r="E228" s="8"/>
    </row>
    <row r="229">
      <c r="B229" s="143"/>
      <c r="C229" s="8"/>
      <c r="D229" s="8"/>
      <c r="E229" s="8"/>
    </row>
    <row r="230">
      <c r="B230" s="143"/>
      <c r="C230" s="8"/>
      <c r="D230" s="8"/>
      <c r="E230" s="8"/>
    </row>
    <row r="231">
      <c r="B231" s="143"/>
      <c r="C231" s="8"/>
      <c r="D231" s="8"/>
      <c r="E231" s="8"/>
    </row>
    <row r="232">
      <c r="B232" s="143"/>
      <c r="C232" s="8"/>
      <c r="D232" s="8"/>
      <c r="E232" s="8"/>
    </row>
    <row r="233">
      <c r="B233" s="143"/>
      <c r="C233" s="8"/>
      <c r="D233" s="8"/>
      <c r="E233" s="8"/>
    </row>
    <row r="234">
      <c r="B234" s="143"/>
      <c r="C234" s="8"/>
      <c r="D234" s="8"/>
      <c r="E234" s="8"/>
    </row>
    <row r="235">
      <c r="B235" s="143"/>
      <c r="C235" s="8"/>
      <c r="D235" s="8"/>
      <c r="E235" s="8"/>
    </row>
    <row r="236">
      <c r="B236" s="143"/>
      <c r="C236" s="8"/>
      <c r="D236" s="8"/>
      <c r="E236" s="8"/>
    </row>
    <row r="237">
      <c r="B237" s="143"/>
      <c r="C237" s="8"/>
      <c r="D237" s="8"/>
      <c r="E237" s="8"/>
    </row>
    <row r="238">
      <c r="B238" s="143"/>
      <c r="C238" s="8"/>
      <c r="D238" s="8"/>
      <c r="E238" s="8"/>
    </row>
    <row r="239">
      <c r="B239" s="143"/>
      <c r="C239" s="8"/>
      <c r="D239" s="8"/>
      <c r="E239" s="8"/>
    </row>
    <row r="240">
      <c r="B240" s="143"/>
      <c r="C240" s="8"/>
      <c r="D240" s="8"/>
      <c r="E240" s="8"/>
    </row>
    <row r="241">
      <c r="B241" s="143"/>
      <c r="C241" s="8"/>
      <c r="D241" s="8"/>
      <c r="E241" s="8"/>
    </row>
    <row r="242">
      <c r="B242" s="143"/>
      <c r="C242" s="8"/>
      <c r="D242" s="8"/>
      <c r="E242" s="8"/>
    </row>
    <row r="243">
      <c r="B243" s="143"/>
      <c r="C243" s="8"/>
      <c r="D243" s="8"/>
      <c r="E243" s="8"/>
    </row>
    <row r="244">
      <c r="B244" s="143"/>
      <c r="C244" s="8"/>
      <c r="D244" s="8"/>
      <c r="E244" s="8"/>
    </row>
    <row r="245">
      <c r="B245" s="143"/>
      <c r="C245" s="8"/>
      <c r="D245" s="8"/>
      <c r="E245" s="8"/>
    </row>
    <row r="246">
      <c r="B246" s="143"/>
      <c r="C246" s="8"/>
      <c r="D246" s="8"/>
      <c r="E246" s="8"/>
    </row>
    <row r="247">
      <c r="B247" s="143"/>
      <c r="C247" s="8"/>
      <c r="D247" s="8"/>
      <c r="E247" s="8"/>
    </row>
    <row r="248">
      <c r="B248" s="143"/>
      <c r="C248" s="8"/>
      <c r="D248" s="8"/>
      <c r="E248" s="8"/>
    </row>
    <row r="249">
      <c r="B249" s="143"/>
      <c r="C249" s="8"/>
      <c r="D249" s="8"/>
      <c r="E249" s="8"/>
    </row>
    <row r="250">
      <c r="B250" s="143"/>
      <c r="C250" s="8"/>
      <c r="D250" s="8"/>
      <c r="E250" s="8"/>
    </row>
    <row r="251">
      <c r="B251" s="143"/>
      <c r="C251" s="8"/>
      <c r="D251" s="8"/>
      <c r="E251" s="8"/>
    </row>
    <row r="252">
      <c r="B252" s="143"/>
      <c r="C252" s="8"/>
      <c r="D252" s="8"/>
      <c r="E252" s="8"/>
    </row>
    <row r="253">
      <c r="B253" s="143"/>
      <c r="C253" s="8"/>
      <c r="D253" s="8"/>
      <c r="E253" s="8"/>
    </row>
    <row r="254">
      <c r="B254" s="143"/>
      <c r="C254" s="8"/>
      <c r="D254" s="8"/>
      <c r="E254" s="8"/>
    </row>
    <row r="255">
      <c r="B255" s="143"/>
      <c r="C255" s="8"/>
      <c r="D255" s="8"/>
      <c r="E255" s="8"/>
    </row>
    <row r="256">
      <c r="B256" s="143"/>
      <c r="C256" s="8"/>
      <c r="D256" s="8"/>
      <c r="E256" s="8"/>
    </row>
    <row r="257">
      <c r="B257" s="143"/>
      <c r="C257" s="8"/>
      <c r="D257" s="8"/>
      <c r="E257" s="8"/>
    </row>
    <row r="258">
      <c r="B258" s="143"/>
      <c r="C258" s="8"/>
      <c r="D258" s="8"/>
      <c r="E258" s="8"/>
    </row>
    <row r="259">
      <c r="B259" s="143"/>
      <c r="C259" s="8"/>
      <c r="D259" s="8"/>
      <c r="E259" s="8"/>
    </row>
    <row r="260">
      <c r="B260" s="143"/>
      <c r="C260" s="8"/>
      <c r="D260" s="8"/>
      <c r="E260" s="8"/>
    </row>
    <row r="261">
      <c r="B261" s="143"/>
      <c r="C261" s="8"/>
      <c r="D261" s="8"/>
      <c r="E261" s="8"/>
    </row>
    <row r="262">
      <c r="B262" s="143"/>
      <c r="C262" s="8"/>
      <c r="D262" s="8"/>
      <c r="E262" s="8"/>
    </row>
    <row r="263">
      <c r="B263" s="143"/>
      <c r="C263" s="8"/>
      <c r="D263" s="8"/>
      <c r="E263" s="8"/>
    </row>
    <row r="264">
      <c r="B264" s="143"/>
      <c r="C264" s="8"/>
      <c r="D264" s="8"/>
      <c r="E264" s="8"/>
    </row>
    <row r="265">
      <c r="B265" s="143"/>
      <c r="C265" s="8"/>
      <c r="D265" s="8"/>
      <c r="E265" s="8"/>
    </row>
    <row r="266">
      <c r="B266" s="143"/>
      <c r="C266" s="8"/>
      <c r="D266" s="8"/>
      <c r="E266" s="8"/>
    </row>
    <row r="267">
      <c r="B267" s="143"/>
      <c r="C267" s="8"/>
      <c r="D267" s="8"/>
      <c r="E267" s="8"/>
    </row>
    <row r="268">
      <c r="B268" s="143"/>
      <c r="C268" s="8"/>
      <c r="D268" s="8"/>
      <c r="E268" s="8"/>
    </row>
    <row r="269">
      <c r="B269" s="143"/>
      <c r="C269" s="8"/>
      <c r="D269" s="8"/>
      <c r="E269" s="8"/>
    </row>
    <row r="270">
      <c r="B270" s="143"/>
      <c r="C270" s="8"/>
      <c r="D270" s="8"/>
      <c r="E270" s="8"/>
    </row>
    <row r="271">
      <c r="B271" s="143"/>
      <c r="C271" s="8"/>
      <c r="D271" s="8"/>
      <c r="E271" s="8"/>
    </row>
    <row r="272">
      <c r="B272" s="143"/>
      <c r="C272" s="8"/>
      <c r="D272" s="8"/>
      <c r="E272" s="8"/>
    </row>
    <row r="273">
      <c r="B273" s="143"/>
      <c r="C273" s="8"/>
      <c r="D273" s="8"/>
      <c r="E273" s="8"/>
    </row>
    <row r="274">
      <c r="B274" s="143"/>
      <c r="C274" s="8"/>
      <c r="D274" s="8"/>
      <c r="E274" s="8"/>
    </row>
    <row r="275">
      <c r="B275" s="143"/>
      <c r="C275" s="8"/>
      <c r="D275" s="8"/>
      <c r="E275" s="8"/>
    </row>
    <row r="276">
      <c r="B276" s="143"/>
      <c r="C276" s="8"/>
      <c r="D276" s="8"/>
      <c r="E276" s="8"/>
    </row>
    <row r="277">
      <c r="B277" s="143"/>
      <c r="C277" s="8"/>
      <c r="D277" s="8"/>
      <c r="E277" s="8"/>
    </row>
    <row r="278">
      <c r="B278" s="143"/>
      <c r="C278" s="8"/>
      <c r="D278" s="8"/>
      <c r="E278" s="8"/>
    </row>
    <row r="279">
      <c r="B279" s="143"/>
      <c r="C279" s="8"/>
      <c r="D279" s="8"/>
      <c r="E279" s="8"/>
    </row>
    <row r="280">
      <c r="B280" s="143"/>
      <c r="C280" s="8"/>
      <c r="D280" s="8"/>
      <c r="E280" s="8"/>
    </row>
    <row r="281">
      <c r="B281" s="143"/>
      <c r="C281" s="8"/>
      <c r="D281" s="8"/>
      <c r="E281" s="8"/>
    </row>
    <row r="282">
      <c r="B282" s="143"/>
      <c r="C282" s="8"/>
      <c r="D282" s="8"/>
      <c r="E282" s="8"/>
    </row>
    <row r="283">
      <c r="B283" s="143"/>
      <c r="C283" s="8"/>
      <c r="D283" s="8"/>
      <c r="E283" s="8"/>
    </row>
    <row r="284">
      <c r="B284" s="143"/>
      <c r="C284" s="8"/>
      <c r="D284" s="8"/>
      <c r="E284" s="8"/>
    </row>
    <row r="285">
      <c r="B285" s="143"/>
      <c r="C285" s="8"/>
      <c r="D285" s="8"/>
      <c r="E285" s="8"/>
    </row>
    <row r="286">
      <c r="B286" s="143"/>
      <c r="C286" s="8"/>
      <c r="D286" s="8"/>
      <c r="E286" s="8"/>
    </row>
    <row r="287">
      <c r="B287" s="143"/>
      <c r="C287" s="8"/>
      <c r="D287" s="8"/>
      <c r="E287" s="8"/>
    </row>
    <row r="288">
      <c r="B288" s="143"/>
      <c r="C288" s="8"/>
      <c r="D288" s="8"/>
      <c r="E288" s="8"/>
    </row>
    <row r="289">
      <c r="B289" s="143"/>
      <c r="C289" s="8"/>
      <c r="D289" s="8"/>
      <c r="E289" s="8"/>
    </row>
    <row r="290">
      <c r="B290" s="143"/>
      <c r="C290" s="8"/>
      <c r="D290" s="8"/>
      <c r="E290" s="8"/>
    </row>
    <row r="291">
      <c r="B291" s="143"/>
      <c r="C291" s="8"/>
      <c r="D291" s="8"/>
      <c r="E291" s="8"/>
    </row>
    <row r="292">
      <c r="B292" s="143"/>
      <c r="C292" s="8"/>
      <c r="D292" s="8"/>
      <c r="E292" s="8"/>
    </row>
    <row r="293">
      <c r="B293" s="143"/>
      <c r="C293" s="8"/>
      <c r="D293" s="8"/>
      <c r="E293" s="8"/>
    </row>
    <row r="294">
      <c r="B294" s="143"/>
      <c r="C294" s="8"/>
      <c r="D294" s="8"/>
      <c r="E294" s="8"/>
    </row>
    <row r="295">
      <c r="B295" s="143"/>
      <c r="C295" s="8"/>
      <c r="D295" s="8"/>
      <c r="E295" s="8"/>
    </row>
    <row r="296">
      <c r="B296" s="143"/>
      <c r="C296" s="8"/>
      <c r="D296" s="8"/>
      <c r="E296" s="8"/>
    </row>
    <row r="297">
      <c r="B297" s="143"/>
      <c r="C297" s="8"/>
      <c r="D297" s="8"/>
      <c r="E297" s="8"/>
    </row>
    <row r="298">
      <c r="B298" s="143"/>
      <c r="C298" s="8"/>
      <c r="D298" s="8"/>
      <c r="E298" s="8"/>
    </row>
    <row r="299">
      <c r="B299" s="143"/>
      <c r="C299" s="8"/>
      <c r="D299" s="8"/>
      <c r="E299" s="8"/>
    </row>
    <row r="300">
      <c r="B300" s="143"/>
      <c r="C300" s="8"/>
      <c r="D300" s="8"/>
      <c r="E300" s="8"/>
    </row>
    <row r="301">
      <c r="B301" s="143"/>
      <c r="C301" s="8"/>
      <c r="D301" s="8"/>
      <c r="E301" s="8"/>
    </row>
    <row r="302">
      <c r="B302" s="143"/>
      <c r="C302" s="8"/>
      <c r="D302" s="8"/>
      <c r="E302" s="8"/>
    </row>
    <row r="303">
      <c r="B303" s="143"/>
      <c r="C303" s="8"/>
      <c r="D303" s="8"/>
      <c r="E303" s="8"/>
    </row>
    <row r="304">
      <c r="B304" s="143"/>
      <c r="C304" s="8"/>
      <c r="D304" s="8"/>
      <c r="E304" s="8"/>
    </row>
    <row r="305">
      <c r="B305" s="143"/>
      <c r="C305" s="8"/>
      <c r="D305" s="8"/>
      <c r="E305" s="8"/>
    </row>
    <row r="306">
      <c r="B306" s="143"/>
      <c r="C306" s="8"/>
      <c r="D306" s="8"/>
      <c r="E306" s="8"/>
    </row>
    <row r="307">
      <c r="B307" s="143"/>
      <c r="C307" s="8"/>
      <c r="D307" s="8"/>
      <c r="E307" s="8"/>
    </row>
    <row r="308">
      <c r="B308" s="143"/>
      <c r="C308" s="8"/>
      <c r="D308" s="8"/>
      <c r="E308" s="8"/>
    </row>
    <row r="309">
      <c r="B309" s="143"/>
      <c r="C309" s="8"/>
      <c r="D309" s="8"/>
      <c r="E309" s="8"/>
    </row>
    <row r="310">
      <c r="B310" s="143"/>
      <c r="C310" s="8"/>
      <c r="D310" s="8"/>
      <c r="E310" s="8"/>
    </row>
    <row r="311">
      <c r="B311" s="143"/>
      <c r="C311" s="8"/>
      <c r="D311" s="8"/>
      <c r="E311" s="8"/>
    </row>
    <row r="312">
      <c r="B312" s="143"/>
      <c r="C312" s="8"/>
      <c r="D312" s="8"/>
      <c r="E312" s="8"/>
    </row>
    <row r="313">
      <c r="B313" s="143"/>
      <c r="C313" s="8"/>
      <c r="D313" s="8"/>
      <c r="E313" s="8"/>
    </row>
    <row r="314">
      <c r="B314" s="143"/>
      <c r="C314" s="8"/>
      <c r="D314" s="8"/>
      <c r="E314" s="8"/>
    </row>
    <row r="315">
      <c r="B315" s="143"/>
      <c r="C315" s="8"/>
      <c r="D315" s="8"/>
      <c r="E315" s="8"/>
    </row>
    <row r="316">
      <c r="B316" s="143"/>
      <c r="C316" s="8"/>
      <c r="D316" s="8"/>
      <c r="E316" s="8"/>
    </row>
    <row r="317">
      <c r="B317" s="143"/>
      <c r="C317" s="8"/>
      <c r="D317" s="8"/>
      <c r="E317" s="8"/>
    </row>
    <row r="318">
      <c r="B318" s="143"/>
      <c r="C318" s="8"/>
      <c r="D318" s="8"/>
      <c r="E318" s="8"/>
    </row>
    <row r="319">
      <c r="B319" s="143"/>
      <c r="C319" s="8"/>
      <c r="D319" s="8"/>
      <c r="E319" s="8"/>
    </row>
    <row r="320">
      <c r="B320" s="143"/>
      <c r="C320" s="8"/>
      <c r="D320" s="8"/>
      <c r="E320" s="8"/>
    </row>
    <row r="321">
      <c r="B321" s="143"/>
      <c r="C321" s="8"/>
      <c r="D321" s="8"/>
      <c r="E321" s="8"/>
    </row>
    <row r="322">
      <c r="B322" s="143"/>
      <c r="C322" s="8"/>
      <c r="D322" s="8"/>
      <c r="E322" s="8"/>
    </row>
    <row r="323">
      <c r="B323" s="143"/>
      <c r="C323" s="8"/>
      <c r="D323" s="8"/>
      <c r="E323" s="8"/>
    </row>
    <row r="324">
      <c r="B324" s="143"/>
      <c r="C324" s="8"/>
      <c r="D324" s="8"/>
      <c r="E324" s="8"/>
    </row>
    <row r="325">
      <c r="B325" s="143"/>
      <c r="C325" s="8"/>
      <c r="D325" s="8"/>
      <c r="E325" s="8"/>
    </row>
    <row r="326">
      <c r="B326" s="143"/>
      <c r="C326" s="8"/>
      <c r="D326" s="8"/>
      <c r="E326" s="8"/>
    </row>
    <row r="327">
      <c r="B327" s="143"/>
      <c r="C327" s="8"/>
      <c r="D327" s="8"/>
      <c r="E327" s="8"/>
    </row>
    <row r="328">
      <c r="B328" s="143"/>
      <c r="C328" s="8"/>
      <c r="D328" s="8"/>
      <c r="E328" s="8"/>
    </row>
    <row r="329">
      <c r="B329" s="143"/>
      <c r="C329" s="8"/>
      <c r="D329" s="8"/>
      <c r="E329" s="8"/>
    </row>
    <row r="330">
      <c r="B330" s="143"/>
      <c r="C330" s="8"/>
      <c r="D330" s="8"/>
      <c r="E330" s="8"/>
    </row>
    <row r="331">
      <c r="B331" s="143"/>
      <c r="C331" s="8"/>
      <c r="D331" s="8"/>
      <c r="E331" s="8"/>
    </row>
    <row r="332">
      <c r="B332" s="143"/>
      <c r="C332" s="8"/>
      <c r="D332" s="8"/>
      <c r="E332" s="8"/>
    </row>
    <row r="333">
      <c r="B333" s="143"/>
      <c r="C333" s="8"/>
      <c r="D333" s="8"/>
      <c r="E333" s="8"/>
    </row>
    <row r="334">
      <c r="B334" s="143"/>
      <c r="C334" s="8"/>
      <c r="D334" s="8"/>
      <c r="E334" s="8"/>
    </row>
    <row r="335">
      <c r="B335" s="143"/>
      <c r="C335" s="8"/>
      <c r="D335" s="8"/>
      <c r="E335" s="8"/>
    </row>
    <row r="336">
      <c r="B336" s="143"/>
      <c r="C336" s="8"/>
      <c r="D336" s="8"/>
      <c r="E336" s="8"/>
    </row>
    <row r="337">
      <c r="B337" s="143"/>
      <c r="C337" s="8"/>
      <c r="D337" s="8"/>
      <c r="E337" s="8"/>
    </row>
    <row r="338">
      <c r="B338" s="143"/>
      <c r="C338" s="8"/>
      <c r="D338" s="8"/>
      <c r="E338" s="8"/>
    </row>
    <row r="339">
      <c r="B339" s="143"/>
      <c r="C339" s="8"/>
      <c r="D339" s="8"/>
      <c r="E339" s="8"/>
    </row>
    <row r="340">
      <c r="B340" s="143"/>
      <c r="C340" s="8"/>
      <c r="D340" s="8"/>
      <c r="E340" s="8"/>
    </row>
    <row r="341">
      <c r="B341" s="143"/>
      <c r="C341" s="8"/>
      <c r="D341" s="8"/>
      <c r="E341" s="8"/>
    </row>
    <row r="342">
      <c r="B342" s="143"/>
      <c r="C342" s="8"/>
      <c r="D342" s="8"/>
      <c r="E342" s="8"/>
    </row>
    <row r="343">
      <c r="B343" s="143"/>
      <c r="C343" s="8"/>
      <c r="D343" s="8"/>
      <c r="E343" s="8"/>
    </row>
    <row r="344">
      <c r="B344" s="143"/>
      <c r="C344" s="8"/>
      <c r="D344" s="8"/>
      <c r="E344" s="8"/>
    </row>
    <row r="345">
      <c r="B345" s="143"/>
      <c r="C345" s="8"/>
      <c r="D345" s="8"/>
      <c r="E345" s="8"/>
    </row>
    <row r="346">
      <c r="B346" s="143"/>
      <c r="C346" s="8"/>
      <c r="D346" s="8"/>
      <c r="E346" s="8"/>
    </row>
    <row r="347">
      <c r="B347" s="143"/>
      <c r="C347" s="8"/>
      <c r="D347" s="8"/>
      <c r="E347" s="8"/>
    </row>
    <row r="348">
      <c r="B348" s="143"/>
      <c r="C348" s="8"/>
      <c r="D348" s="8"/>
      <c r="E348" s="8"/>
    </row>
    <row r="349">
      <c r="B349" s="143"/>
      <c r="C349" s="8"/>
      <c r="D349" s="8"/>
      <c r="E349" s="8"/>
    </row>
    <row r="350">
      <c r="B350" s="143"/>
      <c r="C350" s="8"/>
      <c r="D350" s="8"/>
      <c r="E350" s="8"/>
    </row>
    <row r="351">
      <c r="B351" s="143"/>
      <c r="C351" s="8"/>
      <c r="D351" s="8"/>
      <c r="E351" s="8"/>
    </row>
    <row r="352">
      <c r="B352" s="143"/>
      <c r="C352" s="8"/>
      <c r="D352" s="8"/>
      <c r="E352" s="8"/>
    </row>
    <row r="353">
      <c r="B353" s="143"/>
      <c r="C353" s="8"/>
      <c r="D353" s="8"/>
      <c r="E353" s="8"/>
    </row>
    <row r="354">
      <c r="B354" s="143"/>
      <c r="C354" s="8"/>
      <c r="D354" s="8"/>
      <c r="E354" s="8"/>
    </row>
    <row r="355">
      <c r="B355" s="143"/>
      <c r="C355" s="8"/>
      <c r="D355" s="8"/>
      <c r="E355" s="8"/>
    </row>
    <row r="356">
      <c r="B356" s="143"/>
      <c r="C356" s="8"/>
      <c r="D356" s="8"/>
      <c r="E356" s="8"/>
    </row>
    <row r="357">
      <c r="B357" s="143"/>
      <c r="C357" s="8"/>
      <c r="D357" s="8"/>
      <c r="E357" s="8"/>
    </row>
    <row r="358">
      <c r="B358" s="143"/>
      <c r="C358" s="8"/>
      <c r="D358" s="8"/>
      <c r="E358" s="8"/>
    </row>
    <row r="359">
      <c r="B359" s="143"/>
      <c r="C359" s="8"/>
      <c r="D359" s="8"/>
      <c r="E359" s="8"/>
    </row>
    <row r="360">
      <c r="B360" s="143"/>
      <c r="C360" s="8"/>
      <c r="D360" s="8"/>
      <c r="E360" s="8"/>
    </row>
    <row r="361">
      <c r="B361" s="143"/>
      <c r="C361" s="8"/>
      <c r="D361" s="8"/>
      <c r="E361" s="8"/>
    </row>
    <row r="362">
      <c r="B362" s="143"/>
      <c r="C362" s="8"/>
      <c r="D362" s="8"/>
      <c r="E362" s="8"/>
    </row>
    <row r="363">
      <c r="B363" s="143"/>
      <c r="C363" s="8"/>
      <c r="D363" s="8"/>
      <c r="E363" s="8"/>
    </row>
    <row r="364">
      <c r="B364" s="143"/>
      <c r="C364" s="8"/>
      <c r="D364" s="8"/>
      <c r="E364" s="8"/>
    </row>
    <row r="365">
      <c r="B365" s="143"/>
      <c r="C365" s="8"/>
      <c r="D365" s="8"/>
      <c r="E365" s="8"/>
    </row>
    <row r="366">
      <c r="B366" s="143"/>
      <c r="C366" s="8"/>
      <c r="D366" s="8"/>
      <c r="E366" s="8"/>
    </row>
    <row r="367">
      <c r="B367" s="143"/>
      <c r="C367" s="8"/>
      <c r="D367" s="8"/>
      <c r="E367" s="8"/>
    </row>
    <row r="368">
      <c r="B368" s="143"/>
      <c r="C368" s="8"/>
      <c r="D368" s="8"/>
      <c r="E368" s="8"/>
    </row>
    <row r="369">
      <c r="B369" s="143"/>
      <c r="C369" s="8"/>
      <c r="D369" s="8"/>
      <c r="E369" s="8"/>
    </row>
    <row r="370">
      <c r="B370" s="143"/>
      <c r="C370" s="8"/>
      <c r="D370" s="8"/>
      <c r="E370" s="8"/>
    </row>
    <row r="371">
      <c r="B371" s="143"/>
      <c r="C371" s="8"/>
      <c r="D371" s="8"/>
      <c r="E371" s="8"/>
    </row>
    <row r="372">
      <c r="B372" s="143"/>
      <c r="C372" s="8"/>
      <c r="D372" s="8"/>
      <c r="E372" s="8"/>
    </row>
    <row r="373">
      <c r="B373" s="143"/>
      <c r="C373" s="8"/>
      <c r="D373" s="8"/>
      <c r="E373" s="8"/>
    </row>
    <row r="374">
      <c r="B374" s="143"/>
      <c r="C374" s="8"/>
      <c r="D374" s="8"/>
      <c r="E374" s="8"/>
    </row>
    <row r="375">
      <c r="B375" s="143"/>
      <c r="C375" s="8"/>
      <c r="D375" s="8"/>
      <c r="E375" s="8"/>
    </row>
    <row r="376">
      <c r="B376" s="143"/>
      <c r="C376" s="8"/>
      <c r="D376" s="8"/>
      <c r="E376" s="8"/>
    </row>
    <row r="377">
      <c r="B377" s="143"/>
      <c r="C377" s="8"/>
      <c r="D377" s="8"/>
      <c r="E377" s="8"/>
    </row>
    <row r="378">
      <c r="B378" s="143"/>
      <c r="C378" s="8"/>
      <c r="D378" s="8"/>
      <c r="E378" s="8"/>
    </row>
    <row r="379">
      <c r="B379" s="143"/>
      <c r="C379" s="8"/>
      <c r="D379" s="8"/>
      <c r="E379" s="8"/>
    </row>
    <row r="380">
      <c r="B380" s="143"/>
      <c r="C380" s="8"/>
      <c r="D380" s="8"/>
      <c r="E380" s="8"/>
    </row>
    <row r="381">
      <c r="B381" s="143"/>
      <c r="C381" s="8"/>
      <c r="D381" s="8"/>
      <c r="E381" s="8"/>
    </row>
    <row r="382">
      <c r="B382" s="143"/>
      <c r="C382" s="8"/>
      <c r="D382" s="8"/>
      <c r="E382" s="8"/>
    </row>
    <row r="383">
      <c r="B383" s="143"/>
      <c r="C383" s="8"/>
      <c r="D383" s="8"/>
      <c r="E383" s="8"/>
    </row>
    <row r="384">
      <c r="B384" s="143"/>
      <c r="C384" s="8"/>
      <c r="D384" s="8"/>
      <c r="E384" s="8"/>
    </row>
    <row r="385">
      <c r="B385" s="143"/>
      <c r="C385" s="8"/>
      <c r="D385" s="8"/>
      <c r="E385" s="8"/>
    </row>
    <row r="386">
      <c r="B386" s="143"/>
      <c r="C386" s="8"/>
      <c r="D386" s="8"/>
      <c r="E386" s="8"/>
    </row>
    <row r="387">
      <c r="B387" s="143"/>
      <c r="C387" s="8"/>
      <c r="D387" s="8"/>
      <c r="E387" s="8"/>
    </row>
    <row r="388">
      <c r="B388" s="143"/>
      <c r="C388" s="8"/>
      <c r="D388" s="8"/>
      <c r="E388" s="8"/>
    </row>
    <row r="389">
      <c r="B389" s="143"/>
      <c r="C389" s="8"/>
      <c r="D389" s="8"/>
      <c r="E389" s="8"/>
    </row>
    <row r="390">
      <c r="B390" s="143"/>
      <c r="C390" s="8"/>
      <c r="D390" s="8"/>
      <c r="E390" s="8"/>
    </row>
    <row r="391">
      <c r="B391" s="143"/>
      <c r="C391" s="8"/>
      <c r="D391" s="8"/>
      <c r="E391" s="8"/>
    </row>
    <row r="392">
      <c r="B392" s="143"/>
      <c r="C392" s="8"/>
      <c r="D392" s="8"/>
      <c r="E392" s="8"/>
    </row>
    <row r="393">
      <c r="B393" s="143"/>
      <c r="C393" s="8"/>
      <c r="D393" s="8"/>
      <c r="E393" s="8"/>
    </row>
    <row r="394">
      <c r="B394" s="143"/>
      <c r="C394" s="8"/>
      <c r="D394" s="8"/>
      <c r="E394" s="8"/>
    </row>
    <row r="395">
      <c r="B395" s="143"/>
      <c r="C395" s="8"/>
      <c r="D395" s="8"/>
      <c r="E395" s="8"/>
    </row>
    <row r="396">
      <c r="B396" s="143"/>
      <c r="C396" s="8"/>
      <c r="D396" s="8"/>
      <c r="E396" s="8"/>
    </row>
    <row r="397">
      <c r="B397" s="143"/>
      <c r="C397" s="8"/>
      <c r="D397" s="8"/>
      <c r="E397" s="8"/>
    </row>
    <row r="398">
      <c r="B398" s="143"/>
      <c r="C398" s="8"/>
      <c r="D398" s="8"/>
      <c r="E398" s="8"/>
    </row>
    <row r="399">
      <c r="B399" s="143"/>
      <c r="C399" s="8"/>
      <c r="D399" s="8"/>
      <c r="E399" s="8"/>
    </row>
    <row r="400">
      <c r="B400" s="143"/>
      <c r="C400" s="8"/>
      <c r="D400" s="8"/>
      <c r="E400" s="8"/>
    </row>
    <row r="401">
      <c r="B401" s="143"/>
      <c r="C401" s="8"/>
      <c r="D401" s="8"/>
      <c r="E401" s="8"/>
    </row>
    <row r="402">
      <c r="B402" s="143"/>
      <c r="C402" s="8"/>
      <c r="D402" s="8"/>
      <c r="E402" s="8"/>
    </row>
    <row r="403">
      <c r="B403" s="143"/>
      <c r="C403" s="8"/>
      <c r="D403" s="8"/>
      <c r="E403" s="8"/>
    </row>
    <row r="404">
      <c r="B404" s="143"/>
      <c r="C404" s="8"/>
      <c r="D404" s="8"/>
      <c r="E404" s="8"/>
    </row>
    <row r="405">
      <c r="B405" s="143"/>
      <c r="C405" s="8"/>
      <c r="D405" s="8"/>
      <c r="E405" s="8"/>
    </row>
    <row r="406">
      <c r="B406" s="143"/>
      <c r="C406" s="8"/>
      <c r="D406" s="8"/>
      <c r="E406" s="8"/>
    </row>
    <row r="407">
      <c r="B407" s="143"/>
      <c r="C407" s="8"/>
      <c r="D407" s="8"/>
      <c r="E407" s="8"/>
    </row>
    <row r="408">
      <c r="B408" s="143"/>
      <c r="C408" s="8"/>
      <c r="D408" s="8"/>
      <c r="E408" s="8"/>
    </row>
    <row r="409">
      <c r="B409" s="143"/>
      <c r="C409" s="8"/>
      <c r="D409" s="8"/>
      <c r="E409" s="8"/>
    </row>
    <row r="410">
      <c r="B410" s="143"/>
      <c r="C410" s="8"/>
      <c r="D410" s="8"/>
      <c r="E410" s="8"/>
    </row>
    <row r="411">
      <c r="B411" s="143"/>
      <c r="C411" s="8"/>
      <c r="D411" s="8"/>
      <c r="E411" s="8"/>
    </row>
    <row r="412">
      <c r="B412" s="143"/>
      <c r="C412" s="8"/>
      <c r="D412" s="8"/>
      <c r="E412" s="8"/>
    </row>
    <row r="413">
      <c r="B413" s="143"/>
      <c r="C413" s="8"/>
      <c r="D413" s="8"/>
      <c r="E413" s="8"/>
    </row>
    <row r="414">
      <c r="B414" s="143"/>
      <c r="C414" s="8"/>
      <c r="D414" s="8"/>
      <c r="E414" s="8"/>
    </row>
    <row r="415">
      <c r="B415" s="143"/>
      <c r="C415" s="8"/>
      <c r="D415" s="8"/>
      <c r="E415" s="8"/>
    </row>
    <row r="416">
      <c r="B416" s="143"/>
      <c r="C416" s="8"/>
      <c r="D416" s="8"/>
      <c r="E416" s="8"/>
    </row>
    <row r="417">
      <c r="B417" s="143"/>
      <c r="C417" s="8"/>
      <c r="D417" s="8"/>
      <c r="E417" s="8"/>
    </row>
    <row r="418">
      <c r="B418" s="143"/>
      <c r="C418" s="8"/>
      <c r="D418" s="8"/>
      <c r="E418" s="8"/>
    </row>
    <row r="419">
      <c r="B419" s="143"/>
      <c r="C419" s="8"/>
      <c r="D419" s="8"/>
      <c r="E419" s="8"/>
    </row>
    <row r="420">
      <c r="B420" s="143"/>
      <c r="C420" s="8"/>
      <c r="D420" s="8"/>
      <c r="E420" s="8"/>
    </row>
    <row r="421">
      <c r="B421" s="143"/>
      <c r="C421" s="8"/>
      <c r="D421" s="8"/>
      <c r="E421" s="8"/>
    </row>
    <row r="422">
      <c r="B422" s="143"/>
      <c r="C422" s="8"/>
      <c r="D422" s="8"/>
      <c r="E422" s="8"/>
    </row>
    <row r="423">
      <c r="B423" s="143"/>
      <c r="C423" s="8"/>
      <c r="D423" s="8"/>
      <c r="E423" s="8"/>
    </row>
    <row r="424">
      <c r="B424" s="143"/>
      <c r="C424" s="8"/>
      <c r="D424" s="8"/>
      <c r="E424" s="8"/>
    </row>
    <row r="425">
      <c r="B425" s="143"/>
      <c r="C425" s="8"/>
      <c r="D425" s="8"/>
      <c r="E425" s="8"/>
    </row>
    <row r="426">
      <c r="B426" s="143"/>
      <c r="C426" s="8"/>
      <c r="D426" s="8"/>
      <c r="E426" s="8"/>
    </row>
    <row r="427">
      <c r="B427" s="143"/>
      <c r="C427" s="8"/>
      <c r="D427" s="8"/>
      <c r="E427" s="8"/>
    </row>
    <row r="428">
      <c r="B428" s="143"/>
      <c r="C428" s="8"/>
      <c r="D428" s="8"/>
      <c r="E428" s="8"/>
    </row>
    <row r="429">
      <c r="B429" s="143"/>
      <c r="C429" s="8"/>
      <c r="D429" s="8"/>
      <c r="E429" s="8"/>
    </row>
    <row r="430">
      <c r="B430" s="143"/>
      <c r="C430" s="8"/>
      <c r="D430" s="8"/>
      <c r="E430" s="8"/>
    </row>
    <row r="431">
      <c r="B431" s="143"/>
      <c r="C431" s="8"/>
      <c r="D431" s="8"/>
      <c r="E431" s="8"/>
    </row>
    <row r="432">
      <c r="B432" s="143"/>
      <c r="C432" s="8"/>
      <c r="D432" s="8"/>
      <c r="E432" s="8"/>
    </row>
    <row r="433">
      <c r="B433" s="143"/>
      <c r="C433" s="8"/>
      <c r="D433" s="8"/>
      <c r="E433" s="8"/>
    </row>
    <row r="434">
      <c r="B434" s="143"/>
      <c r="C434" s="8"/>
      <c r="D434" s="8"/>
      <c r="E434" s="8"/>
    </row>
    <row r="435">
      <c r="B435" s="143"/>
      <c r="C435" s="8"/>
      <c r="D435" s="8"/>
      <c r="E435" s="8"/>
    </row>
    <row r="436">
      <c r="B436" s="143"/>
      <c r="C436" s="8"/>
      <c r="D436" s="8"/>
      <c r="E436" s="8"/>
    </row>
    <row r="437">
      <c r="B437" s="143"/>
      <c r="C437" s="8"/>
      <c r="D437" s="8"/>
      <c r="E437" s="8"/>
    </row>
    <row r="438">
      <c r="B438" s="143"/>
      <c r="C438" s="8"/>
      <c r="D438" s="8"/>
      <c r="E438" s="8"/>
    </row>
    <row r="439">
      <c r="B439" s="143"/>
      <c r="C439" s="8"/>
      <c r="D439" s="8"/>
      <c r="E439" s="8"/>
    </row>
    <row r="440">
      <c r="B440" s="143"/>
      <c r="C440" s="8"/>
      <c r="D440" s="8"/>
      <c r="E440" s="8"/>
    </row>
    <row r="441">
      <c r="B441" s="143"/>
      <c r="C441" s="8"/>
      <c r="D441" s="8"/>
      <c r="E441" s="8"/>
    </row>
    <row r="442">
      <c r="B442" s="143"/>
      <c r="C442" s="8"/>
      <c r="D442" s="8"/>
      <c r="E442" s="8"/>
    </row>
    <row r="443">
      <c r="B443" s="143"/>
      <c r="C443" s="8"/>
      <c r="D443" s="8"/>
      <c r="E443" s="8"/>
    </row>
    <row r="444">
      <c r="B444" s="143"/>
      <c r="C444" s="8"/>
      <c r="D444" s="8"/>
      <c r="E444" s="8"/>
    </row>
    <row r="445">
      <c r="B445" s="143"/>
      <c r="C445" s="8"/>
      <c r="D445" s="8"/>
      <c r="E445" s="8"/>
    </row>
    <row r="446">
      <c r="B446" s="143"/>
      <c r="C446" s="8"/>
      <c r="D446" s="8"/>
      <c r="E446" s="8"/>
    </row>
    <row r="447">
      <c r="B447" s="143"/>
      <c r="C447" s="8"/>
      <c r="D447" s="8"/>
      <c r="E447" s="8"/>
    </row>
    <row r="448">
      <c r="B448" s="143"/>
      <c r="C448" s="8"/>
      <c r="D448" s="8"/>
      <c r="E448" s="8"/>
    </row>
    <row r="449">
      <c r="B449" s="143"/>
      <c r="C449" s="8"/>
      <c r="D449" s="8"/>
      <c r="E449" s="8"/>
    </row>
    <row r="450">
      <c r="B450" s="143"/>
      <c r="C450" s="8"/>
      <c r="D450" s="8"/>
      <c r="E450" s="8"/>
    </row>
    <row r="451">
      <c r="B451" s="143"/>
      <c r="C451" s="8"/>
      <c r="D451" s="8"/>
      <c r="E451" s="8"/>
    </row>
    <row r="452">
      <c r="B452" s="143"/>
      <c r="C452" s="8"/>
      <c r="D452" s="8"/>
      <c r="E452" s="8"/>
    </row>
    <row r="453">
      <c r="B453" s="143"/>
      <c r="C453" s="8"/>
      <c r="D453" s="8"/>
      <c r="E453" s="8"/>
    </row>
    <row r="454">
      <c r="B454" s="143"/>
      <c r="C454" s="8"/>
      <c r="D454" s="8"/>
      <c r="E454" s="8"/>
    </row>
    <row r="455">
      <c r="B455" s="143"/>
      <c r="C455" s="8"/>
      <c r="D455" s="8"/>
      <c r="E455" s="8"/>
    </row>
    <row r="456">
      <c r="B456" s="143"/>
      <c r="C456" s="8"/>
      <c r="D456" s="8"/>
      <c r="E456" s="8"/>
    </row>
    <row r="457">
      <c r="B457" s="143"/>
      <c r="C457" s="8"/>
      <c r="D457" s="8"/>
      <c r="E457" s="8"/>
    </row>
    <row r="458">
      <c r="B458" s="143"/>
      <c r="C458" s="8"/>
      <c r="D458" s="8"/>
      <c r="E458" s="8"/>
    </row>
    <row r="459">
      <c r="B459" s="143"/>
      <c r="C459" s="8"/>
      <c r="D459" s="8"/>
      <c r="E459" s="8"/>
    </row>
    <row r="460">
      <c r="B460" s="143"/>
      <c r="C460" s="8"/>
      <c r="D460" s="8"/>
      <c r="E460" s="8"/>
    </row>
    <row r="461">
      <c r="B461" s="143"/>
      <c r="C461" s="8"/>
      <c r="D461" s="8"/>
      <c r="E461" s="8"/>
    </row>
    <row r="462">
      <c r="B462" s="143"/>
      <c r="C462" s="8"/>
      <c r="D462" s="8"/>
      <c r="E462" s="8"/>
    </row>
    <row r="463">
      <c r="B463" s="143"/>
      <c r="C463" s="8"/>
      <c r="D463" s="8"/>
      <c r="E463" s="8"/>
    </row>
    <row r="464">
      <c r="B464" s="143"/>
      <c r="C464" s="8"/>
      <c r="D464" s="8"/>
      <c r="E464" s="8"/>
    </row>
    <row r="465">
      <c r="B465" s="143"/>
      <c r="C465" s="8"/>
      <c r="D465" s="8"/>
      <c r="E465" s="8"/>
    </row>
    <row r="466">
      <c r="B466" s="143"/>
      <c r="C466" s="8"/>
      <c r="D466" s="8"/>
      <c r="E466" s="8"/>
    </row>
    <row r="467">
      <c r="B467" s="143"/>
      <c r="C467" s="8"/>
      <c r="D467" s="8"/>
      <c r="E467" s="8"/>
    </row>
    <row r="468">
      <c r="B468" s="143"/>
      <c r="C468" s="8"/>
      <c r="D468" s="8"/>
      <c r="E468" s="8"/>
    </row>
    <row r="469">
      <c r="B469" s="143"/>
      <c r="C469" s="8"/>
      <c r="D469" s="8"/>
      <c r="E469" s="8"/>
    </row>
    <row r="470">
      <c r="B470" s="143"/>
      <c r="C470" s="8"/>
      <c r="D470" s="8"/>
      <c r="E470" s="8"/>
    </row>
    <row r="471">
      <c r="B471" s="143"/>
      <c r="C471" s="8"/>
      <c r="D471" s="8"/>
      <c r="E471" s="8"/>
    </row>
    <row r="472">
      <c r="B472" s="143"/>
      <c r="C472" s="8"/>
      <c r="D472" s="8"/>
      <c r="E472" s="8"/>
    </row>
    <row r="473">
      <c r="B473" s="143"/>
      <c r="C473" s="8"/>
      <c r="D473" s="8"/>
      <c r="E473" s="8"/>
    </row>
    <row r="474">
      <c r="B474" s="143"/>
      <c r="C474" s="8"/>
      <c r="D474" s="8"/>
      <c r="E474" s="8"/>
    </row>
    <row r="475">
      <c r="B475" s="143"/>
      <c r="C475" s="8"/>
      <c r="D475" s="8"/>
      <c r="E475" s="8"/>
    </row>
    <row r="476">
      <c r="B476" s="143"/>
      <c r="C476" s="8"/>
      <c r="D476" s="8"/>
      <c r="E476" s="8"/>
    </row>
    <row r="477">
      <c r="B477" s="143"/>
      <c r="C477" s="8"/>
      <c r="D477" s="8"/>
      <c r="E477" s="8"/>
    </row>
    <row r="478">
      <c r="B478" s="143"/>
      <c r="C478" s="8"/>
      <c r="D478" s="8"/>
      <c r="E478" s="8"/>
    </row>
    <row r="479">
      <c r="B479" s="143"/>
      <c r="C479" s="8"/>
      <c r="D479" s="8"/>
      <c r="E479" s="8"/>
    </row>
    <row r="480">
      <c r="B480" s="143"/>
      <c r="C480" s="8"/>
      <c r="D480" s="8"/>
      <c r="E480" s="8"/>
    </row>
    <row r="481">
      <c r="B481" s="143"/>
      <c r="C481" s="8"/>
      <c r="D481" s="8"/>
      <c r="E481" s="8"/>
    </row>
    <row r="482">
      <c r="B482" s="143"/>
      <c r="C482" s="8"/>
      <c r="D482" s="8"/>
      <c r="E482" s="8"/>
    </row>
    <row r="483">
      <c r="B483" s="143"/>
      <c r="C483" s="8"/>
      <c r="D483" s="8"/>
      <c r="E483" s="8"/>
    </row>
    <row r="484">
      <c r="B484" s="143"/>
      <c r="C484" s="8"/>
      <c r="D484" s="8"/>
      <c r="E484" s="8"/>
    </row>
    <row r="485">
      <c r="B485" s="143"/>
      <c r="C485" s="8"/>
      <c r="D485" s="8"/>
      <c r="E485" s="8"/>
    </row>
    <row r="486">
      <c r="B486" s="143"/>
      <c r="C486" s="8"/>
      <c r="D486" s="8"/>
      <c r="E486" s="8"/>
    </row>
    <row r="487">
      <c r="B487" s="143"/>
      <c r="C487" s="8"/>
      <c r="D487" s="8"/>
      <c r="E487" s="8"/>
    </row>
    <row r="488">
      <c r="B488" s="143"/>
      <c r="C488" s="8"/>
      <c r="D488" s="8"/>
      <c r="E488" s="8"/>
    </row>
    <row r="489">
      <c r="B489" s="143"/>
      <c r="C489" s="8"/>
      <c r="D489" s="8"/>
      <c r="E489" s="8"/>
    </row>
    <row r="490">
      <c r="B490" s="143"/>
      <c r="C490" s="8"/>
      <c r="D490" s="8"/>
      <c r="E490" s="8"/>
    </row>
    <row r="491">
      <c r="B491" s="143"/>
      <c r="C491" s="8"/>
      <c r="D491" s="8"/>
      <c r="E491" s="8"/>
    </row>
    <row r="492">
      <c r="B492" s="143"/>
      <c r="C492" s="8"/>
      <c r="D492" s="8"/>
      <c r="E492" s="8"/>
    </row>
    <row r="493">
      <c r="B493" s="143"/>
      <c r="C493" s="8"/>
      <c r="D493" s="8"/>
      <c r="E493" s="8"/>
    </row>
    <row r="494">
      <c r="B494" s="143"/>
      <c r="C494" s="8"/>
      <c r="D494" s="8"/>
      <c r="E494" s="8"/>
    </row>
    <row r="495">
      <c r="B495" s="143"/>
      <c r="C495" s="8"/>
      <c r="D495" s="8"/>
      <c r="E495" s="8"/>
    </row>
    <row r="496">
      <c r="B496" s="143"/>
      <c r="C496" s="8"/>
      <c r="D496" s="8"/>
      <c r="E496" s="8"/>
    </row>
    <row r="497">
      <c r="B497" s="143"/>
      <c r="C497" s="8"/>
      <c r="D497" s="8"/>
      <c r="E497" s="8"/>
    </row>
    <row r="498">
      <c r="B498" s="143"/>
      <c r="C498" s="8"/>
      <c r="D498" s="8"/>
      <c r="E498" s="8"/>
    </row>
    <row r="499">
      <c r="B499" s="143"/>
      <c r="C499" s="8"/>
      <c r="D499" s="8"/>
      <c r="E499" s="8"/>
    </row>
    <row r="500">
      <c r="B500" s="143"/>
      <c r="C500" s="8"/>
      <c r="D500" s="8"/>
      <c r="E500" s="8"/>
    </row>
    <row r="501">
      <c r="B501" s="143"/>
      <c r="C501" s="8"/>
      <c r="D501" s="8"/>
      <c r="E501" s="8"/>
    </row>
    <row r="502">
      <c r="B502" s="143"/>
      <c r="C502" s="8"/>
      <c r="D502" s="8"/>
      <c r="E502" s="8"/>
    </row>
    <row r="503">
      <c r="B503" s="143"/>
      <c r="C503" s="8"/>
      <c r="D503" s="8"/>
      <c r="E503" s="8"/>
    </row>
    <row r="504">
      <c r="B504" s="143"/>
      <c r="C504" s="8"/>
      <c r="D504" s="8"/>
      <c r="E504" s="8"/>
    </row>
    <row r="505">
      <c r="B505" s="143"/>
      <c r="C505" s="8"/>
      <c r="D505" s="8"/>
      <c r="E505" s="8"/>
    </row>
    <row r="506">
      <c r="B506" s="143"/>
      <c r="C506" s="8"/>
      <c r="D506" s="8"/>
      <c r="E506" s="8"/>
    </row>
    <row r="507">
      <c r="B507" s="143"/>
      <c r="C507" s="8"/>
      <c r="D507" s="8"/>
      <c r="E507" s="8"/>
    </row>
    <row r="508">
      <c r="B508" s="143"/>
      <c r="C508" s="8"/>
      <c r="D508" s="8"/>
      <c r="E508" s="8"/>
    </row>
    <row r="509">
      <c r="B509" s="143"/>
      <c r="C509" s="8"/>
      <c r="D509" s="8"/>
      <c r="E509" s="8"/>
    </row>
    <row r="510">
      <c r="B510" s="143"/>
      <c r="C510" s="8"/>
      <c r="D510" s="8"/>
      <c r="E510" s="8"/>
    </row>
    <row r="511">
      <c r="B511" s="143"/>
      <c r="C511" s="8"/>
      <c r="D511" s="8"/>
      <c r="E511" s="8"/>
    </row>
    <row r="512">
      <c r="B512" s="143"/>
      <c r="C512" s="8"/>
      <c r="D512" s="8"/>
      <c r="E512" s="8"/>
    </row>
    <row r="513">
      <c r="B513" s="143"/>
      <c r="C513" s="8"/>
      <c r="D513" s="8"/>
      <c r="E513" s="8"/>
    </row>
    <row r="514">
      <c r="B514" s="143"/>
      <c r="C514" s="8"/>
      <c r="D514" s="8"/>
      <c r="E514" s="8"/>
    </row>
    <row r="515">
      <c r="B515" s="143"/>
      <c r="C515" s="8"/>
      <c r="D515" s="8"/>
      <c r="E515" s="8"/>
    </row>
    <row r="516">
      <c r="B516" s="143"/>
      <c r="C516" s="8"/>
      <c r="D516" s="8"/>
      <c r="E516" s="8"/>
    </row>
    <row r="517">
      <c r="B517" s="143"/>
      <c r="C517" s="8"/>
      <c r="D517" s="8"/>
      <c r="E517" s="8"/>
    </row>
    <row r="518">
      <c r="B518" s="143"/>
      <c r="C518" s="8"/>
      <c r="D518" s="8"/>
      <c r="E518" s="8"/>
    </row>
    <row r="519">
      <c r="B519" s="143"/>
      <c r="C519" s="8"/>
      <c r="D519" s="8"/>
      <c r="E519" s="8"/>
    </row>
    <row r="520">
      <c r="B520" s="143"/>
      <c r="C520" s="8"/>
      <c r="D520" s="8"/>
      <c r="E520" s="8"/>
    </row>
    <row r="521">
      <c r="B521" s="143"/>
      <c r="C521" s="8"/>
      <c r="D521" s="8"/>
      <c r="E521" s="8"/>
    </row>
    <row r="522">
      <c r="B522" s="143"/>
      <c r="C522" s="8"/>
      <c r="D522" s="8"/>
      <c r="E522" s="8"/>
    </row>
    <row r="523">
      <c r="B523" s="143"/>
      <c r="C523" s="8"/>
      <c r="D523" s="8"/>
      <c r="E523" s="8"/>
    </row>
    <row r="524">
      <c r="B524" s="143"/>
      <c r="C524" s="8"/>
      <c r="D524" s="8"/>
      <c r="E524" s="8"/>
    </row>
    <row r="525">
      <c r="B525" s="143"/>
      <c r="C525" s="8"/>
      <c r="D525" s="8"/>
      <c r="E525" s="8"/>
    </row>
    <row r="526">
      <c r="B526" s="143"/>
      <c r="C526" s="8"/>
      <c r="D526" s="8"/>
      <c r="E526" s="8"/>
    </row>
    <row r="527">
      <c r="B527" s="143"/>
      <c r="C527" s="8"/>
      <c r="D527" s="8"/>
      <c r="E527" s="8"/>
    </row>
    <row r="528">
      <c r="B528" s="143"/>
      <c r="C528" s="8"/>
      <c r="D528" s="8"/>
      <c r="E528" s="8"/>
    </row>
    <row r="529">
      <c r="B529" s="143"/>
      <c r="C529" s="8"/>
      <c r="D529" s="8"/>
      <c r="E529" s="8"/>
    </row>
    <row r="530">
      <c r="B530" s="143"/>
      <c r="C530" s="8"/>
      <c r="D530" s="8"/>
      <c r="E530" s="8"/>
    </row>
    <row r="531">
      <c r="B531" s="143"/>
      <c r="C531" s="8"/>
      <c r="D531" s="8"/>
      <c r="E531" s="8"/>
    </row>
    <row r="532">
      <c r="B532" s="143"/>
      <c r="C532" s="8"/>
      <c r="D532" s="8"/>
      <c r="E532" s="8"/>
    </row>
    <row r="533">
      <c r="B533" s="143"/>
      <c r="C533" s="8"/>
      <c r="D533" s="8"/>
      <c r="E533" s="8"/>
    </row>
    <row r="534">
      <c r="B534" s="143"/>
      <c r="C534" s="8"/>
      <c r="D534" s="8"/>
      <c r="E534" s="8"/>
    </row>
    <row r="535">
      <c r="B535" s="143"/>
      <c r="C535" s="8"/>
      <c r="D535" s="8"/>
      <c r="E535" s="8"/>
    </row>
    <row r="536">
      <c r="B536" s="143"/>
      <c r="C536" s="8"/>
      <c r="D536" s="8"/>
      <c r="E536" s="8"/>
    </row>
    <row r="537">
      <c r="B537" s="143"/>
      <c r="C537" s="8"/>
      <c r="D537" s="8"/>
      <c r="E537" s="8"/>
    </row>
    <row r="538">
      <c r="B538" s="143"/>
      <c r="C538" s="8"/>
      <c r="D538" s="8"/>
      <c r="E538" s="8"/>
    </row>
    <row r="539">
      <c r="B539" s="143"/>
      <c r="C539" s="8"/>
      <c r="D539" s="8"/>
      <c r="E539" s="8"/>
    </row>
    <row r="540">
      <c r="B540" s="143"/>
      <c r="C540" s="8"/>
      <c r="D540" s="8"/>
      <c r="E540" s="8"/>
    </row>
    <row r="541">
      <c r="B541" s="143"/>
      <c r="C541" s="8"/>
      <c r="D541" s="8"/>
      <c r="E541" s="8"/>
    </row>
    <row r="542">
      <c r="B542" s="143"/>
      <c r="C542" s="8"/>
      <c r="D542" s="8"/>
      <c r="E542" s="8"/>
    </row>
    <row r="543">
      <c r="B543" s="143"/>
      <c r="C543" s="8"/>
      <c r="D543" s="8"/>
      <c r="E543" s="8"/>
    </row>
    <row r="544">
      <c r="B544" s="143"/>
      <c r="C544" s="8"/>
      <c r="D544" s="8"/>
      <c r="E544" s="8"/>
    </row>
    <row r="545">
      <c r="B545" s="143"/>
      <c r="C545" s="8"/>
      <c r="D545" s="8"/>
      <c r="E545" s="8"/>
    </row>
    <row r="546">
      <c r="B546" s="143"/>
      <c r="C546" s="8"/>
      <c r="D546" s="8"/>
      <c r="E546" s="8"/>
    </row>
    <row r="547">
      <c r="B547" s="143"/>
      <c r="C547" s="8"/>
      <c r="D547" s="8"/>
      <c r="E547" s="8"/>
    </row>
    <row r="548">
      <c r="B548" s="143"/>
      <c r="C548" s="8"/>
      <c r="D548" s="8"/>
      <c r="E548" s="8"/>
    </row>
    <row r="549">
      <c r="B549" s="143"/>
      <c r="C549" s="8"/>
      <c r="D549" s="8"/>
      <c r="E549" s="8"/>
    </row>
    <row r="550">
      <c r="B550" s="143"/>
      <c r="C550" s="8"/>
      <c r="D550" s="8"/>
      <c r="E550" s="8"/>
    </row>
    <row r="551">
      <c r="B551" s="143"/>
      <c r="C551" s="8"/>
      <c r="D551" s="8"/>
      <c r="E551" s="8"/>
    </row>
    <row r="552">
      <c r="B552" s="143"/>
      <c r="C552" s="8"/>
      <c r="D552" s="8"/>
      <c r="E552" s="8"/>
    </row>
    <row r="553">
      <c r="B553" s="143"/>
      <c r="C553" s="8"/>
      <c r="D553" s="8"/>
      <c r="E553" s="8"/>
    </row>
    <row r="554">
      <c r="B554" s="143"/>
      <c r="C554" s="8"/>
      <c r="D554" s="8"/>
      <c r="E554" s="8"/>
    </row>
    <row r="555">
      <c r="B555" s="143"/>
      <c r="C555" s="8"/>
      <c r="D555" s="8"/>
      <c r="E555" s="8"/>
    </row>
    <row r="556">
      <c r="B556" s="143"/>
      <c r="C556" s="8"/>
      <c r="D556" s="8"/>
      <c r="E556" s="8"/>
    </row>
    <row r="557">
      <c r="B557" s="143"/>
      <c r="C557" s="8"/>
      <c r="D557" s="8"/>
      <c r="E557" s="8"/>
    </row>
    <row r="558">
      <c r="B558" s="143"/>
      <c r="C558" s="8"/>
      <c r="D558" s="8"/>
      <c r="E558" s="8"/>
    </row>
    <row r="559">
      <c r="B559" s="143"/>
      <c r="C559" s="8"/>
      <c r="D559" s="8"/>
      <c r="E559" s="8"/>
    </row>
    <row r="560">
      <c r="B560" s="143"/>
      <c r="C560" s="8"/>
      <c r="D560" s="8"/>
      <c r="E560" s="8"/>
    </row>
    <row r="561">
      <c r="B561" s="143"/>
      <c r="C561" s="8"/>
      <c r="D561" s="8"/>
      <c r="E561" s="8"/>
    </row>
    <row r="562">
      <c r="B562" s="143"/>
      <c r="C562" s="8"/>
      <c r="D562" s="8"/>
      <c r="E562" s="8"/>
    </row>
    <row r="563">
      <c r="B563" s="143"/>
      <c r="C563" s="8"/>
      <c r="D563" s="8"/>
      <c r="E563" s="8"/>
    </row>
    <row r="564">
      <c r="B564" s="143"/>
      <c r="C564" s="8"/>
      <c r="D564" s="8"/>
      <c r="E564" s="8"/>
    </row>
    <row r="565">
      <c r="B565" s="143"/>
      <c r="C565" s="8"/>
      <c r="D565" s="8"/>
      <c r="E565" s="8"/>
    </row>
    <row r="566">
      <c r="B566" s="143"/>
      <c r="C566" s="8"/>
      <c r="D566" s="8"/>
      <c r="E566" s="8"/>
    </row>
    <row r="567">
      <c r="B567" s="143"/>
      <c r="C567" s="8"/>
      <c r="D567" s="8"/>
      <c r="E567" s="8"/>
    </row>
    <row r="568">
      <c r="B568" s="143"/>
      <c r="C568" s="8"/>
      <c r="D568" s="8"/>
      <c r="E568" s="8"/>
    </row>
    <row r="569">
      <c r="B569" s="143"/>
      <c r="C569" s="8"/>
      <c r="D569" s="8"/>
      <c r="E569" s="8"/>
    </row>
    <row r="570">
      <c r="B570" s="143"/>
      <c r="C570" s="8"/>
      <c r="D570" s="8"/>
      <c r="E570" s="8"/>
    </row>
    <row r="571">
      <c r="B571" s="143"/>
      <c r="C571" s="8"/>
      <c r="D571" s="8"/>
      <c r="E571" s="8"/>
    </row>
    <row r="572">
      <c r="B572" s="143"/>
      <c r="C572" s="8"/>
      <c r="D572" s="8"/>
      <c r="E572" s="8"/>
    </row>
    <row r="573">
      <c r="B573" s="143"/>
      <c r="C573" s="8"/>
      <c r="D573" s="8"/>
      <c r="E573" s="8"/>
    </row>
    <row r="574">
      <c r="B574" s="143"/>
      <c r="C574" s="8"/>
      <c r="D574" s="8"/>
      <c r="E574" s="8"/>
    </row>
    <row r="575">
      <c r="B575" s="143"/>
      <c r="C575" s="8"/>
      <c r="D575" s="8"/>
      <c r="E575" s="8"/>
    </row>
    <row r="576">
      <c r="B576" s="143"/>
      <c r="C576" s="8"/>
      <c r="D576" s="8"/>
      <c r="E576" s="8"/>
    </row>
    <row r="577">
      <c r="B577" s="143"/>
      <c r="C577" s="8"/>
      <c r="D577" s="8"/>
      <c r="E577" s="8"/>
    </row>
    <row r="578">
      <c r="B578" s="143"/>
      <c r="C578" s="8"/>
      <c r="D578" s="8"/>
      <c r="E578" s="8"/>
    </row>
    <row r="579">
      <c r="B579" s="143"/>
      <c r="C579" s="8"/>
      <c r="D579" s="8"/>
      <c r="E579" s="8"/>
    </row>
    <row r="580">
      <c r="B580" s="143"/>
      <c r="C580" s="8"/>
      <c r="D580" s="8"/>
      <c r="E580" s="8"/>
    </row>
    <row r="581">
      <c r="B581" s="143"/>
      <c r="C581" s="8"/>
      <c r="D581" s="8"/>
      <c r="E581" s="8"/>
    </row>
    <row r="582">
      <c r="B582" s="143"/>
      <c r="C582" s="8"/>
      <c r="D582" s="8"/>
      <c r="E582" s="8"/>
    </row>
    <row r="583">
      <c r="B583" s="143"/>
      <c r="C583" s="8"/>
      <c r="D583" s="8"/>
      <c r="E583" s="8"/>
    </row>
    <row r="584">
      <c r="B584" s="143"/>
      <c r="C584" s="8"/>
      <c r="D584" s="8"/>
      <c r="E584" s="8"/>
    </row>
    <row r="585">
      <c r="B585" s="143"/>
      <c r="C585" s="8"/>
      <c r="D585" s="8"/>
      <c r="E585" s="8"/>
    </row>
    <row r="586">
      <c r="B586" s="143"/>
      <c r="C586" s="8"/>
      <c r="D586" s="8"/>
      <c r="E586" s="8"/>
    </row>
    <row r="587">
      <c r="B587" s="143"/>
      <c r="C587" s="8"/>
      <c r="D587" s="8"/>
      <c r="E587" s="8"/>
    </row>
    <row r="588">
      <c r="B588" s="143"/>
      <c r="C588" s="8"/>
      <c r="D588" s="8"/>
      <c r="E588" s="8"/>
    </row>
    <row r="589">
      <c r="B589" s="143"/>
      <c r="C589" s="8"/>
      <c r="D589" s="8"/>
      <c r="E589" s="8"/>
    </row>
    <row r="590">
      <c r="B590" s="143"/>
      <c r="C590" s="8"/>
      <c r="D590" s="8"/>
      <c r="E590" s="8"/>
    </row>
    <row r="591">
      <c r="B591" s="143"/>
      <c r="C591" s="8"/>
      <c r="D591" s="8"/>
      <c r="E591" s="8"/>
    </row>
    <row r="592">
      <c r="B592" s="143"/>
      <c r="C592" s="8"/>
      <c r="D592" s="8"/>
      <c r="E592" s="8"/>
    </row>
    <row r="593">
      <c r="B593" s="143"/>
      <c r="C593" s="8"/>
      <c r="D593" s="8"/>
      <c r="E593" s="8"/>
    </row>
    <row r="594">
      <c r="B594" s="143"/>
      <c r="C594" s="8"/>
      <c r="D594" s="8"/>
      <c r="E594" s="8"/>
    </row>
    <row r="595">
      <c r="B595" s="143"/>
      <c r="C595" s="8"/>
      <c r="D595" s="8"/>
      <c r="E595" s="8"/>
    </row>
    <row r="596">
      <c r="B596" s="143"/>
      <c r="C596" s="8"/>
      <c r="D596" s="8"/>
      <c r="E596" s="8"/>
    </row>
    <row r="597">
      <c r="B597" s="143"/>
      <c r="C597" s="8"/>
      <c r="D597" s="8"/>
      <c r="E597" s="8"/>
    </row>
    <row r="598">
      <c r="B598" s="143"/>
      <c r="C598" s="8"/>
      <c r="D598" s="8"/>
      <c r="E598" s="8"/>
    </row>
    <row r="599">
      <c r="B599" s="143"/>
      <c r="C599" s="8"/>
      <c r="D599" s="8"/>
      <c r="E599" s="8"/>
    </row>
    <row r="600">
      <c r="B600" s="143"/>
      <c r="C600" s="8"/>
      <c r="D600" s="8"/>
      <c r="E600" s="8"/>
    </row>
    <row r="601">
      <c r="B601" s="143"/>
      <c r="C601" s="8"/>
      <c r="D601" s="8"/>
      <c r="E601" s="8"/>
    </row>
    <row r="602">
      <c r="B602" s="143"/>
      <c r="C602" s="8"/>
      <c r="D602" s="8"/>
      <c r="E602" s="8"/>
    </row>
    <row r="603">
      <c r="B603" s="143"/>
      <c r="C603" s="8"/>
      <c r="D603" s="8"/>
      <c r="E603" s="8"/>
    </row>
    <row r="604">
      <c r="B604" s="143"/>
      <c r="C604" s="8"/>
      <c r="D604" s="8"/>
      <c r="E604" s="8"/>
    </row>
    <row r="605">
      <c r="B605" s="143"/>
      <c r="C605" s="8"/>
      <c r="D605" s="8"/>
      <c r="E605" s="8"/>
    </row>
    <row r="606">
      <c r="B606" s="143"/>
      <c r="C606" s="8"/>
      <c r="D606" s="8"/>
      <c r="E606" s="8"/>
    </row>
    <row r="607">
      <c r="B607" s="143"/>
      <c r="C607" s="8"/>
      <c r="D607" s="8"/>
      <c r="E607" s="8"/>
    </row>
    <row r="608">
      <c r="B608" s="143"/>
      <c r="C608" s="8"/>
      <c r="D608" s="8"/>
      <c r="E608" s="8"/>
    </row>
    <row r="609">
      <c r="B609" s="143"/>
      <c r="C609" s="8"/>
      <c r="D609" s="8"/>
      <c r="E609" s="8"/>
    </row>
    <row r="610">
      <c r="B610" s="143"/>
      <c r="C610" s="8"/>
      <c r="D610" s="8"/>
      <c r="E610" s="8"/>
    </row>
    <row r="611">
      <c r="B611" s="143"/>
      <c r="C611" s="8"/>
      <c r="D611" s="8"/>
      <c r="E611" s="8"/>
    </row>
    <row r="612">
      <c r="B612" s="143"/>
      <c r="C612" s="8"/>
      <c r="D612" s="8"/>
      <c r="E612" s="8"/>
    </row>
    <row r="613">
      <c r="B613" s="143"/>
      <c r="C613" s="8"/>
      <c r="D613" s="8"/>
      <c r="E613" s="8"/>
    </row>
    <row r="614">
      <c r="B614" s="143"/>
      <c r="C614" s="8"/>
      <c r="D614" s="8"/>
      <c r="E614" s="8"/>
    </row>
    <row r="615">
      <c r="B615" s="143"/>
      <c r="C615" s="8"/>
      <c r="D615" s="8"/>
      <c r="E615" s="8"/>
    </row>
    <row r="616">
      <c r="B616" s="143"/>
      <c r="C616" s="8"/>
      <c r="D616" s="8"/>
      <c r="E616" s="8"/>
    </row>
    <row r="617">
      <c r="B617" s="143"/>
      <c r="C617" s="8"/>
      <c r="D617" s="8"/>
      <c r="E617" s="8"/>
    </row>
    <row r="618">
      <c r="B618" s="143"/>
      <c r="C618" s="8"/>
      <c r="D618" s="8"/>
      <c r="E618" s="8"/>
    </row>
    <row r="619">
      <c r="B619" s="143"/>
      <c r="C619" s="8"/>
      <c r="D619" s="8"/>
      <c r="E619" s="8"/>
    </row>
    <row r="620">
      <c r="B620" s="143"/>
      <c r="C620" s="8"/>
      <c r="D620" s="8"/>
      <c r="E620" s="8"/>
    </row>
    <row r="621">
      <c r="B621" s="143"/>
      <c r="C621" s="8"/>
      <c r="D621" s="8"/>
      <c r="E621" s="8"/>
    </row>
    <row r="622">
      <c r="B622" s="143"/>
      <c r="C622" s="8"/>
      <c r="D622" s="8"/>
      <c r="E622" s="8"/>
    </row>
    <row r="623">
      <c r="B623" s="143"/>
      <c r="C623" s="8"/>
      <c r="D623" s="8"/>
      <c r="E623" s="8"/>
    </row>
    <row r="624">
      <c r="B624" s="143"/>
      <c r="C624" s="8"/>
      <c r="D624" s="8"/>
      <c r="E624" s="8"/>
    </row>
    <row r="625">
      <c r="B625" s="143"/>
      <c r="C625" s="8"/>
      <c r="D625" s="8"/>
      <c r="E625" s="8"/>
    </row>
    <row r="626">
      <c r="B626" s="143"/>
      <c r="C626" s="8"/>
      <c r="D626" s="8"/>
      <c r="E626" s="8"/>
    </row>
    <row r="627">
      <c r="B627" s="143"/>
      <c r="C627" s="8"/>
      <c r="D627" s="8"/>
      <c r="E627" s="8"/>
    </row>
    <row r="628">
      <c r="B628" s="143"/>
      <c r="C628" s="8"/>
      <c r="D628" s="8"/>
      <c r="E628" s="8"/>
    </row>
    <row r="629">
      <c r="B629" s="143"/>
      <c r="C629" s="8"/>
      <c r="D629" s="8"/>
      <c r="E629" s="8"/>
    </row>
    <row r="630">
      <c r="B630" s="143"/>
      <c r="C630" s="8"/>
      <c r="D630" s="8"/>
      <c r="E630" s="8"/>
    </row>
    <row r="631">
      <c r="B631" s="143"/>
      <c r="C631" s="8"/>
      <c r="D631" s="8"/>
      <c r="E631" s="8"/>
    </row>
    <row r="632">
      <c r="B632" s="143"/>
      <c r="C632" s="8"/>
      <c r="D632" s="8"/>
      <c r="E632" s="8"/>
    </row>
    <row r="633">
      <c r="B633" s="143"/>
      <c r="C633" s="8"/>
      <c r="D633" s="8"/>
      <c r="E633" s="8"/>
    </row>
    <row r="634">
      <c r="B634" s="143"/>
      <c r="C634" s="8"/>
      <c r="D634" s="8"/>
      <c r="E634" s="8"/>
    </row>
    <row r="635">
      <c r="B635" s="143"/>
      <c r="C635" s="8"/>
      <c r="D635" s="8"/>
      <c r="E635" s="8"/>
    </row>
    <row r="636">
      <c r="B636" s="143"/>
      <c r="C636" s="8"/>
      <c r="D636" s="8"/>
      <c r="E636" s="8"/>
    </row>
    <row r="637">
      <c r="B637" s="143"/>
      <c r="C637" s="8"/>
      <c r="D637" s="8"/>
      <c r="E637" s="8"/>
    </row>
    <row r="638">
      <c r="B638" s="143"/>
      <c r="C638" s="8"/>
      <c r="D638" s="8"/>
      <c r="E638" s="8"/>
    </row>
    <row r="639">
      <c r="B639" s="143"/>
      <c r="C639" s="8"/>
      <c r="D639" s="8"/>
      <c r="E639" s="8"/>
    </row>
    <row r="640">
      <c r="B640" s="143"/>
      <c r="C640" s="8"/>
      <c r="D640" s="8"/>
      <c r="E640" s="8"/>
    </row>
    <row r="641">
      <c r="B641" s="143"/>
      <c r="C641" s="8"/>
      <c r="D641" s="8"/>
      <c r="E641" s="8"/>
    </row>
    <row r="642">
      <c r="B642" s="143"/>
      <c r="C642" s="8"/>
      <c r="D642" s="8"/>
      <c r="E642" s="8"/>
    </row>
    <row r="643">
      <c r="B643" s="143"/>
      <c r="C643" s="8"/>
      <c r="D643" s="8"/>
      <c r="E643" s="8"/>
    </row>
    <row r="644">
      <c r="B644" s="143"/>
      <c r="C644" s="8"/>
      <c r="D644" s="8"/>
      <c r="E644" s="8"/>
    </row>
    <row r="645">
      <c r="B645" s="143"/>
      <c r="C645" s="8"/>
      <c r="D645" s="8"/>
      <c r="E645" s="8"/>
    </row>
    <row r="646">
      <c r="B646" s="143"/>
      <c r="C646" s="8"/>
      <c r="D646" s="8"/>
      <c r="E646" s="8"/>
    </row>
    <row r="647">
      <c r="B647" s="143"/>
      <c r="C647" s="8"/>
      <c r="D647" s="8"/>
      <c r="E647" s="8"/>
    </row>
    <row r="648">
      <c r="B648" s="143"/>
      <c r="C648" s="8"/>
      <c r="D648" s="8"/>
      <c r="E648" s="8"/>
    </row>
    <row r="649">
      <c r="B649" s="143"/>
      <c r="C649" s="8"/>
      <c r="D649" s="8"/>
      <c r="E649" s="8"/>
    </row>
    <row r="650">
      <c r="B650" s="143"/>
      <c r="C650" s="8"/>
      <c r="D650" s="8"/>
      <c r="E650" s="8"/>
    </row>
    <row r="651">
      <c r="B651" s="143"/>
      <c r="C651" s="8"/>
      <c r="D651" s="8"/>
      <c r="E651" s="8"/>
    </row>
    <row r="652">
      <c r="B652" s="143"/>
      <c r="C652" s="8"/>
      <c r="D652" s="8"/>
      <c r="E652" s="8"/>
    </row>
    <row r="653">
      <c r="B653" s="143"/>
      <c r="C653" s="8"/>
      <c r="D653" s="8"/>
      <c r="E653" s="8"/>
    </row>
    <row r="654">
      <c r="B654" s="143"/>
      <c r="C654" s="8"/>
      <c r="D654" s="8"/>
      <c r="E654" s="8"/>
    </row>
    <row r="655">
      <c r="B655" s="143"/>
      <c r="C655" s="8"/>
      <c r="D655" s="8"/>
      <c r="E655" s="8"/>
    </row>
    <row r="656">
      <c r="B656" s="143"/>
      <c r="C656" s="8"/>
      <c r="D656" s="8"/>
      <c r="E656" s="8"/>
    </row>
    <row r="657">
      <c r="B657" s="143"/>
      <c r="C657" s="8"/>
      <c r="D657" s="8"/>
      <c r="E657" s="8"/>
    </row>
    <row r="658">
      <c r="B658" s="143"/>
      <c r="C658" s="8"/>
      <c r="D658" s="8"/>
      <c r="E658" s="8"/>
    </row>
    <row r="659">
      <c r="B659" s="143"/>
      <c r="C659" s="8"/>
      <c r="D659" s="8"/>
      <c r="E659" s="8"/>
    </row>
    <row r="660">
      <c r="B660" s="143"/>
      <c r="C660" s="8"/>
      <c r="D660" s="8"/>
      <c r="E660" s="8"/>
    </row>
    <row r="661">
      <c r="B661" s="143"/>
      <c r="C661" s="8"/>
      <c r="D661" s="8"/>
      <c r="E661" s="8"/>
    </row>
    <row r="662">
      <c r="B662" s="143"/>
      <c r="C662" s="8"/>
      <c r="D662" s="8"/>
      <c r="E662" s="8"/>
    </row>
    <row r="663">
      <c r="B663" s="143"/>
      <c r="C663" s="8"/>
      <c r="D663" s="8"/>
      <c r="E663" s="8"/>
    </row>
    <row r="664">
      <c r="B664" s="143"/>
      <c r="C664" s="8"/>
      <c r="D664" s="8"/>
      <c r="E664" s="8"/>
    </row>
    <row r="665">
      <c r="B665" s="143"/>
      <c r="C665" s="8"/>
      <c r="D665" s="8"/>
      <c r="E665" s="8"/>
    </row>
    <row r="666">
      <c r="B666" s="143"/>
      <c r="C666" s="8"/>
      <c r="D666" s="8"/>
      <c r="E666" s="8"/>
    </row>
    <row r="667">
      <c r="B667" s="143"/>
      <c r="C667" s="8"/>
      <c r="D667" s="8"/>
      <c r="E667" s="8"/>
    </row>
    <row r="668">
      <c r="B668" s="143"/>
      <c r="C668" s="8"/>
      <c r="D668" s="8"/>
      <c r="E668" s="8"/>
    </row>
    <row r="669">
      <c r="B669" s="143"/>
      <c r="C669" s="8"/>
      <c r="D669" s="8"/>
      <c r="E669" s="8"/>
    </row>
    <row r="670">
      <c r="B670" s="143"/>
      <c r="C670" s="8"/>
      <c r="D670" s="8"/>
      <c r="E670" s="8"/>
    </row>
    <row r="671">
      <c r="B671" s="143"/>
      <c r="C671" s="8"/>
      <c r="D671" s="8"/>
      <c r="E671" s="8"/>
    </row>
    <row r="672">
      <c r="B672" s="143"/>
      <c r="C672" s="8"/>
      <c r="D672" s="8"/>
      <c r="E672" s="8"/>
    </row>
    <row r="673">
      <c r="B673" s="143"/>
      <c r="C673" s="8"/>
      <c r="D673" s="8"/>
      <c r="E673" s="8"/>
    </row>
    <row r="674">
      <c r="B674" s="143"/>
      <c r="C674" s="8"/>
      <c r="D674" s="8"/>
      <c r="E674" s="8"/>
    </row>
    <row r="675">
      <c r="B675" s="143"/>
      <c r="C675" s="8"/>
      <c r="D675" s="8"/>
      <c r="E675" s="8"/>
    </row>
    <row r="676">
      <c r="B676" s="143"/>
      <c r="C676" s="8"/>
      <c r="D676" s="8"/>
      <c r="E676" s="8"/>
    </row>
    <row r="677">
      <c r="B677" s="143"/>
      <c r="C677" s="8"/>
      <c r="D677" s="8"/>
      <c r="E677" s="8"/>
    </row>
    <row r="678">
      <c r="B678" s="143"/>
      <c r="C678" s="8"/>
      <c r="D678" s="8"/>
      <c r="E678" s="8"/>
    </row>
    <row r="679">
      <c r="B679" s="143"/>
      <c r="C679" s="8"/>
      <c r="D679" s="8"/>
      <c r="E679" s="8"/>
    </row>
    <row r="680">
      <c r="B680" s="143"/>
      <c r="C680" s="8"/>
      <c r="D680" s="8"/>
      <c r="E680" s="8"/>
    </row>
    <row r="681">
      <c r="B681" s="143"/>
      <c r="C681" s="8"/>
      <c r="D681" s="8"/>
      <c r="E681" s="8"/>
    </row>
    <row r="682">
      <c r="B682" s="143"/>
      <c r="C682" s="8"/>
      <c r="D682" s="8"/>
      <c r="E682" s="8"/>
    </row>
    <row r="683">
      <c r="B683" s="143"/>
      <c r="C683" s="8"/>
      <c r="D683" s="8"/>
      <c r="E683" s="8"/>
    </row>
    <row r="684">
      <c r="B684" s="143"/>
      <c r="C684" s="8"/>
      <c r="D684" s="8"/>
      <c r="E684" s="8"/>
    </row>
    <row r="685">
      <c r="B685" s="143"/>
      <c r="C685" s="8"/>
      <c r="D685" s="8"/>
      <c r="E685" s="8"/>
    </row>
    <row r="686">
      <c r="B686" s="143"/>
      <c r="C686" s="8"/>
      <c r="D686" s="8"/>
      <c r="E686" s="8"/>
    </row>
    <row r="687">
      <c r="B687" s="143"/>
      <c r="C687" s="8"/>
      <c r="D687" s="8"/>
      <c r="E687" s="8"/>
    </row>
    <row r="688">
      <c r="B688" s="143"/>
      <c r="C688" s="8"/>
      <c r="D688" s="8"/>
      <c r="E688" s="8"/>
    </row>
    <row r="689">
      <c r="B689" s="143"/>
      <c r="C689" s="8"/>
      <c r="D689" s="8"/>
      <c r="E689" s="8"/>
    </row>
    <row r="690">
      <c r="B690" s="143"/>
      <c r="C690" s="8"/>
      <c r="D690" s="8"/>
      <c r="E690" s="8"/>
    </row>
    <row r="691">
      <c r="B691" s="143"/>
      <c r="C691" s="8"/>
      <c r="D691" s="8"/>
      <c r="E691" s="8"/>
    </row>
    <row r="692">
      <c r="B692" s="143"/>
      <c r="C692" s="8"/>
      <c r="D692" s="8"/>
      <c r="E692" s="8"/>
    </row>
    <row r="693">
      <c r="B693" s="143"/>
      <c r="C693" s="8"/>
      <c r="D693" s="8"/>
      <c r="E693" s="8"/>
    </row>
    <row r="694">
      <c r="B694" s="143"/>
      <c r="C694" s="8"/>
      <c r="D694" s="8"/>
      <c r="E694" s="8"/>
    </row>
    <row r="695">
      <c r="B695" s="143"/>
      <c r="C695" s="8"/>
      <c r="D695" s="8"/>
      <c r="E695" s="8"/>
    </row>
    <row r="696">
      <c r="B696" s="143"/>
      <c r="C696" s="8"/>
      <c r="D696" s="8"/>
      <c r="E696" s="8"/>
    </row>
    <row r="697">
      <c r="B697" s="143"/>
      <c r="C697" s="8"/>
      <c r="D697" s="8"/>
      <c r="E697" s="8"/>
    </row>
    <row r="698">
      <c r="B698" s="143"/>
      <c r="C698" s="8"/>
      <c r="D698" s="8"/>
      <c r="E698" s="8"/>
    </row>
    <row r="699">
      <c r="B699" s="143"/>
      <c r="C699" s="8"/>
      <c r="D699" s="8"/>
      <c r="E699" s="8"/>
    </row>
    <row r="700">
      <c r="B700" s="143"/>
      <c r="C700" s="8"/>
      <c r="D700" s="8"/>
      <c r="E700" s="8"/>
    </row>
    <row r="701">
      <c r="B701" s="143"/>
      <c r="C701" s="8"/>
      <c r="D701" s="8"/>
      <c r="E701" s="8"/>
    </row>
    <row r="702">
      <c r="B702" s="143"/>
      <c r="C702" s="8"/>
      <c r="D702" s="8"/>
      <c r="E702" s="8"/>
    </row>
    <row r="703">
      <c r="B703" s="143"/>
      <c r="C703" s="8"/>
      <c r="D703" s="8"/>
      <c r="E703" s="8"/>
    </row>
    <row r="704">
      <c r="B704" s="143"/>
      <c r="C704" s="8"/>
      <c r="D704" s="8"/>
      <c r="E704" s="8"/>
    </row>
    <row r="705">
      <c r="B705" s="143"/>
      <c r="C705" s="8"/>
      <c r="D705" s="8"/>
      <c r="E705" s="8"/>
    </row>
    <row r="706">
      <c r="B706" s="143"/>
      <c r="C706" s="8"/>
      <c r="D706" s="8"/>
      <c r="E706" s="8"/>
    </row>
    <row r="707">
      <c r="B707" s="143"/>
      <c r="C707" s="8"/>
      <c r="D707" s="8"/>
      <c r="E707" s="8"/>
    </row>
    <row r="708">
      <c r="B708" s="143"/>
      <c r="C708" s="8"/>
      <c r="D708" s="8"/>
      <c r="E708" s="8"/>
    </row>
    <row r="709">
      <c r="B709" s="143"/>
      <c r="C709" s="8"/>
      <c r="D709" s="8"/>
      <c r="E709" s="8"/>
    </row>
    <row r="710">
      <c r="B710" s="143"/>
      <c r="C710" s="8"/>
      <c r="D710" s="8"/>
      <c r="E710" s="8"/>
    </row>
    <row r="711">
      <c r="B711" s="143"/>
      <c r="C711" s="8"/>
      <c r="D711" s="8"/>
      <c r="E711" s="8"/>
    </row>
    <row r="712">
      <c r="B712" s="143"/>
      <c r="C712" s="8"/>
      <c r="D712" s="8"/>
      <c r="E712" s="8"/>
    </row>
    <row r="713">
      <c r="B713" s="143"/>
      <c r="C713" s="8"/>
      <c r="D713" s="8"/>
      <c r="E713" s="8"/>
    </row>
    <row r="714">
      <c r="B714" s="143"/>
      <c r="C714" s="8"/>
      <c r="D714" s="8"/>
      <c r="E714" s="8"/>
    </row>
    <row r="715">
      <c r="B715" s="143"/>
      <c r="C715" s="8"/>
      <c r="D715" s="8"/>
      <c r="E715" s="8"/>
    </row>
    <row r="716">
      <c r="B716" s="143"/>
      <c r="C716" s="8"/>
      <c r="D716" s="8"/>
      <c r="E716" s="8"/>
    </row>
    <row r="717">
      <c r="B717" s="143"/>
      <c r="C717" s="8"/>
      <c r="D717" s="8"/>
      <c r="E717" s="8"/>
    </row>
    <row r="718">
      <c r="B718" s="143"/>
      <c r="C718" s="8"/>
      <c r="D718" s="8"/>
      <c r="E718" s="8"/>
    </row>
    <row r="719">
      <c r="B719" s="143"/>
      <c r="C719" s="8"/>
      <c r="D719" s="8"/>
      <c r="E719" s="8"/>
    </row>
    <row r="720">
      <c r="B720" s="143"/>
      <c r="C720" s="8"/>
      <c r="D720" s="8"/>
      <c r="E720" s="8"/>
    </row>
    <row r="721">
      <c r="B721" s="143"/>
      <c r="C721" s="8"/>
      <c r="D721" s="8"/>
      <c r="E721" s="8"/>
    </row>
    <row r="722">
      <c r="B722" s="143"/>
      <c r="C722" s="8"/>
      <c r="D722" s="8"/>
      <c r="E722" s="8"/>
    </row>
    <row r="723">
      <c r="B723" s="143"/>
      <c r="C723" s="8"/>
      <c r="D723" s="8"/>
      <c r="E723" s="8"/>
    </row>
    <row r="724">
      <c r="B724" s="143"/>
      <c r="C724" s="8"/>
      <c r="D724" s="8"/>
      <c r="E724" s="8"/>
    </row>
    <row r="725">
      <c r="B725" s="143"/>
      <c r="C725" s="8"/>
      <c r="D725" s="8"/>
      <c r="E725" s="8"/>
    </row>
    <row r="726">
      <c r="B726" s="143"/>
      <c r="C726" s="8"/>
      <c r="D726" s="8"/>
      <c r="E726" s="8"/>
    </row>
    <row r="727">
      <c r="B727" s="143"/>
      <c r="C727" s="8"/>
      <c r="D727" s="8"/>
      <c r="E727" s="8"/>
    </row>
    <row r="728">
      <c r="B728" s="143"/>
      <c r="C728" s="8"/>
      <c r="D728" s="8"/>
      <c r="E728" s="8"/>
    </row>
    <row r="729">
      <c r="B729" s="143"/>
      <c r="C729" s="8"/>
      <c r="D729" s="8"/>
      <c r="E729" s="8"/>
    </row>
    <row r="730">
      <c r="B730" s="143"/>
      <c r="C730" s="8"/>
      <c r="D730" s="8"/>
      <c r="E730" s="8"/>
    </row>
    <row r="731">
      <c r="B731" s="143"/>
      <c r="C731" s="8"/>
      <c r="D731" s="8"/>
      <c r="E731" s="8"/>
    </row>
    <row r="732">
      <c r="B732" s="143"/>
      <c r="C732" s="8"/>
      <c r="D732" s="8"/>
      <c r="E732" s="8"/>
    </row>
    <row r="733">
      <c r="B733" s="143"/>
      <c r="C733" s="8"/>
      <c r="D733" s="8"/>
      <c r="E733" s="8"/>
    </row>
    <row r="734">
      <c r="B734" s="143"/>
      <c r="C734" s="8"/>
      <c r="D734" s="8"/>
      <c r="E734" s="8"/>
    </row>
    <row r="735">
      <c r="B735" s="143"/>
      <c r="C735" s="8"/>
      <c r="D735" s="8"/>
      <c r="E735" s="8"/>
    </row>
    <row r="736">
      <c r="B736" s="143"/>
      <c r="C736" s="8"/>
      <c r="D736" s="8"/>
      <c r="E736" s="8"/>
    </row>
    <row r="737">
      <c r="B737" s="143"/>
      <c r="C737" s="8"/>
      <c r="D737" s="8"/>
      <c r="E737" s="8"/>
    </row>
    <row r="738">
      <c r="B738" s="143"/>
      <c r="C738" s="8"/>
      <c r="D738" s="8"/>
      <c r="E738" s="8"/>
    </row>
    <row r="739">
      <c r="B739" s="143"/>
      <c r="C739" s="8"/>
      <c r="D739" s="8"/>
      <c r="E739" s="8"/>
    </row>
    <row r="740">
      <c r="B740" s="143"/>
      <c r="C740" s="8"/>
      <c r="D740" s="8"/>
      <c r="E740" s="8"/>
    </row>
    <row r="741">
      <c r="B741" s="143"/>
      <c r="C741" s="8"/>
      <c r="D741" s="8"/>
      <c r="E741" s="8"/>
    </row>
    <row r="742">
      <c r="B742" s="143"/>
      <c r="C742" s="8"/>
      <c r="D742" s="8"/>
      <c r="E742" s="8"/>
    </row>
    <row r="743">
      <c r="B743" s="143"/>
      <c r="C743" s="8"/>
      <c r="D743" s="8"/>
      <c r="E743" s="8"/>
    </row>
    <row r="744">
      <c r="B744" s="143"/>
      <c r="C744" s="8"/>
      <c r="D744" s="8"/>
      <c r="E744" s="8"/>
    </row>
    <row r="745">
      <c r="B745" s="143"/>
      <c r="C745" s="8"/>
      <c r="D745" s="8"/>
      <c r="E745" s="8"/>
    </row>
    <row r="746">
      <c r="B746" s="143"/>
      <c r="C746" s="8"/>
      <c r="D746" s="8"/>
      <c r="E746" s="8"/>
    </row>
    <row r="747">
      <c r="B747" s="143"/>
      <c r="C747" s="8"/>
      <c r="D747" s="8"/>
      <c r="E747" s="8"/>
    </row>
    <row r="748">
      <c r="B748" s="143"/>
      <c r="C748" s="8"/>
      <c r="D748" s="8"/>
      <c r="E748" s="8"/>
    </row>
    <row r="749">
      <c r="B749" s="143"/>
      <c r="C749" s="8"/>
      <c r="D749" s="8"/>
      <c r="E749" s="8"/>
    </row>
    <row r="750">
      <c r="B750" s="143"/>
      <c r="C750" s="8"/>
      <c r="D750" s="8"/>
      <c r="E750" s="8"/>
    </row>
    <row r="751">
      <c r="B751" s="143"/>
      <c r="C751" s="8"/>
      <c r="D751" s="8"/>
      <c r="E751" s="8"/>
    </row>
    <row r="752">
      <c r="B752" s="143"/>
      <c r="C752" s="8"/>
      <c r="D752" s="8"/>
      <c r="E752" s="8"/>
    </row>
    <row r="753">
      <c r="B753" s="143"/>
      <c r="C753" s="8"/>
      <c r="D753" s="8"/>
      <c r="E753" s="8"/>
    </row>
    <row r="754">
      <c r="B754" s="143"/>
      <c r="C754" s="8"/>
      <c r="D754" s="8"/>
      <c r="E754" s="8"/>
    </row>
    <row r="755">
      <c r="B755" s="143"/>
      <c r="C755" s="8"/>
      <c r="D755" s="8"/>
      <c r="E755" s="8"/>
    </row>
    <row r="756">
      <c r="B756" s="143"/>
      <c r="C756" s="8"/>
      <c r="D756" s="8"/>
      <c r="E756" s="8"/>
    </row>
    <row r="757">
      <c r="B757" s="143"/>
      <c r="C757" s="8"/>
      <c r="D757" s="8"/>
      <c r="E757" s="8"/>
    </row>
    <row r="758">
      <c r="B758" s="143"/>
      <c r="C758" s="8"/>
      <c r="D758" s="8"/>
      <c r="E758" s="8"/>
    </row>
    <row r="759">
      <c r="B759" s="143"/>
      <c r="C759" s="8"/>
      <c r="D759" s="8"/>
      <c r="E759" s="8"/>
    </row>
    <row r="760">
      <c r="B760" s="143"/>
      <c r="C760" s="8"/>
      <c r="D760" s="8"/>
      <c r="E760" s="8"/>
    </row>
    <row r="761">
      <c r="B761" s="143"/>
      <c r="C761" s="8"/>
      <c r="D761" s="8"/>
      <c r="E761" s="8"/>
    </row>
    <row r="762">
      <c r="B762" s="143"/>
      <c r="C762" s="8"/>
      <c r="D762" s="8"/>
      <c r="E762" s="8"/>
    </row>
    <row r="763">
      <c r="B763" s="143"/>
      <c r="C763" s="8"/>
      <c r="D763" s="8"/>
      <c r="E763" s="8"/>
    </row>
    <row r="764">
      <c r="B764" s="143"/>
      <c r="C764" s="8"/>
      <c r="D764" s="8"/>
      <c r="E764" s="8"/>
    </row>
    <row r="765">
      <c r="B765" s="143"/>
      <c r="C765" s="8"/>
      <c r="D765" s="8"/>
      <c r="E765" s="8"/>
    </row>
    <row r="766">
      <c r="B766" s="143"/>
      <c r="C766" s="8"/>
      <c r="D766" s="8"/>
      <c r="E766" s="8"/>
    </row>
    <row r="767">
      <c r="B767" s="143"/>
      <c r="C767" s="8"/>
      <c r="D767" s="8"/>
      <c r="E767" s="8"/>
    </row>
    <row r="768">
      <c r="B768" s="143"/>
      <c r="C768" s="8"/>
      <c r="D768" s="8"/>
      <c r="E768" s="8"/>
    </row>
    <row r="769">
      <c r="B769" s="143"/>
      <c r="C769" s="8"/>
      <c r="D769" s="8"/>
      <c r="E769" s="8"/>
    </row>
    <row r="770">
      <c r="B770" s="143"/>
      <c r="C770" s="8"/>
      <c r="D770" s="8"/>
      <c r="E770" s="8"/>
    </row>
    <row r="771">
      <c r="B771" s="143"/>
      <c r="C771" s="8"/>
      <c r="D771" s="8"/>
      <c r="E771" s="8"/>
    </row>
    <row r="772">
      <c r="B772" s="143"/>
      <c r="C772" s="8"/>
      <c r="D772" s="8"/>
      <c r="E772" s="8"/>
    </row>
    <row r="773">
      <c r="B773" s="143"/>
      <c r="C773" s="8"/>
      <c r="D773" s="8"/>
      <c r="E773" s="8"/>
    </row>
    <row r="774">
      <c r="B774" s="143"/>
      <c r="C774" s="8"/>
      <c r="D774" s="8"/>
      <c r="E774" s="8"/>
    </row>
    <row r="775">
      <c r="B775" s="143"/>
      <c r="C775" s="8"/>
      <c r="D775" s="8"/>
      <c r="E775" s="8"/>
    </row>
    <row r="776">
      <c r="B776" s="143"/>
      <c r="C776" s="8"/>
      <c r="D776" s="8"/>
      <c r="E776" s="8"/>
    </row>
    <row r="777">
      <c r="B777" s="143"/>
      <c r="C777" s="8"/>
      <c r="D777" s="8"/>
      <c r="E777" s="8"/>
    </row>
    <row r="778">
      <c r="B778" s="143"/>
      <c r="C778" s="8"/>
      <c r="D778" s="8"/>
      <c r="E778" s="8"/>
    </row>
    <row r="779">
      <c r="B779" s="143"/>
      <c r="C779" s="8"/>
      <c r="D779" s="8"/>
      <c r="E779" s="8"/>
    </row>
    <row r="780">
      <c r="B780" s="143"/>
      <c r="C780" s="8"/>
      <c r="D780" s="8"/>
      <c r="E780" s="8"/>
    </row>
    <row r="781">
      <c r="B781" s="143"/>
      <c r="C781" s="8"/>
      <c r="D781" s="8"/>
      <c r="E781" s="8"/>
    </row>
    <row r="782">
      <c r="B782" s="143"/>
      <c r="C782" s="8"/>
      <c r="D782" s="8"/>
      <c r="E782" s="8"/>
    </row>
    <row r="783">
      <c r="B783" s="143"/>
      <c r="C783" s="8"/>
      <c r="D783" s="8"/>
      <c r="E783" s="8"/>
    </row>
    <row r="784">
      <c r="B784" s="143"/>
      <c r="C784" s="8"/>
      <c r="D784" s="8"/>
      <c r="E784" s="8"/>
    </row>
    <row r="785">
      <c r="B785" s="143"/>
      <c r="C785" s="8"/>
      <c r="D785" s="8"/>
      <c r="E785" s="8"/>
    </row>
    <row r="786">
      <c r="B786" s="143"/>
      <c r="C786" s="8"/>
      <c r="D786" s="8"/>
      <c r="E786" s="8"/>
    </row>
    <row r="787">
      <c r="B787" s="143"/>
      <c r="C787" s="8"/>
      <c r="D787" s="8"/>
      <c r="E787" s="8"/>
    </row>
    <row r="788">
      <c r="B788" s="143"/>
      <c r="C788" s="8"/>
      <c r="D788" s="8"/>
      <c r="E788" s="8"/>
    </row>
    <row r="789">
      <c r="B789" s="143"/>
      <c r="C789" s="8"/>
      <c r="D789" s="8"/>
      <c r="E789" s="8"/>
    </row>
    <row r="790">
      <c r="B790" s="143"/>
      <c r="C790" s="8"/>
      <c r="D790" s="8"/>
      <c r="E790" s="8"/>
    </row>
    <row r="791">
      <c r="B791" s="143"/>
      <c r="C791" s="8"/>
      <c r="D791" s="8"/>
      <c r="E791" s="8"/>
    </row>
    <row r="792">
      <c r="B792" s="143"/>
      <c r="C792" s="8"/>
      <c r="D792" s="8"/>
      <c r="E792" s="8"/>
    </row>
    <row r="793">
      <c r="B793" s="143"/>
      <c r="C793" s="8"/>
      <c r="D793" s="8"/>
      <c r="E793" s="8"/>
    </row>
    <row r="794">
      <c r="B794" s="143"/>
      <c r="C794" s="8"/>
      <c r="D794" s="8"/>
      <c r="E794" s="8"/>
    </row>
    <row r="795">
      <c r="B795" s="143"/>
      <c r="C795" s="8"/>
      <c r="D795" s="8"/>
      <c r="E795" s="8"/>
    </row>
    <row r="796">
      <c r="B796" s="143"/>
      <c r="C796" s="8"/>
      <c r="D796" s="8"/>
      <c r="E796" s="8"/>
    </row>
    <row r="797">
      <c r="B797" s="143"/>
      <c r="C797" s="8"/>
      <c r="D797" s="8"/>
      <c r="E797" s="8"/>
    </row>
    <row r="798">
      <c r="B798" s="143"/>
      <c r="C798" s="8"/>
      <c r="D798" s="8"/>
      <c r="E798" s="8"/>
    </row>
    <row r="799">
      <c r="B799" s="143"/>
      <c r="C799" s="8"/>
      <c r="D799" s="8"/>
      <c r="E799" s="8"/>
    </row>
    <row r="800">
      <c r="B800" s="143"/>
      <c r="C800" s="8"/>
      <c r="D800" s="8"/>
      <c r="E800" s="8"/>
    </row>
    <row r="801">
      <c r="B801" s="143"/>
      <c r="C801" s="8"/>
      <c r="D801" s="8"/>
      <c r="E801" s="8"/>
    </row>
    <row r="802">
      <c r="B802" s="143"/>
      <c r="C802" s="8"/>
      <c r="D802" s="8"/>
      <c r="E802" s="8"/>
    </row>
    <row r="803">
      <c r="B803" s="143"/>
      <c r="C803" s="8"/>
      <c r="D803" s="8"/>
      <c r="E803" s="8"/>
    </row>
    <row r="804">
      <c r="B804" s="143"/>
      <c r="C804" s="8"/>
      <c r="D804" s="8"/>
      <c r="E804" s="8"/>
    </row>
    <row r="805">
      <c r="B805" s="143"/>
      <c r="C805" s="8"/>
      <c r="D805" s="8"/>
      <c r="E805" s="8"/>
    </row>
    <row r="806">
      <c r="B806" s="143"/>
      <c r="C806" s="8"/>
      <c r="D806" s="8"/>
      <c r="E806" s="8"/>
    </row>
    <row r="807">
      <c r="B807" s="143"/>
      <c r="C807" s="8"/>
      <c r="D807" s="8"/>
      <c r="E807" s="8"/>
    </row>
    <row r="808">
      <c r="B808" s="143"/>
      <c r="C808" s="8"/>
      <c r="D808" s="8"/>
      <c r="E808" s="8"/>
    </row>
    <row r="809">
      <c r="B809" s="143"/>
      <c r="C809" s="8"/>
      <c r="D809" s="8"/>
      <c r="E809" s="8"/>
    </row>
    <row r="810">
      <c r="B810" s="143"/>
      <c r="C810" s="8"/>
      <c r="D810" s="8"/>
      <c r="E810" s="8"/>
    </row>
    <row r="811">
      <c r="B811" s="143"/>
      <c r="C811" s="8"/>
      <c r="D811" s="8"/>
      <c r="E811" s="8"/>
    </row>
    <row r="812">
      <c r="B812" s="143"/>
      <c r="C812" s="8"/>
      <c r="D812" s="8"/>
      <c r="E812" s="8"/>
    </row>
    <row r="813">
      <c r="B813" s="143"/>
      <c r="C813" s="8"/>
      <c r="D813" s="8"/>
      <c r="E813" s="8"/>
    </row>
    <row r="814">
      <c r="B814" s="143"/>
      <c r="C814" s="8"/>
      <c r="D814" s="8"/>
      <c r="E814" s="8"/>
    </row>
    <row r="815">
      <c r="B815" s="143"/>
      <c r="C815" s="8"/>
      <c r="D815" s="8"/>
      <c r="E815" s="8"/>
    </row>
    <row r="816">
      <c r="B816" s="143"/>
      <c r="C816" s="8"/>
      <c r="D816" s="8"/>
      <c r="E816" s="8"/>
    </row>
    <row r="817">
      <c r="B817" s="143"/>
      <c r="C817" s="8"/>
      <c r="D817" s="8"/>
      <c r="E817" s="8"/>
    </row>
    <row r="818">
      <c r="B818" s="143"/>
      <c r="C818" s="8"/>
      <c r="D818" s="8"/>
      <c r="E818" s="8"/>
    </row>
    <row r="819">
      <c r="B819" s="143"/>
      <c r="C819" s="8"/>
      <c r="D819" s="8"/>
      <c r="E819" s="8"/>
    </row>
    <row r="820">
      <c r="B820" s="143"/>
      <c r="C820" s="8"/>
      <c r="D820" s="8"/>
      <c r="E820" s="8"/>
    </row>
    <row r="821">
      <c r="B821" s="143"/>
      <c r="C821" s="8"/>
      <c r="D821" s="8"/>
      <c r="E821" s="8"/>
    </row>
    <row r="822">
      <c r="B822" s="143"/>
      <c r="C822" s="8"/>
      <c r="D822" s="8"/>
      <c r="E822" s="8"/>
    </row>
    <row r="823">
      <c r="B823" s="143"/>
      <c r="C823" s="8"/>
      <c r="D823" s="8"/>
      <c r="E823" s="8"/>
    </row>
    <row r="824">
      <c r="B824" s="143"/>
      <c r="C824" s="8"/>
      <c r="D824" s="8"/>
      <c r="E824" s="8"/>
    </row>
    <row r="825">
      <c r="B825" s="143"/>
      <c r="C825" s="8"/>
      <c r="D825" s="8"/>
      <c r="E825" s="8"/>
    </row>
    <row r="826">
      <c r="B826" s="143"/>
      <c r="C826" s="8"/>
      <c r="D826" s="8"/>
      <c r="E826" s="8"/>
    </row>
    <row r="827">
      <c r="B827" s="143"/>
      <c r="C827" s="8"/>
      <c r="D827" s="8"/>
      <c r="E827" s="8"/>
    </row>
    <row r="828">
      <c r="B828" s="143"/>
      <c r="C828" s="8"/>
      <c r="D828" s="8"/>
      <c r="E828" s="8"/>
    </row>
    <row r="829">
      <c r="B829" s="143"/>
      <c r="C829" s="8"/>
      <c r="D829" s="8"/>
      <c r="E829" s="8"/>
    </row>
    <row r="830">
      <c r="B830" s="143"/>
      <c r="C830" s="8"/>
      <c r="D830" s="8"/>
      <c r="E830" s="8"/>
    </row>
    <row r="831">
      <c r="B831" s="143"/>
      <c r="C831" s="8"/>
      <c r="D831" s="8"/>
      <c r="E831" s="8"/>
    </row>
    <row r="832">
      <c r="B832" s="143"/>
      <c r="C832" s="8"/>
      <c r="D832" s="8"/>
      <c r="E832" s="8"/>
    </row>
    <row r="833">
      <c r="B833" s="143"/>
      <c r="C833" s="8"/>
      <c r="D833" s="8"/>
      <c r="E833" s="8"/>
    </row>
    <row r="834">
      <c r="B834" s="143"/>
      <c r="C834" s="8"/>
      <c r="D834" s="8"/>
      <c r="E834" s="8"/>
    </row>
    <row r="835">
      <c r="B835" s="143"/>
      <c r="C835" s="8"/>
      <c r="D835" s="8"/>
      <c r="E835" s="8"/>
    </row>
    <row r="836">
      <c r="B836" s="143"/>
      <c r="C836" s="8"/>
      <c r="D836" s="8"/>
      <c r="E836" s="8"/>
    </row>
    <row r="837">
      <c r="B837" s="143"/>
      <c r="C837" s="8"/>
      <c r="D837" s="8"/>
      <c r="E837" s="8"/>
    </row>
    <row r="838">
      <c r="B838" s="143"/>
      <c r="C838" s="8"/>
      <c r="D838" s="8"/>
      <c r="E838" s="8"/>
    </row>
    <row r="839">
      <c r="B839" s="143"/>
      <c r="C839" s="8"/>
      <c r="D839" s="8"/>
      <c r="E839" s="8"/>
    </row>
    <row r="840">
      <c r="B840" s="143"/>
      <c r="C840" s="8"/>
      <c r="D840" s="8"/>
      <c r="E840" s="8"/>
    </row>
    <row r="841">
      <c r="B841" s="143"/>
      <c r="C841" s="8"/>
      <c r="D841" s="8"/>
      <c r="E841" s="8"/>
    </row>
    <row r="842">
      <c r="B842" s="143"/>
      <c r="C842" s="8"/>
      <c r="D842" s="8"/>
      <c r="E842" s="8"/>
    </row>
    <row r="843">
      <c r="B843" s="143"/>
      <c r="C843" s="8"/>
      <c r="D843" s="8"/>
      <c r="E843" s="8"/>
    </row>
    <row r="844">
      <c r="B844" s="143"/>
      <c r="C844" s="8"/>
      <c r="D844" s="8"/>
      <c r="E844" s="8"/>
    </row>
    <row r="845">
      <c r="B845" s="143"/>
      <c r="C845" s="8"/>
      <c r="D845" s="8"/>
      <c r="E845" s="8"/>
    </row>
    <row r="846">
      <c r="B846" s="143"/>
      <c r="C846" s="8"/>
      <c r="D846" s="8"/>
      <c r="E846" s="8"/>
    </row>
    <row r="847">
      <c r="B847" s="143"/>
      <c r="C847" s="8"/>
      <c r="D847" s="8"/>
      <c r="E847" s="8"/>
    </row>
    <row r="848">
      <c r="B848" s="143"/>
      <c r="C848" s="8"/>
      <c r="D848" s="8"/>
      <c r="E848" s="8"/>
    </row>
    <row r="849">
      <c r="B849" s="143"/>
      <c r="C849" s="8"/>
      <c r="D849" s="8"/>
      <c r="E849" s="8"/>
    </row>
    <row r="850">
      <c r="B850" s="143"/>
      <c r="C850" s="8"/>
      <c r="D850" s="8"/>
      <c r="E850" s="8"/>
    </row>
    <row r="851">
      <c r="B851" s="143"/>
      <c r="C851" s="8"/>
      <c r="D851" s="8"/>
      <c r="E851" s="8"/>
    </row>
    <row r="852">
      <c r="B852" s="143"/>
      <c r="C852" s="8"/>
      <c r="D852" s="8"/>
      <c r="E852" s="8"/>
    </row>
    <row r="853">
      <c r="B853" s="143"/>
      <c r="C853" s="8"/>
      <c r="D853" s="8"/>
      <c r="E853" s="8"/>
    </row>
    <row r="854">
      <c r="B854" s="143"/>
      <c r="C854" s="8"/>
      <c r="D854" s="8"/>
      <c r="E854" s="8"/>
    </row>
    <row r="855">
      <c r="B855" s="143"/>
      <c r="C855" s="8"/>
      <c r="D855" s="8"/>
      <c r="E855" s="8"/>
    </row>
    <row r="856">
      <c r="B856" s="143"/>
      <c r="C856" s="8"/>
      <c r="D856" s="8"/>
      <c r="E856" s="8"/>
    </row>
    <row r="857">
      <c r="B857" s="143"/>
      <c r="C857" s="8"/>
      <c r="D857" s="8"/>
      <c r="E857" s="8"/>
    </row>
    <row r="858">
      <c r="B858" s="143"/>
      <c r="C858" s="8"/>
      <c r="D858" s="8"/>
      <c r="E858" s="8"/>
    </row>
    <row r="859">
      <c r="B859" s="143"/>
      <c r="C859" s="8"/>
      <c r="D859" s="8"/>
      <c r="E859" s="8"/>
    </row>
    <row r="860">
      <c r="B860" s="143"/>
      <c r="C860" s="8"/>
      <c r="D860" s="8"/>
      <c r="E860" s="8"/>
    </row>
    <row r="861">
      <c r="B861" s="143"/>
      <c r="C861" s="8"/>
      <c r="D861" s="8"/>
      <c r="E861" s="8"/>
    </row>
    <row r="862">
      <c r="B862" s="143"/>
      <c r="C862" s="8"/>
      <c r="D862" s="8"/>
      <c r="E862" s="8"/>
    </row>
    <row r="863">
      <c r="B863" s="143"/>
      <c r="C863" s="8"/>
      <c r="D863" s="8"/>
      <c r="E863" s="8"/>
    </row>
    <row r="864">
      <c r="B864" s="143"/>
      <c r="C864" s="8"/>
      <c r="D864" s="8"/>
      <c r="E864" s="8"/>
    </row>
    <row r="865">
      <c r="B865" s="143"/>
      <c r="C865" s="8"/>
      <c r="D865" s="8"/>
      <c r="E865" s="8"/>
    </row>
    <row r="866">
      <c r="B866" s="143"/>
      <c r="C866" s="8"/>
      <c r="D866" s="8"/>
      <c r="E866" s="8"/>
    </row>
    <row r="867">
      <c r="B867" s="143"/>
      <c r="C867" s="8"/>
      <c r="D867" s="8"/>
      <c r="E867" s="8"/>
    </row>
    <row r="868">
      <c r="B868" s="143"/>
      <c r="C868" s="8"/>
      <c r="D868" s="8"/>
      <c r="E868" s="8"/>
    </row>
    <row r="869">
      <c r="B869" s="143"/>
      <c r="C869" s="8"/>
      <c r="D869" s="8"/>
      <c r="E869" s="8"/>
    </row>
    <row r="870">
      <c r="B870" s="143"/>
      <c r="C870" s="8"/>
      <c r="D870" s="8"/>
      <c r="E870" s="8"/>
    </row>
    <row r="871">
      <c r="B871" s="143"/>
      <c r="C871" s="8"/>
      <c r="D871" s="8"/>
      <c r="E871" s="8"/>
    </row>
    <row r="872">
      <c r="B872" s="143"/>
      <c r="C872" s="8"/>
      <c r="D872" s="8"/>
      <c r="E872" s="8"/>
    </row>
    <row r="873">
      <c r="B873" s="143"/>
      <c r="C873" s="8"/>
      <c r="D873" s="8"/>
      <c r="E873" s="8"/>
    </row>
    <row r="874">
      <c r="B874" s="143"/>
      <c r="C874" s="8"/>
      <c r="D874" s="8"/>
      <c r="E874" s="8"/>
    </row>
    <row r="875">
      <c r="B875" s="143"/>
      <c r="C875" s="8"/>
      <c r="D875" s="8"/>
      <c r="E875" s="8"/>
    </row>
    <row r="876">
      <c r="B876" s="143"/>
      <c r="C876" s="8"/>
      <c r="D876" s="8"/>
      <c r="E876" s="8"/>
    </row>
    <row r="877">
      <c r="B877" s="143"/>
      <c r="C877" s="8"/>
      <c r="D877" s="8"/>
      <c r="E877" s="8"/>
    </row>
    <row r="878">
      <c r="B878" s="143"/>
      <c r="C878" s="8"/>
      <c r="D878" s="8"/>
      <c r="E878" s="8"/>
    </row>
    <row r="879">
      <c r="B879" s="143"/>
      <c r="C879" s="8"/>
      <c r="D879" s="8"/>
      <c r="E879" s="8"/>
    </row>
    <row r="880">
      <c r="B880" s="143"/>
      <c r="C880" s="8"/>
      <c r="D880" s="8"/>
      <c r="E880" s="8"/>
    </row>
    <row r="881">
      <c r="B881" s="143"/>
      <c r="C881" s="8"/>
      <c r="D881" s="8"/>
      <c r="E881" s="8"/>
    </row>
    <row r="882">
      <c r="B882" s="143"/>
      <c r="C882" s="8"/>
      <c r="D882" s="8"/>
      <c r="E882" s="8"/>
    </row>
    <row r="883">
      <c r="B883" s="143"/>
      <c r="C883" s="8"/>
      <c r="D883" s="8"/>
      <c r="E883" s="8"/>
    </row>
    <row r="884">
      <c r="B884" s="143"/>
      <c r="C884" s="8"/>
      <c r="D884" s="8"/>
      <c r="E884" s="8"/>
    </row>
    <row r="885">
      <c r="B885" s="143"/>
      <c r="C885" s="8"/>
      <c r="D885" s="8"/>
      <c r="E885" s="8"/>
    </row>
    <row r="886">
      <c r="B886" s="143"/>
      <c r="C886" s="8"/>
      <c r="D886" s="8"/>
      <c r="E886" s="8"/>
    </row>
    <row r="887">
      <c r="B887" s="143"/>
      <c r="C887" s="8"/>
      <c r="D887" s="8"/>
      <c r="E887" s="8"/>
    </row>
    <row r="888">
      <c r="B888" s="143"/>
      <c r="C888" s="8"/>
      <c r="D888" s="8"/>
      <c r="E888" s="8"/>
    </row>
    <row r="889">
      <c r="B889" s="143"/>
      <c r="C889" s="8"/>
      <c r="D889" s="8"/>
      <c r="E889" s="8"/>
    </row>
    <row r="890">
      <c r="B890" s="143"/>
      <c r="C890" s="8"/>
      <c r="D890" s="8"/>
      <c r="E890" s="8"/>
    </row>
    <row r="891">
      <c r="B891" s="143"/>
      <c r="C891" s="8"/>
      <c r="D891" s="8"/>
      <c r="E891" s="8"/>
    </row>
    <row r="892">
      <c r="B892" s="143"/>
      <c r="C892" s="8"/>
      <c r="D892" s="8"/>
      <c r="E892" s="8"/>
    </row>
    <row r="893">
      <c r="B893" s="143"/>
      <c r="C893" s="8"/>
      <c r="D893" s="8"/>
      <c r="E893" s="8"/>
    </row>
    <row r="894">
      <c r="B894" s="143"/>
      <c r="C894" s="8"/>
      <c r="D894" s="8"/>
      <c r="E894" s="8"/>
    </row>
    <row r="895">
      <c r="B895" s="143"/>
      <c r="C895" s="8"/>
      <c r="D895" s="8"/>
      <c r="E895" s="8"/>
    </row>
    <row r="896">
      <c r="B896" s="143"/>
      <c r="C896" s="8"/>
      <c r="D896" s="8"/>
      <c r="E896" s="8"/>
    </row>
    <row r="897">
      <c r="B897" s="143"/>
      <c r="C897" s="8"/>
      <c r="D897" s="8"/>
      <c r="E897" s="8"/>
    </row>
    <row r="898">
      <c r="B898" s="143"/>
      <c r="C898" s="8"/>
      <c r="D898" s="8"/>
      <c r="E898" s="8"/>
    </row>
    <row r="899">
      <c r="B899" s="143"/>
      <c r="C899" s="8"/>
      <c r="D899" s="8"/>
      <c r="E899" s="8"/>
    </row>
    <row r="900">
      <c r="B900" s="143"/>
      <c r="C900" s="8"/>
      <c r="D900" s="8"/>
      <c r="E900" s="8"/>
    </row>
    <row r="901">
      <c r="B901" s="143"/>
      <c r="C901" s="8"/>
      <c r="D901" s="8"/>
      <c r="E901" s="8"/>
    </row>
    <row r="902">
      <c r="B902" s="143"/>
      <c r="C902" s="8"/>
      <c r="D902" s="8"/>
      <c r="E902" s="8"/>
    </row>
    <row r="903">
      <c r="B903" s="143"/>
      <c r="C903" s="8"/>
      <c r="D903" s="8"/>
      <c r="E903" s="8"/>
    </row>
    <row r="904">
      <c r="B904" s="143"/>
      <c r="C904" s="8"/>
      <c r="D904" s="8"/>
      <c r="E904" s="8"/>
    </row>
    <row r="905">
      <c r="B905" s="143"/>
      <c r="C905" s="8"/>
      <c r="D905" s="8"/>
      <c r="E905" s="8"/>
    </row>
    <row r="906">
      <c r="B906" s="143"/>
      <c r="C906" s="8"/>
      <c r="D906" s="8"/>
      <c r="E906" s="8"/>
    </row>
    <row r="907">
      <c r="B907" s="143"/>
      <c r="C907" s="8"/>
      <c r="D907" s="8"/>
      <c r="E907" s="8"/>
    </row>
    <row r="908">
      <c r="B908" s="143"/>
      <c r="C908" s="8"/>
      <c r="D908" s="8"/>
      <c r="E908" s="8"/>
    </row>
    <row r="909">
      <c r="B909" s="143"/>
      <c r="C909" s="8"/>
      <c r="D909" s="8"/>
      <c r="E909" s="8"/>
    </row>
    <row r="910">
      <c r="B910" s="143"/>
      <c r="C910" s="8"/>
      <c r="D910" s="8"/>
      <c r="E910" s="8"/>
    </row>
    <row r="911">
      <c r="B911" s="143"/>
      <c r="C911" s="8"/>
      <c r="D911" s="8"/>
      <c r="E911" s="8"/>
    </row>
    <row r="912">
      <c r="B912" s="143"/>
      <c r="C912" s="8"/>
      <c r="D912" s="8"/>
      <c r="E912" s="8"/>
    </row>
    <row r="913">
      <c r="B913" s="143"/>
      <c r="C913" s="8"/>
      <c r="D913" s="8"/>
      <c r="E913" s="8"/>
    </row>
    <row r="914">
      <c r="B914" s="143"/>
      <c r="C914" s="8"/>
      <c r="D914" s="8"/>
      <c r="E914" s="8"/>
    </row>
    <row r="915">
      <c r="B915" s="143"/>
      <c r="C915" s="8"/>
      <c r="D915" s="8"/>
      <c r="E915" s="8"/>
    </row>
    <row r="916">
      <c r="B916" s="143"/>
      <c r="C916" s="8"/>
      <c r="D916" s="8"/>
      <c r="E916" s="8"/>
    </row>
    <row r="917">
      <c r="B917" s="143"/>
      <c r="C917" s="8"/>
      <c r="D917" s="8"/>
      <c r="E917" s="8"/>
    </row>
    <row r="918">
      <c r="B918" s="143"/>
      <c r="C918" s="8"/>
      <c r="D918" s="8"/>
      <c r="E918" s="8"/>
    </row>
    <row r="919">
      <c r="B919" s="143"/>
      <c r="C919" s="8"/>
      <c r="D919" s="8"/>
      <c r="E919" s="8"/>
    </row>
    <row r="920">
      <c r="B920" s="143"/>
      <c r="C920" s="8"/>
      <c r="D920" s="8"/>
      <c r="E920" s="8"/>
    </row>
    <row r="921">
      <c r="B921" s="143"/>
      <c r="C921" s="8"/>
      <c r="D921" s="8"/>
      <c r="E921" s="8"/>
    </row>
    <row r="922">
      <c r="B922" s="143"/>
      <c r="C922" s="8"/>
      <c r="D922" s="8"/>
      <c r="E922" s="8"/>
    </row>
    <row r="923">
      <c r="B923" s="143"/>
      <c r="C923" s="8"/>
      <c r="D923" s="8"/>
      <c r="E923" s="8"/>
    </row>
    <row r="924">
      <c r="B924" s="143"/>
      <c r="C924" s="8"/>
      <c r="D924" s="8"/>
      <c r="E924" s="8"/>
    </row>
    <row r="925">
      <c r="B925" s="143"/>
      <c r="C925" s="8"/>
      <c r="D925" s="8"/>
      <c r="E925" s="8"/>
    </row>
    <row r="926">
      <c r="B926" s="143"/>
      <c r="C926" s="8"/>
      <c r="D926" s="8"/>
      <c r="E926" s="8"/>
    </row>
    <row r="927">
      <c r="B927" s="143"/>
      <c r="C927" s="8"/>
      <c r="D927" s="8"/>
      <c r="E927" s="8"/>
    </row>
    <row r="928">
      <c r="B928" s="143"/>
      <c r="C928" s="8"/>
      <c r="D928" s="8"/>
      <c r="E928" s="8"/>
    </row>
    <row r="929">
      <c r="B929" s="143"/>
      <c r="C929" s="8"/>
      <c r="D929" s="8"/>
      <c r="E929" s="8"/>
    </row>
    <row r="930">
      <c r="B930" s="143"/>
      <c r="C930" s="8"/>
      <c r="D930" s="8"/>
      <c r="E930" s="8"/>
    </row>
    <row r="931">
      <c r="B931" s="143"/>
      <c r="C931" s="8"/>
      <c r="D931" s="8"/>
      <c r="E931" s="8"/>
    </row>
    <row r="932">
      <c r="B932" s="143"/>
      <c r="C932" s="8"/>
      <c r="D932" s="8"/>
      <c r="E932" s="8"/>
    </row>
    <row r="933">
      <c r="B933" s="143"/>
      <c r="C933" s="8"/>
      <c r="D933" s="8"/>
      <c r="E933" s="8"/>
    </row>
    <row r="934">
      <c r="B934" s="143"/>
      <c r="C934" s="8"/>
      <c r="D934" s="8"/>
      <c r="E934" s="8"/>
    </row>
    <row r="935">
      <c r="B935" s="143"/>
      <c r="C935" s="8"/>
      <c r="D935" s="8"/>
      <c r="E935" s="8"/>
    </row>
    <row r="936">
      <c r="B936" s="143"/>
      <c r="C936" s="8"/>
      <c r="D936" s="8"/>
      <c r="E936" s="8"/>
    </row>
    <row r="937">
      <c r="B937" s="143"/>
      <c r="C937" s="8"/>
      <c r="D937" s="8"/>
      <c r="E937" s="8"/>
    </row>
    <row r="938">
      <c r="B938" s="143"/>
      <c r="C938" s="8"/>
      <c r="D938" s="8"/>
      <c r="E938" s="8"/>
    </row>
    <row r="939">
      <c r="B939" s="143"/>
      <c r="C939" s="8"/>
      <c r="D939" s="8"/>
      <c r="E939" s="8"/>
    </row>
    <row r="940">
      <c r="B940" s="143"/>
      <c r="C940" s="8"/>
      <c r="D940" s="8"/>
      <c r="E940" s="8"/>
    </row>
    <row r="941">
      <c r="B941" s="143"/>
      <c r="C941" s="8"/>
      <c r="D941" s="8"/>
      <c r="E941" s="8"/>
    </row>
    <row r="942">
      <c r="B942" s="143"/>
      <c r="C942" s="8"/>
      <c r="D942" s="8"/>
      <c r="E942" s="8"/>
    </row>
    <row r="943">
      <c r="B943" s="143"/>
      <c r="C943" s="8"/>
      <c r="D943" s="8"/>
      <c r="E943" s="8"/>
    </row>
    <row r="944">
      <c r="B944" s="143"/>
      <c r="C944" s="8"/>
      <c r="D944" s="8"/>
      <c r="E944" s="8"/>
    </row>
    <row r="945">
      <c r="B945" s="143"/>
      <c r="C945" s="8"/>
      <c r="D945" s="8"/>
      <c r="E945" s="8"/>
    </row>
    <row r="946">
      <c r="B946" s="143"/>
      <c r="C946" s="8"/>
      <c r="D946" s="8"/>
      <c r="E946" s="8"/>
    </row>
    <row r="947">
      <c r="B947" s="143"/>
      <c r="C947" s="8"/>
      <c r="D947" s="8"/>
      <c r="E947" s="8"/>
    </row>
    <row r="948">
      <c r="B948" s="143"/>
      <c r="C948" s="8"/>
      <c r="D948" s="8"/>
      <c r="E948" s="8"/>
    </row>
    <row r="949">
      <c r="B949" s="143"/>
      <c r="C949" s="8"/>
      <c r="D949" s="8"/>
      <c r="E949" s="8"/>
    </row>
    <row r="950">
      <c r="B950" s="143"/>
      <c r="C950" s="8"/>
      <c r="D950" s="8"/>
      <c r="E950" s="8"/>
    </row>
    <row r="951">
      <c r="B951" s="143"/>
      <c r="C951" s="8"/>
      <c r="D951" s="8"/>
      <c r="E951" s="8"/>
    </row>
    <row r="952">
      <c r="B952" s="143"/>
      <c r="C952" s="8"/>
      <c r="D952" s="8"/>
      <c r="E952" s="8"/>
    </row>
    <row r="953">
      <c r="B953" s="143"/>
      <c r="C953" s="8"/>
      <c r="D953" s="8"/>
      <c r="E953" s="8"/>
    </row>
    <row r="954">
      <c r="B954" s="143"/>
      <c r="C954" s="8"/>
      <c r="D954" s="8"/>
      <c r="E954" s="8"/>
    </row>
    <row r="955">
      <c r="B955" s="143"/>
      <c r="C955" s="8"/>
      <c r="D955" s="8"/>
      <c r="E955" s="8"/>
    </row>
    <row r="956">
      <c r="B956" s="143"/>
      <c r="C956" s="8"/>
      <c r="D956" s="8"/>
      <c r="E956" s="8"/>
    </row>
    <row r="957">
      <c r="B957" s="143"/>
      <c r="C957" s="8"/>
      <c r="D957" s="8"/>
      <c r="E957" s="8"/>
    </row>
    <row r="958">
      <c r="B958" s="143"/>
      <c r="C958" s="8"/>
      <c r="D958" s="8"/>
      <c r="E958" s="8"/>
    </row>
    <row r="959">
      <c r="B959" s="143"/>
      <c r="C959" s="8"/>
      <c r="D959" s="8"/>
      <c r="E959" s="8"/>
    </row>
    <row r="960">
      <c r="B960" s="143"/>
      <c r="C960" s="8"/>
      <c r="D960" s="8"/>
      <c r="E960" s="8"/>
    </row>
    <row r="961">
      <c r="B961" s="143"/>
      <c r="C961" s="8"/>
      <c r="D961" s="8"/>
      <c r="E961" s="8"/>
    </row>
    <row r="962">
      <c r="B962" s="143"/>
      <c r="C962" s="8"/>
      <c r="D962" s="8"/>
      <c r="E962" s="8"/>
    </row>
    <row r="963">
      <c r="B963" s="143"/>
      <c r="C963" s="8"/>
      <c r="D963" s="8"/>
      <c r="E963" s="8"/>
    </row>
    <row r="964">
      <c r="B964" s="143"/>
      <c r="C964" s="8"/>
      <c r="D964" s="8"/>
      <c r="E964" s="8"/>
    </row>
    <row r="965">
      <c r="B965" s="143"/>
      <c r="C965" s="8"/>
      <c r="D965" s="8"/>
      <c r="E965" s="8"/>
    </row>
    <row r="966">
      <c r="B966" s="143"/>
      <c r="C966" s="8"/>
      <c r="D966" s="8"/>
      <c r="E966" s="8"/>
    </row>
    <row r="967">
      <c r="B967" s="143"/>
      <c r="C967" s="8"/>
      <c r="D967" s="8"/>
      <c r="E967" s="8"/>
    </row>
    <row r="968">
      <c r="B968" s="143"/>
      <c r="C968" s="8"/>
      <c r="D968" s="8"/>
      <c r="E968" s="8"/>
    </row>
    <row r="969">
      <c r="B969" s="143"/>
      <c r="C969" s="8"/>
      <c r="D969" s="8"/>
      <c r="E969" s="8"/>
    </row>
    <row r="970">
      <c r="B970" s="143"/>
      <c r="C970" s="8"/>
      <c r="D970" s="8"/>
      <c r="E970" s="8"/>
    </row>
    <row r="971">
      <c r="B971" s="143"/>
      <c r="C971" s="8"/>
      <c r="D971" s="8"/>
      <c r="E971" s="8"/>
    </row>
    <row r="972">
      <c r="B972" s="143"/>
      <c r="C972" s="8"/>
      <c r="D972" s="8"/>
      <c r="E972" s="8"/>
    </row>
    <row r="973">
      <c r="B973" s="143"/>
      <c r="C973" s="8"/>
      <c r="D973" s="8"/>
      <c r="E973" s="8"/>
    </row>
    <row r="974">
      <c r="B974" s="143"/>
      <c r="C974" s="8"/>
      <c r="D974" s="8"/>
      <c r="E974" s="8"/>
    </row>
    <row r="975">
      <c r="B975" s="143"/>
      <c r="C975" s="8"/>
      <c r="D975" s="8"/>
      <c r="E975" s="8"/>
    </row>
    <row r="976">
      <c r="B976" s="143"/>
      <c r="C976" s="8"/>
      <c r="D976" s="8"/>
      <c r="E976" s="8"/>
    </row>
    <row r="977">
      <c r="B977" s="143"/>
      <c r="C977" s="8"/>
      <c r="D977" s="8"/>
      <c r="E977" s="8"/>
    </row>
    <row r="978">
      <c r="B978" s="143"/>
      <c r="C978" s="8"/>
      <c r="D978" s="8"/>
      <c r="E978" s="8"/>
    </row>
    <row r="979">
      <c r="B979" s="143"/>
      <c r="C979" s="8"/>
      <c r="D979" s="8"/>
      <c r="E979" s="8"/>
    </row>
    <row r="980">
      <c r="B980" s="143"/>
      <c r="C980" s="8"/>
      <c r="D980" s="8"/>
      <c r="E980" s="8"/>
    </row>
    <row r="981">
      <c r="B981" s="143"/>
      <c r="C981" s="8"/>
      <c r="D981" s="8"/>
      <c r="E981" s="8"/>
    </row>
    <row r="982">
      <c r="B982" s="143"/>
      <c r="C982" s="8"/>
      <c r="D982" s="8"/>
      <c r="E982" s="8"/>
    </row>
    <row r="983">
      <c r="B983" s="143"/>
      <c r="C983" s="8"/>
      <c r="D983" s="8"/>
      <c r="E983" s="8"/>
    </row>
    <row r="984">
      <c r="B984" s="143"/>
      <c r="C984" s="8"/>
      <c r="D984" s="8"/>
      <c r="E984" s="8"/>
    </row>
    <row r="985">
      <c r="B985" s="143"/>
      <c r="C985" s="8"/>
      <c r="D985" s="8"/>
      <c r="E985" s="8"/>
    </row>
    <row r="986">
      <c r="B986" s="143"/>
      <c r="C986" s="8"/>
      <c r="D986" s="8"/>
      <c r="E986" s="8"/>
    </row>
    <row r="987">
      <c r="B987" s="143"/>
      <c r="C987" s="8"/>
      <c r="D987" s="8"/>
      <c r="E987" s="8"/>
    </row>
    <row r="988">
      <c r="B988" s="143"/>
      <c r="C988" s="8"/>
      <c r="D988" s="8"/>
      <c r="E988" s="8"/>
    </row>
    <row r="989">
      <c r="B989" s="143"/>
      <c r="C989" s="8"/>
      <c r="D989" s="8"/>
      <c r="E989" s="8"/>
    </row>
    <row r="990">
      <c r="B990" s="143"/>
      <c r="C990" s="8"/>
      <c r="D990" s="8"/>
      <c r="E990" s="8"/>
    </row>
    <row r="991">
      <c r="B991" s="143"/>
      <c r="C991" s="8"/>
      <c r="D991" s="8"/>
      <c r="E991" s="8"/>
    </row>
    <row r="992">
      <c r="B992" s="143"/>
      <c r="C992" s="8"/>
      <c r="D992" s="8"/>
      <c r="E992" s="8"/>
    </row>
    <row r="993">
      <c r="B993" s="143"/>
      <c r="C993" s="8"/>
      <c r="D993" s="8"/>
      <c r="E993" s="8"/>
    </row>
    <row r="994">
      <c r="B994" s="143"/>
      <c r="C994" s="8"/>
      <c r="D994" s="8"/>
      <c r="E994" s="8"/>
    </row>
    <row r="995">
      <c r="B995" s="143"/>
      <c r="C995" s="8"/>
      <c r="D995" s="8"/>
      <c r="E995" s="8"/>
    </row>
    <row r="996">
      <c r="B996" s="143"/>
      <c r="C996" s="8"/>
      <c r="D996" s="8"/>
      <c r="E996" s="8"/>
    </row>
    <row r="997">
      <c r="B997" s="143"/>
      <c r="C997" s="8"/>
      <c r="D997" s="8"/>
      <c r="E997" s="8"/>
    </row>
    <row r="998">
      <c r="B998" s="143"/>
      <c r="C998" s="8"/>
      <c r="D998" s="8"/>
      <c r="E998" s="8"/>
    </row>
    <row r="999">
      <c r="B999" s="143"/>
      <c r="C999" s="8"/>
      <c r="D999" s="8"/>
      <c r="E999" s="8"/>
    </row>
    <row r="1000">
      <c r="B1000" s="143"/>
      <c r="C1000" s="8"/>
      <c r="D1000" s="8"/>
      <c r="E1000" s="8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2" max="2" width="22.5"/>
    <col customWidth="1" min="3" max="3" width="14.38"/>
    <col customWidth="1" min="4" max="4" width="16.5"/>
    <col customWidth="1" min="5" max="5" width="15.63"/>
    <col customWidth="1" min="6" max="6" width="14.0"/>
    <col customWidth="1" min="7" max="7" width="15.75"/>
    <col customWidth="1" min="8" max="8" width="11.75"/>
    <col customWidth="1" min="9" max="9" width="10.13"/>
    <col customWidth="1" min="10" max="10" width="27.5"/>
    <col customWidth="1" min="14" max="14" width="14.75"/>
    <col customWidth="1" min="15" max="15" width="12.63"/>
    <col customWidth="1" min="16" max="16" width="19.63"/>
    <col customWidth="1" min="17" max="17" width="15.63"/>
  </cols>
  <sheetData>
    <row r="1">
      <c r="A1" s="44"/>
      <c r="B1" s="44"/>
      <c r="C1" s="45"/>
      <c r="D1" s="136"/>
      <c r="E1" s="44"/>
      <c r="F1" s="44"/>
      <c r="G1" s="44"/>
      <c r="H1" s="44"/>
      <c r="I1" s="44"/>
      <c r="J1" s="44"/>
      <c r="K1" s="44"/>
      <c r="L1" s="136"/>
      <c r="M1" s="44"/>
      <c r="N1" s="44"/>
      <c r="O1" s="44"/>
      <c r="P1" s="45"/>
      <c r="Q1" s="48"/>
      <c r="R1" s="44"/>
      <c r="S1" s="44"/>
      <c r="T1" s="44"/>
    </row>
    <row r="2">
      <c r="A2" s="44"/>
      <c r="B2" s="44"/>
      <c r="C2" s="45"/>
      <c r="D2" s="136"/>
      <c r="E2" s="44"/>
      <c r="F2" s="44"/>
      <c r="G2" s="44"/>
      <c r="H2" s="44"/>
      <c r="I2" s="44"/>
      <c r="J2" s="44"/>
      <c r="K2" s="44"/>
      <c r="L2" s="136"/>
      <c r="M2" s="44"/>
      <c r="N2" s="44"/>
      <c r="O2" s="44"/>
      <c r="P2" s="45"/>
      <c r="Q2" s="48"/>
      <c r="R2" s="44"/>
      <c r="S2" s="44"/>
      <c r="T2" s="44"/>
    </row>
    <row r="3">
      <c r="A3" s="44"/>
      <c r="B3" s="44"/>
      <c r="C3" s="45"/>
      <c r="D3" s="136"/>
      <c r="E3" s="44"/>
      <c r="F3" s="44"/>
      <c r="G3" s="44"/>
      <c r="H3" s="44"/>
      <c r="I3" s="44"/>
      <c r="J3" s="44"/>
      <c r="K3" s="44"/>
      <c r="L3" s="136"/>
      <c r="M3" s="44"/>
      <c r="N3" s="44"/>
      <c r="O3" s="44"/>
      <c r="P3" s="45"/>
      <c r="Q3" s="48"/>
      <c r="R3" s="44"/>
      <c r="S3" s="44"/>
      <c r="T3" s="44"/>
    </row>
    <row r="4">
      <c r="A4" s="44"/>
      <c r="B4" s="235" t="s">
        <v>241</v>
      </c>
      <c r="C4" s="5"/>
      <c r="D4" s="5"/>
      <c r="E4" s="6"/>
      <c r="F4" s="45"/>
      <c r="G4" s="45"/>
      <c r="H4" s="45"/>
      <c r="I4" s="45"/>
      <c r="J4" s="235" t="s">
        <v>242</v>
      </c>
      <c r="K4" s="5"/>
      <c r="L4" s="5"/>
      <c r="M4" s="6"/>
      <c r="N4" s="44"/>
      <c r="O4" s="44"/>
      <c r="P4" s="45"/>
      <c r="Q4" s="48"/>
      <c r="R4" s="44"/>
      <c r="S4" s="44"/>
      <c r="T4" s="44"/>
    </row>
    <row r="5">
      <c r="A5" s="44"/>
      <c r="B5" s="236"/>
      <c r="C5" s="236"/>
      <c r="D5" s="237"/>
      <c r="E5" s="236"/>
      <c r="F5" s="45"/>
      <c r="G5" s="45"/>
      <c r="H5" s="45"/>
      <c r="I5" s="45"/>
      <c r="J5" s="238" t="s">
        <v>243</v>
      </c>
      <c r="K5" s="236"/>
      <c r="L5" s="237"/>
      <c r="M5" s="236"/>
      <c r="N5" s="44"/>
      <c r="O5" s="44"/>
      <c r="P5" s="45"/>
      <c r="Q5" s="48"/>
      <c r="R5" s="44"/>
      <c r="S5" s="44"/>
      <c r="T5" s="44"/>
    </row>
    <row r="6">
      <c r="A6" s="44"/>
      <c r="B6" s="51"/>
      <c r="C6" s="51"/>
      <c r="D6" s="130" t="s">
        <v>224</v>
      </c>
      <c r="E6" s="130" t="s">
        <v>14</v>
      </c>
      <c r="F6" s="50"/>
      <c r="G6" s="50"/>
      <c r="H6" s="50"/>
      <c r="I6" s="50"/>
      <c r="J6" s="51"/>
      <c r="K6" s="239"/>
      <c r="L6" s="130" t="s">
        <v>224</v>
      </c>
      <c r="M6" s="57" t="s">
        <v>14</v>
      </c>
      <c r="N6" s="44"/>
      <c r="O6" s="44"/>
      <c r="P6" s="45"/>
      <c r="Q6" s="48"/>
      <c r="R6" s="44"/>
      <c r="S6" s="44"/>
      <c r="T6" s="44"/>
    </row>
    <row r="7">
      <c r="A7" s="44"/>
      <c r="B7" s="59" t="s">
        <v>244</v>
      </c>
      <c r="C7" s="240"/>
      <c r="D7" s="241">
        <f>SUM(D8:D11)</f>
        <v>0</v>
      </c>
      <c r="E7" s="242" t="str">
        <f>D7/$D$82</f>
        <v>#DIV/0!</v>
      </c>
      <c r="F7" s="50"/>
      <c r="G7" s="50"/>
      <c r="H7" s="50"/>
      <c r="I7" s="50"/>
      <c r="J7" s="59" t="s">
        <v>245</v>
      </c>
      <c r="K7" s="243"/>
      <c r="L7" s="241">
        <f>SUM(L8:L11)</f>
        <v>0</v>
      </c>
      <c r="M7" s="102" t="str">
        <f>Iferror(L7/$L$44,"")</f>
        <v/>
      </c>
      <c r="N7" s="44"/>
      <c r="O7" s="44"/>
      <c r="P7" s="45"/>
      <c r="Q7" s="48"/>
      <c r="R7" s="44"/>
      <c r="S7" s="44"/>
      <c r="T7" s="44"/>
    </row>
    <row r="8">
      <c r="A8" s="44"/>
      <c r="B8" s="244"/>
      <c r="C8" s="68" t="s">
        <v>246</v>
      </c>
      <c r="D8" s="78"/>
      <c r="E8" s="245" t="str">
        <f t="shared" ref="E8:E11" si="1">D8/$D$7</f>
        <v>#DIV/0!</v>
      </c>
      <c r="F8" s="156"/>
      <c r="G8" s="156"/>
      <c r="H8" s="156"/>
      <c r="I8" s="156"/>
      <c r="J8" s="244"/>
      <c r="K8" s="246" t="s">
        <v>246</v>
      </c>
      <c r="L8" s="78"/>
      <c r="M8" s="247" t="str">
        <f t="shared" ref="M8:M11" si="2">L8/$L$7</f>
        <v>#DIV/0!</v>
      </c>
      <c r="N8" s="44"/>
      <c r="O8" s="44"/>
      <c r="P8" s="45"/>
      <c r="Q8" s="48"/>
      <c r="R8" s="44"/>
      <c r="S8" s="44"/>
      <c r="T8" s="44"/>
    </row>
    <row r="9">
      <c r="A9" s="44"/>
      <c r="B9" s="68"/>
      <c r="C9" s="68" t="s">
        <v>247</v>
      </c>
      <c r="D9" s="78"/>
      <c r="E9" s="245" t="str">
        <f t="shared" si="1"/>
        <v>#DIV/0!</v>
      </c>
      <c r="F9" s="45"/>
      <c r="G9" s="45"/>
      <c r="H9" s="45"/>
      <c r="I9" s="45"/>
      <c r="J9" s="244"/>
      <c r="K9" s="246" t="s">
        <v>247</v>
      </c>
      <c r="L9" s="248"/>
      <c r="M9" s="247" t="str">
        <f t="shared" si="2"/>
        <v>#DIV/0!</v>
      </c>
      <c r="N9" s="44"/>
      <c r="O9" s="44"/>
      <c r="P9" s="45"/>
      <c r="Q9" s="48"/>
      <c r="R9" s="44"/>
      <c r="S9" s="44"/>
      <c r="T9" s="44"/>
    </row>
    <row r="10">
      <c r="A10" s="44"/>
      <c r="B10" s="244"/>
      <c r="C10" s="68" t="s">
        <v>248</v>
      </c>
      <c r="D10" s="78"/>
      <c r="E10" s="245" t="str">
        <f t="shared" si="1"/>
        <v>#DIV/0!</v>
      </c>
      <c r="F10" s="45"/>
      <c r="G10" s="45"/>
      <c r="H10" s="45"/>
      <c r="I10" s="45"/>
      <c r="J10" s="244"/>
      <c r="K10" s="246" t="s">
        <v>248</v>
      </c>
      <c r="L10" s="248"/>
      <c r="M10" s="247" t="str">
        <f t="shared" si="2"/>
        <v>#DIV/0!</v>
      </c>
      <c r="N10" s="44"/>
      <c r="O10" s="44"/>
      <c r="P10" s="45"/>
      <c r="Q10" s="48"/>
      <c r="R10" s="44"/>
      <c r="S10" s="44"/>
      <c r="T10" s="44"/>
    </row>
    <row r="11">
      <c r="A11" s="44"/>
      <c r="B11" s="249"/>
      <c r="C11" s="122" t="s">
        <v>249</v>
      </c>
      <c r="D11" s="248"/>
      <c r="E11" s="245" t="str">
        <f t="shared" si="1"/>
        <v>#DIV/0!</v>
      </c>
      <c r="F11" s="45"/>
      <c r="G11" s="45"/>
      <c r="H11" s="45"/>
      <c r="I11" s="45"/>
      <c r="J11" s="249"/>
      <c r="K11" s="250" t="s">
        <v>249</v>
      </c>
      <c r="L11" s="248"/>
      <c r="M11" s="247" t="str">
        <f t="shared" si="2"/>
        <v>#DIV/0!</v>
      </c>
      <c r="N11" s="44"/>
      <c r="O11" s="44"/>
      <c r="P11" s="45"/>
      <c r="Q11" s="48"/>
      <c r="R11" s="44"/>
      <c r="S11" s="44"/>
      <c r="T11" s="44"/>
    </row>
    <row r="12">
      <c r="A12" s="44"/>
      <c r="B12" s="59" t="s">
        <v>250</v>
      </c>
      <c r="C12" s="240"/>
      <c r="D12" s="251">
        <f>SUM(D13:D16)</f>
        <v>0</v>
      </c>
      <c r="E12" s="104" t="str">
        <f>D12/$D$82</f>
        <v>#DIV/0!</v>
      </c>
      <c r="F12" s="50"/>
      <c r="G12" s="50"/>
      <c r="H12" s="50"/>
      <c r="I12" s="50"/>
      <c r="J12" s="59" t="s">
        <v>251</v>
      </c>
      <c r="K12" s="243"/>
      <c r="L12" s="241">
        <f>SUM(L13:L16)</f>
        <v>0</v>
      </c>
      <c r="M12" s="102" t="str">
        <f>L12/$L$44</f>
        <v>#DIV/0!</v>
      </c>
      <c r="N12" s="44"/>
      <c r="O12" s="44"/>
      <c r="P12" s="156"/>
      <c r="Q12" s="48"/>
      <c r="R12" s="44"/>
      <c r="S12" s="44"/>
      <c r="T12" s="44"/>
    </row>
    <row r="13">
      <c r="A13" s="44"/>
      <c r="B13" s="244"/>
      <c r="C13" s="68" t="s">
        <v>246</v>
      </c>
      <c r="D13" s="78"/>
      <c r="E13" s="252" t="str">
        <f t="shared" ref="E13:E16" si="3">D13/$D$12</f>
        <v>#DIV/0!</v>
      </c>
      <c r="F13" s="156"/>
      <c r="G13" s="156"/>
      <c r="H13" s="156"/>
      <c r="I13" s="156"/>
      <c r="J13" s="244"/>
      <c r="K13" s="246" t="s">
        <v>246</v>
      </c>
      <c r="L13" s="78"/>
      <c r="M13" s="247" t="str">
        <f t="shared" ref="M13:M16" si="4">L13/$L$12</f>
        <v>#DIV/0!</v>
      </c>
      <c r="N13" s="44"/>
      <c r="O13" s="44"/>
      <c r="P13" s="156"/>
      <c r="Q13" s="74"/>
      <c r="R13" s="253"/>
      <c r="S13" s="44"/>
      <c r="T13" s="44"/>
    </row>
    <row r="14">
      <c r="A14" s="44"/>
      <c r="B14" s="244"/>
      <c r="C14" s="68" t="s">
        <v>247</v>
      </c>
      <c r="D14" s="78"/>
      <c r="E14" s="252" t="str">
        <f t="shared" si="3"/>
        <v>#DIV/0!</v>
      </c>
      <c r="F14" s="45"/>
      <c r="G14" s="45"/>
      <c r="H14" s="45"/>
      <c r="I14" s="45"/>
      <c r="J14" s="244"/>
      <c r="K14" s="246" t="s">
        <v>247</v>
      </c>
      <c r="L14" s="248"/>
      <c r="M14" s="247" t="str">
        <f t="shared" si="4"/>
        <v>#DIV/0!</v>
      </c>
      <c r="N14" s="44"/>
      <c r="O14" s="44"/>
      <c r="P14" s="156"/>
      <c r="Q14" s="48"/>
      <c r="R14" s="44"/>
      <c r="S14" s="44"/>
      <c r="T14" s="44"/>
    </row>
    <row r="15">
      <c r="A15" s="44"/>
      <c r="B15" s="244"/>
      <c r="C15" s="68" t="s">
        <v>248</v>
      </c>
      <c r="D15" s="248"/>
      <c r="E15" s="252" t="str">
        <f t="shared" si="3"/>
        <v>#DIV/0!</v>
      </c>
      <c r="F15" s="45"/>
      <c r="G15" s="45"/>
      <c r="H15" s="45"/>
      <c r="I15" s="45"/>
      <c r="J15" s="244"/>
      <c r="K15" s="246" t="s">
        <v>248</v>
      </c>
      <c r="L15" s="248"/>
      <c r="M15" s="247" t="str">
        <f t="shared" si="4"/>
        <v>#DIV/0!</v>
      </c>
      <c r="N15" s="44"/>
      <c r="O15" s="44"/>
      <c r="P15" s="156"/>
      <c r="Q15" s="48"/>
      <c r="R15" s="44"/>
      <c r="S15" s="44"/>
      <c r="T15" s="44"/>
    </row>
    <row r="16">
      <c r="A16" s="44"/>
      <c r="B16" s="244"/>
      <c r="C16" s="122" t="s">
        <v>249</v>
      </c>
      <c r="D16" s="248"/>
      <c r="E16" s="252" t="str">
        <f t="shared" si="3"/>
        <v>#DIV/0!</v>
      </c>
      <c r="F16" s="45"/>
      <c r="G16" s="45"/>
      <c r="H16" s="45"/>
      <c r="I16" s="45"/>
      <c r="J16" s="244"/>
      <c r="K16" s="250" t="s">
        <v>249</v>
      </c>
      <c r="L16" s="248"/>
      <c r="M16" s="247" t="str">
        <f t="shared" si="4"/>
        <v>#DIV/0!</v>
      </c>
      <c r="N16" s="44"/>
      <c r="O16" s="44"/>
      <c r="P16" s="156"/>
      <c r="Q16" s="48"/>
      <c r="R16" s="44"/>
      <c r="S16" s="44"/>
      <c r="T16" s="44"/>
    </row>
    <row r="17">
      <c r="A17" s="44"/>
      <c r="B17" s="91" t="s">
        <v>252</v>
      </c>
      <c r="C17" s="240"/>
      <c r="D17" s="251">
        <f>SUM(D18:D27)</f>
        <v>0</v>
      </c>
      <c r="E17" s="104" t="str">
        <f>D17/$D$79|</f>
        <v>#ERROR!</v>
      </c>
      <c r="F17" s="156"/>
      <c r="G17" s="156"/>
      <c r="H17" s="156"/>
      <c r="I17" s="156"/>
      <c r="J17" s="91" t="s">
        <v>253</v>
      </c>
      <c r="K17" s="243"/>
      <c r="L17" s="241">
        <f>SUM(L18:L21)</f>
        <v>0</v>
      </c>
      <c r="M17" s="102" t="str">
        <f>L17/$L$44</f>
        <v>#DIV/0!</v>
      </c>
      <c r="N17" s="44"/>
      <c r="O17" s="44"/>
      <c r="P17" s="156"/>
      <c r="Q17" s="48"/>
      <c r="R17" s="44"/>
      <c r="S17" s="44"/>
      <c r="T17" s="44"/>
    </row>
    <row r="18">
      <c r="A18" s="44"/>
      <c r="B18" s="68"/>
      <c r="C18" s="68" t="s">
        <v>246</v>
      </c>
      <c r="D18" s="254"/>
      <c r="E18" s="255" t="str">
        <f t="shared" ref="E18:E21" si="5">D18/$D$17</f>
        <v>#DIV/0!</v>
      </c>
      <c r="F18" s="156"/>
      <c r="G18" s="156"/>
      <c r="H18" s="156"/>
      <c r="I18" s="156"/>
      <c r="J18" s="244"/>
      <c r="K18" s="246" t="s">
        <v>246</v>
      </c>
      <c r="L18" s="78"/>
      <c r="M18" s="247" t="str">
        <f t="shared" ref="M18:M21" si="6">L18/$L$17</f>
        <v>#DIV/0!</v>
      </c>
      <c r="N18" s="70"/>
      <c r="O18" s="228"/>
      <c r="P18" s="156"/>
      <c r="Q18" s="48"/>
      <c r="R18" s="44"/>
      <c r="S18" s="44"/>
      <c r="T18" s="44"/>
    </row>
    <row r="19">
      <c r="A19" s="44"/>
      <c r="B19" s="244"/>
      <c r="C19" s="68" t="s">
        <v>247</v>
      </c>
      <c r="D19" s="78"/>
      <c r="E19" s="245" t="str">
        <f t="shared" si="5"/>
        <v>#DIV/0!</v>
      </c>
      <c r="F19" s="156"/>
      <c r="G19" s="156"/>
      <c r="H19" s="156"/>
      <c r="I19" s="156"/>
      <c r="J19" s="244"/>
      <c r="K19" s="246" t="s">
        <v>247</v>
      </c>
      <c r="L19" s="78"/>
      <c r="M19" s="247" t="str">
        <f t="shared" si="6"/>
        <v>#DIV/0!</v>
      </c>
      <c r="N19" s="70"/>
      <c r="O19" s="44"/>
      <c r="P19" s="156"/>
      <c r="Q19" s="48"/>
      <c r="R19" s="44"/>
      <c r="S19" s="44"/>
      <c r="T19" s="44"/>
    </row>
    <row r="20">
      <c r="A20" s="44"/>
      <c r="B20" s="244"/>
      <c r="C20" s="68" t="s">
        <v>248</v>
      </c>
      <c r="D20" s="78"/>
      <c r="E20" s="245" t="str">
        <f t="shared" si="5"/>
        <v>#DIV/0!</v>
      </c>
      <c r="F20" s="156"/>
      <c r="G20" s="156"/>
      <c r="H20" s="156"/>
      <c r="I20" s="156"/>
      <c r="J20" s="244"/>
      <c r="K20" s="246" t="s">
        <v>248</v>
      </c>
      <c r="L20" s="248"/>
      <c r="M20" s="247" t="str">
        <f t="shared" si="6"/>
        <v>#DIV/0!</v>
      </c>
      <c r="N20" s="44"/>
      <c r="O20" s="70"/>
      <c r="P20" s="45"/>
      <c r="Q20" s="48"/>
      <c r="R20" s="44"/>
      <c r="S20" s="44"/>
      <c r="T20" s="44"/>
    </row>
    <row r="21">
      <c r="A21" s="44"/>
      <c r="B21" s="244"/>
      <c r="C21" s="68" t="s">
        <v>249</v>
      </c>
      <c r="D21" s="78"/>
      <c r="E21" s="245" t="str">
        <f t="shared" si="5"/>
        <v>#DIV/0!</v>
      </c>
      <c r="F21" s="156"/>
      <c r="G21" s="156"/>
      <c r="H21" s="156"/>
      <c r="I21" s="156"/>
      <c r="J21" s="244"/>
      <c r="K21" s="250" t="s">
        <v>249</v>
      </c>
      <c r="L21" s="248"/>
      <c r="M21" s="247" t="str">
        <f t="shared" si="6"/>
        <v>#DIV/0!</v>
      </c>
      <c r="N21" s="44"/>
      <c r="O21" s="44"/>
      <c r="P21" s="156"/>
      <c r="Q21" s="48"/>
      <c r="R21" s="44"/>
      <c r="S21" s="44"/>
      <c r="T21" s="44"/>
    </row>
    <row r="22" hidden="1">
      <c r="A22" s="44"/>
      <c r="B22" s="244"/>
      <c r="C22" s="68"/>
      <c r="D22" s="78"/>
      <c r="E22" s="245"/>
      <c r="F22" s="45"/>
      <c r="G22" s="45"/>
      <c r="H22" s="45"/>
      <c r="I22" s="45"/>
      <c r="J22" s="256"/>
      <c r="K22" s="243"/>
      <c r="L22" s="241"/>
      <c r="M22" s="102"/>
      <c r="N22" s="44"/>
      <c r="O22" s="44"/>
      <c r="P22" s="156"/>
      <c r="Q22" s="48"/>
      <c r="R22" s="44"/>
      <c r="S22" s="44"/>
      <c r="T22" s="44"/>
    </row>
    <row r="23" hidden="1">
      <c r="A23" s="44"/>
      <c r="B23" s="244"/>
      <c r="C23" s="68"/>
      <c r="D23" s="78"/>
      <c r="E23" s="245"/>
      <c r="F23" s="45"/>
      <c r="G23" s="45"/>
      <c r="H23" s="45"/>
      <c r="I23" s="45"/>
      <c r="J23" s="256"/>
      <c r="K23" s="243"/>
      <c r="L23" s="241"/>
      <c r="M23" s="102"/>
      <c r="N23" s="44"/>
      <c r="O23" s="44"/>
      <c r="P23" s="156"/>
      <c r="Q23" s="48"/>
      <c r="R23" s="44"/>
      <c r="S23" s="44"/>
      <c r="T23" s="44"/>
    </row>
    <row r="24" hidden="1">
      <c r="A24" s="44"/>
      <c r="B24" s="244"/>
      <c r="C24" s="68"/>
      <c r="D24" s="78"/>
      <c r="E24" s="245"/>
      <c r="F24" s="45"/>
      <c r="G24" s="45"/>
      <c r="H24" s="45"/>
      <c r="I24" s="45"/>
      <c r="J24" s="256"/>
      <c r="K24" s="243"/>
      <c r="L24" s="241"/>
      <c r="M24" s="102"/>
      <c r="N24" s="44"/>
      <c r="O24" s="44"/>
      <c r="P24" s="156"/>
      <c r="Q24" s="48"/>
      <c r="R24" s="44"/>
      <c r="S24" s="44"/>
      <c r="T24" s="44"/>
    </row>
    <row r="25" hidden="1">
      <c r="A25" s="44"/>
      <c r="B25" s="244"/>
      <c r="C25" s="68"/>
      <c r="D25" s="78"/>
      <c r="E25" s="245"/>
      <c r="F25" s="45"/>
      <c r="G25" s="45"/>
      <c r="H25" s="45"/>
      <c r="I25" s="45"/>
      <c r="J25" s="256"/>
      <c r="K25" s="243"/>
      <c r="L25" s="241"/>
      <c r="M25" s="102"/>
      <c r="N25" s="44"/>
      <c r="O25" s="44"/>
      <c r="P25" s="156"/>
      <c r="Q25" s="48"/>
      <c r="R25" s="44"/>
      <c r="S25" s="44"/>
      <c r="T25" s="44"/>
    </row>
    <row r="26" hidden="1">
      <c r="A26" s="44"/>
      <c r="B26" s="244"/>
      <c r="C26" s="68"/>
      <c r="D26" s="78"/>
      <c r="E26" s="245"/>
      <c r="F26" s="45"/>
      <c r="G26" s="45"/>
      <c r="H26" s="45"/>
      <c r="I26" s="45"/>
      <c r="J26" s="256"/>
      <c r="K26" s="243"/>
      <c r="L26" s="241"/>
      <c r="M26" s="102"/>
      <c r="N26" s="44"/>
      <c r="O26" s="44"/>
      <c r="P26" s="156"/>
      <c r="Q26" s="48"/>
      <c r="R26" s="44"/>
      <c r="S26" s="44"/>
      <c r="T26" s="44"/>
    </row>
    <row r="27" hidden="1">
      <c r="A27" s="44"/>
      <c r="B27" s="244"/>
      <c r="C27" s="68"/>
      <c r="D27" s="78"/>
      <c r="E27" s="245"/>
      <c r="F27" s="45"/>
      <c r="G27" s="45"/>
      <c r="H27" s="45"/>
      <c r="I27" s="45"/>
      <c r="J27" s="256"/>
      <c r="K27" s="243"/>
      <c r="L27" s="241"/>
      <c r="M27" s="102"/>
      <c r="N27" s="44"/>
      <c r="O27" s="44"/>
      <c r="P27" s="156"/>
      <c r="Q27" s="48"/>
      <c r="R27" s="44"/>
      <c r="S27" s="44"/>
      <c r="T27" s="44"/>
    </row>
    <row r="28">
      <c r="A28" s="44"/>
      <c r="B28" s="257" t="s">
        <v>231</v>
      </c>
      <c r="C28" s="258"/>
      <c r="D28" s="251">
        <f>SUM(D29:D32)</f>
        <v>0</v>
      </c>
      <c r="E28" s="104" t="str">
        <f>D28/$D$82</f>
        <v>#DIV/0!</v>
      </c>
      <c r="F28" s="45"/>
      <c r="G28" s="45"/>
      <c r="H28" s="45"/>
      <c r="I28" s="45"/>
      <c r="J28" s="91" t="s">
        <v>254</v>
      </c>
      <c r="K28" s="243"/>
      <c r="L28" s="241">
        <f>SUM(L29:L32)</f>
        <v>0</v>
      </c>
      <c r="M28" s="102" t="str">
        <f>L28/$L$44</f>
        <v>#DIV/0!</v>
      </c>
      <c r="N28" s="44"/>
      <c r="O28" s="44"/>
      <c r="P28" s="156"/>
      <c r="Q28" s="48"/>
      <c r="R28" s="44"/>
      <c r="S28" s="44"/>
      <c r="T28" s="44"/>
    </row>
    <row r="29">
      <c r="A29" s="44"/>
      <c r="B29" s="244"/>
      <c r="C29" s="68" t="s">
        <v>231</v>
      </c>
      <c r="D29" s="78"/>
      <c r="E29" s="245" t="str">
        <f t="shared" ref="E29:E32" si="7">D29/$D$28</f>
        <v>#DIV/0!</v>
      </c>
      <c r="F29" s="156"/>
      <c r="G29" s="156"/>
      <c r="H29" s="156"/>
      <c r="I29" s="156"/>
      <c r="J29" s="244"/>
      <c r="K29" s="246" t="s">
        <v>246</v>
      </c>
      <c r="L29" s="78"/>
      <c r="M29" s="247" t="str">
        <f t="shared" ref="M29:M32" si="8">L29/$L$28</f>
        <v>#DIV/0!</v>
      </c>
      <c r="N29" s="44"/>
      <c r="O29" s="44"/>
      <c r="P29" s="45"/>
      <c r="Q29" s="74"/>
      <c r="R29" s="44"/>
      <c r="S29" s="44"/>
      <c r="T29" s="44"/>
    </row>
    <row r="30">
      <c r="A30" s="44"/>
      <c r="B30" s="244"/>
      <c r="C30" s="68" t="s">
        <v>255</v>
      </c>
      <c r="D30" s="78"/>
      <c r="E30" s="245" t="str">
        <f t="shared" si="7"/>
        <v>#DIV/0!</v>
      </c>
      <c r="F30" s="45"/>
      <c r="G30" s="45"/>
      <c r="H30" s="45"/>
      <c r="I30" s="45"/>
      <c r="J30" s="244"/>
      <c r="K30" s="246" t="s">
        <v>247</v>
      </c>
      <c r="L30" s="248"/>
      <c r="M30" s="247" t="str">
        <f t="shared" si="8"/>
        <v>#DIV/0!</v>
      </c>
      <c r="N30" s="44"/>
      <c r="O30" s="44"/>
      <c r="P30" s="156"/>
      <c r="Q30" s="74"/>
      <c r="R30" s="253"/>
      <c r="S30" s="44"/>
      <c r="T30" s="44"/>
    </row>
    <row r="31">
      <c r="A31" s="44"/>
      <c r="B31" s="244"/>
      <c r="C31" s="68" t="s">
        <v>256</v>
      </c>
      <c r="D31" s="78"/>
      <c r="E31" s="245" t="str">
        <f t="shared" si="7"/>
        <v>#DIV/0!</v>
      </c>
      <c r="F31" s="45"/>
      <c r="G31" s="45"/>
      <c r="H31" s="45"/>
      <c r="I31" s="45"/>
      <c r="J31" s="244"/>
      <c r="K31" s="246" t="s">
        <v>248</v>
      </c>
      <c r="L31" s="248"/>
      <c r="M31" s="247" t="str">
        <f t="shared" si="8"/>
        <v>#DIV/0!</v>
      </c>
      <c r="N31" s="44"/>
      <c r="O31" s="44"/>
      <c r="P31" s="45"/>
      <c r="Q31" s="48"/>
      <c r="R31" s="44"/>
      <c r="S31" s="44"/>
      <c r="T31" s="44"/>
    </row>
    <row r="32">
      <c r="A32" s="44"/>
      <c r="B32" s="244"/>
      <c r="C32" s="122" t="s">
        <v>257</v>
      </c>
      <c r="D32" s="78"/>
      <c r="E32" s="245" t="str">
        <f t="shared" si="7"/>
        <v>#DIV/0!</v>
      </c>
      <c r="F32" s="156"/>
      <c r="G32" s="156"/>
      <c r="H32" s="156"/>
      <c r="I32" s="156"/>
      <c r="J32" s="244"/>
      <c r="K32" s="250" t="s">
        <v>249</v>
      </c>
      <c r="L32" s="248"/>
      <c r="M32" s="247" t="str">
        <f t="shared" si="8"/>
        <v>#DIV/0!</v>
      </c>
      <c r="N32" s="44"/>
      <c r="O32" s="44"/>
      <c r="P32" s="45"/>
      <c r="Q32" s="48"/>
      <c r="R32" s="44"/>
      <c r="S32" s="44"/>
      <c r="T32" s="44"/>
    </row>
    <row r="33">
      <c r="A33" s="44"/>
      <c r="B33" s="91" t="s">
        <v>258</v>
      </c>
      <c r="C33" s="240"/>
      <c r="D33" s="251">
        <f>SUM(D34:D36)</f>
        <v>0</v>
      </c>
      <c r="E33" s="104" t="str">
        <f>D33/$D$82</f>
        <v>#DIV/0!</v>
      </c>
      <c r="F33" s="45"/>
      <c r="G33" s="45"/>
      <c r="H33" s="45"/>
      <c r="I33" s="45"/>
      <c r="J33" s="91" t="s">
        <v>259</v>
      </c>
      <c r="K33" s="243"/>
      <c r="L33" s="241">
        <f>SUM(L34:L37)</f>
        <v>0</v>
      </c>
      <c r="M33" s="102" t="str">
        <f>L33/$L$44</f>
        <v>#DIV/0!</v>
      </c>
      <c r="N33" s="44"/>
      <c r="O33" s="44"/>
      <c r="P33" s="45"/>
      <c r="Q33" s="48"/>
      <c r="R33" s="44"/>
      <c r="S33" s="44"/>
      <c r="T33" s="44"/>
    </row>
    <row r="34">
      <c r="A34" s="44"/>
      <c r="B34" s="68"/>
      <c r="C34" s="68" t="s">
        <v>260</v>
      </c>
      <c r="D34" s="78"/>
      <c r="E34" s="252" t="str">
        <f t="shared" ref="E34:E36" si="9">D34/$D$33</f>
        <v>#DIV/0!</v>
      </c>
      <c r="F34" s="45"/>
      <c r="G34" s="45"/>
      <c r="H34" s="45"/>
      <c r="I34" s="45"/>
      <c r="J34" s="244"/>
      <c r="K34" s="246" t="s">
        <v>246</v>
      </c>
      <c r="L34" s="78"/>
      <c r="M34" s="247" t="str">
        <f t="shared" ref="M34:M37" si="10">L34/$L$33</f>
        <v>#DIV/0!</v>
      </c>
      <c r="N34" s="70"/>
      <c r="O34" s="45"/>
      <c r="P34" s="156"/>
      <c r="Q34" s="74"/>
      <c r="R34" s="253"/>
      <c r="S34" s="44"/>
      <c r="T34" s="44"/>
    </row>
    <row r="35">
      <c r="A35" s="44"/>
      <c r="B35" s="244"/>
      <c r="C35" s="68" t="s">
        <v>261</v>
      </c>
      <c r="D35" s="78"/>
      <c r="E35" s="252" t="str">
        <f t="shared" si="9"/>
        <v>#DIV/0!</v>
      </c>
      <c r="F35" s="45"/>
      <c r="G35" s="45"/>
      <c r="H35" s="45"/>
      <c r="I35" s="45"/>
      <c r="J35" s="244"/>
      <c r="K35" s="246" t="s">
        <v>248</v>
      </c>
      <c r="L35" s="248"/>
      <c r="M35" s="247" t="str">
        <f t="shared" si="10"/>
        <v>#DIV/0!</v>
      </c>
      <c r="N35" s="44"/>
      <c r="O35" s="44"/>
      <c r="P35" s="156"/>
      <c r="Q35" s="74"/>
      <c r="R35" s="70"/>
      <c r="S35" s="44"/>
      <c r="T35" s="44"/>
    </row>
    <row r="36">
      <c r="A36" s="44"/>
      <c r="B36" s="244"/>
      <c r="C36" s="68" t="s">
        <v>262</v>
      </c>
      <c r="D36" s="248"/>
      <c r="E36" s="252" t="str">
        <f t="shared" si="9"/>
        <v>#DIV/0!</v>
      </c>
      <c r="F36" s="45"/>
      <c r="G36" s="45"/>
      <c r="H36" s="45"/>
      <c r="I36" s="45"/>
      <c r="J36" s="244"/>
      <c r="K36" s="246" t="s">
        <v>248</v>
      </c>
      <c r="L36" s="248"/>
      <c r="M36" s="247" t="str">
        <f t="shared" si="10"/>
        <v>#DIV/0!</v>
      </c>
      <c r="N36" s="44"/>
      <c r="O36" s="44"/>
      <c r="P36" s="45"/>
      <c r="Q36" s="74"/>
      <c r="R36" s="70"/>
      <c r="S36" s="44"/>
      <c r="T36" s="44"/>
    </row>
    <row r="37">
      <c r="A37" s="44"/>
      <c r="B37" s="91" t="s">
        <v>190</v>
      </c>
      <c r="C37" s="259"/>
      <c r="D37" s="251">
        <f>SUM(D38:D41)</f>
        <v>0</v>
      </c>
      <c r="E37" s="104" t="str">
        <f>D37/$D$82</f>
        <v>#DIV/0!</v>
      </c>
      <c r="F37" s="251" t="s">
        <v>263</v>
      </c>
      <c r="G37" s="251" t="s">
        <v>264</v>
      </c>
      <c r="H37" s="251" t="s">
        <v>265</v>
      </c>
      <c r="I37" s="45"/>
      <c r="J37" s="244"/>
      <c r="K37" s="250" t="s">
        <v>249</v>
      </c>
      <c r="L37" s="248"/>
      <c r="M37" s="247" t="str">
        <f t="shared" si="10"/>
        <v>#DIV/0!</v>
      </c>
      <c r="N37" s="44"/>
      <c r="O37" s="44"/>
      <c r="P37" s="260"/>
      <c r="Q37" s="48"/>
      <c r="R37" s="70"/>
      <c r="S37" s="44"/>
      <c r="T37" s="44"/>
    </row>
    <row r="38">
      <c r="A38" s="44"/>
      <c r="B38" s="68"/>
      <c r="C38" s="68" t="s">
        <v>266</v>
      </c>
      <c r="D38" s="78"/>
      <c r="E38" s="261" t="str">
        <f>D38/$D$37</f>
        <v>#DIV/0!</v>
      </c>
      <c r="F38" s="262"/>
      <c r="G38" s="262"/>
      <c r="H38" s="263"/>
      <c r="I38" s="264"/>
      <c r="J38" s="91" t="s">
        <v>267</v>
      </c>
      <c r="K38" s="243"/>
      <c r="L38" s="241">
        <f>SUM(L39:L43)</f>
        <v>0</v>
      </c>
      <c r="M38" s="102" t="str">
        <f>L38/$L$44</f>
        <v>#DIV/0!</v>
      </c>
      <c r="N38" s="44"/>
      <c r="O38" s="44"/>
      <c r="P38" s="45"/>
      <c r="Q38" s="74"/>
      <c r="R38" s="70"/>
      <c r="S38" s="44"/>
      <c r="T38" s="44"/>
    </row>
    <row r="39">
      <c r="A39" s="44"/>
      <c r="B39" s="244"/>
      <c r="C39" s="68" t="s">
        <v>268</v>
      </c>
      <c r="D39" s="78"/>
      <c r="E39" s="265">
        <v>0.0</v>
      </c>
      <c r="F39" s="266"/>
      <c r="G39" s="266"/>
      <c r="H39" s="266"/>
      <c r="I39" s="156"/>
      <c r="J39" s="244"/>
      <c r="K39" s="246" t="s">
        <v>269</v>
      </c>
      <c r="L39" s="71"/>
      <c r="M39" s="267" t="str">
        <f t="shared" ref="M39:M43" si="11">L39/$L$38</f>
        <v>#DIV/0!</v>
      </c>
      <c r="N39" s="44"/>
      <c r="O39" s="44"/>
      <c r="P39" s="45"/>
      <c r="Q39" s="48"/>
      <c r="R39" s="44"/>
      <c r="S39" s="44"/>
      <c r="T39" s="44"/>
    </row>
    <row r="40">
      <c r="A40" s="44"/>
      <c r="B40" s="244"/>
      <c r="C40" s="68" t="s">
        <v>270</v>
      </c>
      <c r="D40" s="78"/>
      <c r="E40" s="261" t="str">
        <f t="shared" ref="E40:E41" si="12">D40/$D$37</f>
        <v>#DIV/0!</v>
      </c>
      <c r="F40" s="266"/>
      <c r="G40" s="266"/>
      <c r="H40" s="266"/>
      <c r="I40" s="156"/>
      <c r="J40" s="244"/>
      <c r="K40" s="246" t="s">
        <v>271</v>
      </c>
      <c r="L40" s="248"/>
      <c r="M40" s="267" t="str">
        <f t="shared" si="11"/>
        <v>#DIV/0!</v>
      </c>
      <c r="N40" s="44"/>
      <c r="O40" s="44"/>
      <c r="P40" s="45"/>
      <c r="Q40" s="48"/>
      <c r="R40" s="44"/>
      <c r="S40" s="44"/>
      <c r="T40" s="44"/>
    </row>
    <row r="41">
      <c r="A41" s="44"/>
      <c r="B41" s="244"/>
      <c r="C41" s="68" t="s">
        <v>272</v>
      </c>
      <c r="D41" s="248"/>
      <c r="E41" s="261" t="str">
        <f t="shared" si="12"/>
        <v>#DIV/0!</v>
      </c>
      <c r="F41" s="268"/>
      <c r="G41" s="268"/>
      <c r="H41" s="268"/>
      <c r="I41" s="50"/>
      <c r="J41" s="244"/>
      <c r="K41" s="246" t="s">
        <v>273</v>
      </c>
      <c r="L41" s="248"/>
      <c r="M41" s="267" t="str">
        <f t="shared" si="11"/>
        <v>#DIV/0!</v>
      </c>
      <c r="N41" s="44"/>
      <c r="O41" s="44"/>
      <c r="P41" s="45"/>
      <c r="Q41" s="74"/>
      <c r="R41" s="44"/>
      <c r="S41" s="44"/>
      <c r="T41" s="44"/>
    </row>
    <row r="42">
      <c r="A42" s="44"/>
      <c r="B42" s="91" t="s">
        <v>175</v>
      </c>
      <c r="C42" s="240"/>
      <c r="D42" s="251">
        <f>SUM(D43:D52)</f>
        <v>0</v>
      </c>
      <c r="E42" s="104" t="str">
        <f>D42/$D$82</f>
        <v>#DIV/0!</v>
      </c>
      <c r="F42" s="269"/>
      <c r="G42" s="269"/>
      <c r="H42" s="269"/>
      <c r="I42" s="269"/>
      <c r="J42" s="244"/>
      <c r="K42" s="246" t="s">
        <v>274</v>
      </c>
      <c r="L42" s="248"/>
      <c r="M42" s="267" t="str">
        <f t="shared" si="11"/>
        <v>#DIV/0!</v>
      </c>
      <c r="N42" s="44"/>
      <c r="O42" s="44"/>
      <c r="P42" s="270"/>
      <c r="Q42" s="48"/>
      <c r="R42" s="44"/>
      <c r="S42" s="44"/>
      <c r="T42" s="44"/>
    </row>
    <row r="43">
      <c r="A43" s="44"/>
      <c r="B43" s="244"/>
      <c r="C43" s="68" t="s">
        <v>275</v>
      </c>
      <c r="D43" s="78"/>
      <c r="E43" s="252" t="str">
        <f t="shared" ref="E43:E52" si="13">D43/$D$42</f>
        <v>#DIV/0!</v>
      </c>
      <c r="F43" s="45"/>
      <c r="G43" s="45"/>
      <c r="H43" s="45"/>
      <c r="I43" s="45"/>
      <c r="J43" s="244"/>
      <c r="K43" s="246" t="s">
        <v>276</v>
      </c>
      <c r="L43" s="248"/>
      <c r="M43" s="267" t="str">
        <f t="shared" si="11"/>
        <v>#DIV/0!</v>
      </c>
      <c r="N43" s="44"/>
      <c r="O43" s="44"/>
      <c r="P43" s="45"/>
      <c r="Q43" s="48"/>
      <c r="R43" s="271"/>
      <c r="S43" s="44"/>
      <c r="T43" s="44"/>
    </row>
    <row r="44">
      <c r="A44" s="44"/>
      <c r="B44" s="244"/>
      <c r="C44" s="68" t="s">
        <v>277</v>
      </c>
      <c r="D44" s="248"/>
      <c r="E44" s="252" t="str">
        <f t="shared" si="13"/>
        <v>#DIV/0!</v>
      </c>
      <c r="F44" s="156"/>
      <c r="G44" s="156"/>
      <c r="H44" s="156"/>
      <c r="I44" s="156"/>
      <c r="J44" s="235" t="s">
        <v>224</v>
      </c>
      <c r="K44" s="239"/>
      <c r="L44" s="130">
        <f t="shared" ref="L44:M44" si="14">L38+L33+L28+L17+L12+L7</f>
        <v>0</v>
      </c>
      <c r="M44" s="272" t="str">
        <f t="shared" si="14"/>
        <v>#DIV/0!</v>
      </c>
      <c r="N44" s="44"/>
      <c r="O44" s="44"/>
      <c r="P44" s="45"/>
      <c r="Q44" s="48"/>
      <c r="R44" s="271"/>
      <c r="S44" s="44"/>
      <c r="T44" s="44"/>
    </row>
    <row r="45">
      <c r="A45" s="44"/>
      <c r="B45" s="244"/>
      <c r="C45" s="68" t="s">
        <v>278</v>
      </c>
      <c r="D45" s="248"/>
      <c r="E45" s="252" t="str">
        <f t="shared" si="13"/>
        <v>#DIV/0!</v>
      </c>
      <c r="F45" s="156"/>
      <c r="G45" s="156"/>
      <c r="H45" s="156"/>
      <c r="I45" s="156"/>
      <c r="J45" s="44"/>
      <c r="K45" s="44"/>
      <c r="L45" s="136"/>
      <c r="M45" s="44"/>
      <c r="N45" s="44"/>
      <c r="O45" s="44"/>
      <c r="P45" s="45"/>
      <c r="Q45" s="48"/>
      <c r="R45" s="44"/>
      <c r="S45" s="44"/>
      <c r="T45" s="44"/>
    </row>
    <row r="46">
      <c r="A46" s="44"/>
      <c r="B46" s="244"/>
      <c r="C46" s="68" t="s">
        <v>279</v>
      </c>
      <c r="D46" s="248"/>
      <c r="E46" s="252" t="str">
        <f t="shared" si="13"/>
        <v>#DIV/0!</v>
      </c>
      <c r="F46" s="273"/>
      <c r="G46" s="273"/>
      <c r="H46" s="273"/>
      <c r="I46" s="273"/>
      <c r="J46" s="70"/>
      <c r="K46" s="44"/>
      <c r="L46" s="136"/>
      <c r="M46" s="44"/>
      <c r="N46" s="44"/>
      <c r="O46" s="44"/>
      <c r="P46" s="45"/>
      <c r="Q46" s="48"/>
      <c r="R46" s="44"/>
      <c r="S46" s="44"/>
      <c r="T46" s="44"/>
    </row>
    <row r="47">
      <c r="A47" s="44"/>
      <c r="B47" s="244"/>
      <c r="C47" s="68" t="s">
        <v>280</v>
      </c>
      <c r="D47" s="248"/>
      <c r="E47" s="252" t="str">
        <f t="shared" si="13"/>
        <v>#DIV/0!</v>
      </c>
      <c r="F47" s="45"/>
      <c r="G47" s="45"/>
      <c r="H47" s="45"/>
      <c r="I47" s="45"/>
      <c r="J47" s="274"/>
      <c r="K47" s="44"/>
      <c r="L47" s="136"/>
      <c r="M47" s="44"/>
      <c r="N47" s="44"/>
      <c r="O47" s="44"/>
      <c r="P47" s="45"/>
      <c r="Q47" s="48"/>
      <c r="R47" s="44"/>
      <c r="S47" s="44"/>
      <c r="T47" s="44"/>
    </row>
    <row r="48">
      <c r="A48" s="44"/>
      <c r="B48" s="244"/>
      <c r="C48" s="68" t="s">
        <v>281</v>
      </c>
      <c r="D48" s="248"/>
      <c r="E48" s="252" t="str">
        <f t="shared" si="13"/>
        <v>#DIV/0!</v>
      </c>
      <c r="F48" s="275"/>
      <c r="G48" s="275"/>
      <c r="H48" s="275"/>
      <c r="I48" s="275"/>
      <c r="J48" s="274"/>
      <c r="K48" s="74"/>
      <c r="L48" s="274"/>
      <c r="M48" s="70"/>
      <c r="N48" s="44"/>
      <c r="O48" s="44"/>
      <c r="P48" s="45"/>
      <c r="Q48" s="48"/>
      <c r="R48" s="44"/>
      <c r="S48" s="44"/>
      <c r="T48" s="44"/>
    </row>
    <row r="49">
      <c r="A49" s="44"/>
      <c r="B49" s="244"/>
      <c r="C49" s="68" t="s">
        <v>282</v>
      </c>
      <c r="D49" s="248"/>
      <c r="E49" s="252" t="str">
        <f t="shared" si="13"/>
        <v>#DIV/0!</v>
      </c>
      <c r="F49" s="45"/>
      <c r="G49" s="45"/>
      <c r="H49" s="45"/>
      <c r="I49" s="45"/>
      <c r="J49" s="210"/>
      <c r="K49" s="70"/>
      <c r="L49" s="276"/>
      <c r="M49" s="70"/>
      <c r="N49" s="70"/>
      <c r="O49" s="44"/>
      <c r="P49" s="45"/>
      <c r="Q49" s="48"/>
      <c r="R49" s="44"/>
      <c r="S49" s="44"/>
      <c r="T49" s="44"/>
    </row>
    <row r="50">
      <c r="A50" s="44"/>
      <c r="B50" s="244"/>
      <c r="C50" s="68" t="s">
        <v>283</v>
      </c>
      <c r="D50" s="248"/>
      <c r="E50" s="252" t="str">
        <f t="shared" si="13"/>
        <v>#DIV/0!</v>
      </c>
      <c r="F50" s="277"/>
      <c r="G50" s="277"/>
      <c r="H50" s="277"/>
      <c r="I50" s="277"/>
      <c r="J50" s="232"/>
      <c r="K50" s="253"/>
      <c r="L50" s="276"/>
      <c r="M50" s="44"/>
      <c r="N50" s="44"/>
      <c r="O50" s="44"/>
      <c r="P50" s="45"/>
      <c r="Q50" s="48"/>
      <c r="R50" s="44"/>
      <c r="S50" s="44"/>
      <c r="T50" s="44"/>
    </row>
    <row r="51">
      <c r="A51" s="44"/>
      <c r="B51" s="244"/>
      <c r="C51" s="68" t="s">
        <v>284</v>
      </c>
      <c r="D51" s="248"/>
      <c r="E51" s="252" t="str">
        <f t="shared" si="13"/>
        <v>#DIV/0!</v>
      </c>
      <c r="F51" s="45"/>
      <c r="G51" s="45"/>
      <c r="H51" s="45"/>
      <c r="I51" s="45"/>
      <c r="J51" s="44"/>
      <c r="K51" s="44"/>
      <c r="L51" s="136"/>
      <c r="M51" s="44"/>
      <c r="N51" s="44"/>
      <c r="O51" s="44"/>
      <c r="P51" s="45"/>
      <c r="Q51" s="48"/>
      <c r="R51" s="44"/>
      <c r="S51" s="44"/>
      <c r="T51" s="44"/>
    </row>
    <row r="52">
      <c r="A52" s="44"/>
      <c r="B52" s="244"/>
      <c r="C52" s="68" t="s">
        <v>285</v>
      </c>
      <c r="D52" s="248"/>
      <c r="E52" s="252" t="str">
        <f t="shared" si="13"/>
        <v>#DIV/0!</v>
      </c>
      <c r="F52" s="45"/>
      <c r="G52" s="45"/>
      <c r="H52" s="45"/>
      <c r="I52" s="45"/>
      <c r="J52" s="44"/>
      <c r="K52" s="44"/>
      <c r="L52" s="136"/>
      <c r="M52" s="44"/>
      <c r="N52" s="44"/>
      <c r="O52" s="44"/>
      <c r="P52" s="45"/>
      <c r="Q52" s="48"/>
      <c r="R52" s="44"/>
      <c r="S52" s="44"/>
      <c r="T52" s="44"/>
    </row>
    <row r="53">
      <c r="A53" s="44"/>
      <c r="B53" s="91" t="s">
        <v>176</v>
      </c>
      <c r="C53" s="259"/>
      <c r="D53" s="251">
        <f>SUM(D54:D59)</f>
        <v>0</v>
      </c>
      <c r="E53" s="104" t="str">
        <f>D53/$D$82</f>
        <v>#DIV/0!</v>
      </c>
      <c r="F53" s="45"/>
      <c r="G53" s="45"/>
      <c r="H53" s="45"/>
      <c r="I53" s="45"/>
      <c r="J53" s="274"/>
      <c r="K53" s="271"/>
      <c r="L53" s="136"/>
      <c r="M53" s="44"/>
      <c r="N53" s="44"/>
      <c r="O53" s="44"/>
      <c r="P53" s="45"/>
      <c r="Q53" s="48"/>
      <c r="R53" s="44"/>
      <c r="S53" s="44"/>
      <c r="T53" s="44"/>
    </row>
    <row r="54">
      <c r="A54" s="44"/>
      <c r="B54" s="244"/>
      <c r="C54" s="68" t="s">
        <v>286</v>
      </c>
      <c r="D54" s="78"/>
      <c r="E54" s="252" t="str">
        <f t="shared" ref="E54:E59" si="15">D54/$D$53</f>
        <v>#DIV/0!</v>
      </c>
      <c r="F54" s="45"/>
      <c r="G54" s="45"/>
      <c r="H54" s="45"/>
      <c r="I54" s="45"/>
      <c r="J54" s="44"/>
      <c r="K54" s="271"/>
      <c r="L54" s="136"/>
      <c r="M54" s="44"/>
      <c r="N54" s="44"/>
      <c r="O54" s="44"/>
      <c r="P54" s="45"/>
      <c r="Q54" s="48"/>
      <c r="R54" s="44"/>
      <c r="S54" s="44"/>
      <c r="T54" s="44"/>
    </row>
    <row r="55">
      <c r="A55" s="44"/>
      <c r="B55" s="244"/>
      <c r="C55" s="68" t="s">
        <v>287</v>
      </c>
      <c r="D55" s="248"/>
      <c r="E55" s="252" t="str">
        <f t="shared" si="15"/>
        <v>#DIV/0!</v>
      </c>
      <c r="F55" s="50"/>
      <c r="G55" s="50"/>
      <c r="H55" s="50"/>
      <c r="I55" s="50"/>
      <c r="J55" s="44"/>
      <c r="K55" s="44"/>
      <c r="L55" s="136"/>
      <c r="M55" s="44"/>
      <c r="N55" s="44"/>
      <c r="O55" s="44"/>
      <c r="P55" s="45"/>
      <c r="Q55" s="48"/>
      <c r="R55" s="44"/>
      <c r="S55" s="44"/>
      <c r="T55" s="44"/>
    </row>
    <row r="56">
      <c r="A56" s="44"/>
      <c r="B56" s="244"/>
      <c r="C56" s="68" t="s">
        <v>288</v>
      </c>
      <c r="D56" s="248"/>
      <c r="E56" s="252" t="str">
        <f t="shared" si="15"/>
        <v>#DIV/0!</v>
      </c>
      <c r="F56" s="45"/>
      <c r="G56" s="45"/>
      <c r="H56" s="45"/>
      <c r="I56" s="45"/>
      <c r="J56" s="44"/>
      <c r="K56" s="44"/>
      <c r="L56" s="136"/>
      <c r="M56" s="44"/>
      <c r="N56" s="44"/>
      <c r="O56" s="44"/>
      <c r="P56" s="45"/>
      <c r="Q56" s="48"/>
      <c r="R56" s="44"/>
      <c r="S56" s="44"/>
      <c r="T56" s="44"/>
    </row>
    <row r="57">
      <c r="A57" s="44"/>
      <c r="B57" s="244"/>
      <c r="C57" s="68" t="s">
        <v>289</v>
      </c>
      <c r="D57" s="248"/>
      <c r="E57" s="252" t="str">
        <f t="shared" si="15"/>
        <v>#DIV/0!</v>
      </c>
      <c r="F57" s="45"/>
      <c r="G57" s="45"/>
      <c r="H57" s="45"/>
      <c r="I57" s="45"/>
      <c r="J57" s="44"/>
      <c r="K57" s="44"/>
      <c r="L57" s="136"/>
      <c r="M57" s="44"/>
      <c r="N57" s="44"/>
      <c r="O57" s="44"/>
      <c r="P57" s="45"/>
      <c r="Q57" s="48"/>
      <c r="R57" s="44"/>
      <c r="S57" s="44"/>
      <c r="T57" s="44"/>
    </row>
    <row r="58">
      <c r="A58" s="44"/>
      <c r="B58" s="244"/>
      <c r="C58" s="68" t="s">
        <v>290</v>
      </c>
      <c r="D58" s="248"/>
      <c r="E58" s="252" t="str">
        <f t="shared" si="15"/>
        <v>#DIV/0!</v>
      </c>
      <c r="F58" s="45"/>
      <c r="G58" s="45"/>
      <c r="H58" s="45"/>
      <c r="I58" s="45"/>
      <c r="J58" s="44"/>
      <c r="K58" s="44"/>
      <c r="L58" s="136"/>
      <c r="M58" s="44"/>
      <c r="N58" s="44"/>
      <c r="O58" s="44"/>
      <c r="P58" s="45"/>
      <c r="Q58" s="48"/>
      <c r="R58" s="44"/>
      <c r="S58" s="44"/>
      <c r="T58" s="44"/>
    </row>
    <row r="59">
      <c r="A59" s="44"/>
      <c r="B59" s="244"/>
      <c r="C59" s="68" t="s">
        <v>291</v>
      </c>
      <c r="D59" s="248"/>
      <c r="E59" s="252" t="str">
        <f t="shared" si="15"/>
        <v>#DIV/0!</v>
      </c>
      <c r="F59" s="45"/>
      <c r="G59" s="45"/>
      <c r="H59" s="45"/>
      <c r="I59" s="45"/>
      <c r="J59" s="44"/>
      <c r="K59" s="44"/>
      <c r="L59" s="136"/>
      <c r="M59" s="44"/>
      <c r="N59" s="44"/>
      <c r="O59" s="44"/>
      <c r="P59" s="45"/>
      <c r="Q59" s="48"/>
      <c r="R59" s="44"/>
      <c r="S59" s="44"/>
      <c r="T59" s="44"/>
    </row>
    <row r="60">
      <c r="A60" s="44"/>
      <c r="B60" s="91" t="s">
        <v>292</v>
      </c>
      <c r="C60" s="259"/>
      <c r="D60" s="251">
        <f>SUM(D61:D63)</f>
        <v>0</v>
      </c>
      <c r="E60" s="104" t="str">
        <f>D60/$D$82</f>
        <v>#DIV/0!</v>
      </c>
      <c r="F60" s="44"/>
      <c r="G60" s="44"/>
      <c r="H60" s="44"/>
      <c r="I60" s="44"/>
      <c r="J60" s="44"/>
      <c r="K60" s="44"/>
      <c r="L60" s="136"/>
      <c r="M60" s="44"/>
      <c r="N60" s="44"/>
      <c r="O60" s="44"/>
      <c r="P60" s="45"/>
      <c r="Q60" s="48"/>
      <c r="R60" s="44"/>
      <c r="S60" s="44"/>
      <c r="T60" s="44"/>
    </row>
    <row r="61">
      <c r="A61" s="44"/>
      <c r="B61" s="244"/>
      <c r="C61" s="68" t="s">
        <v>293</v>
      </c>
      <c r="D61" s="78"/>
      <c r="E61" s="252" t="str">
        <f t="shared" ref="E61:E63" si="16">D61/$D$60</f>
        <v>#DIV/0!</v>
      </c>
      <c r="F61" s="70"/>
      <c r="G61" s="70"/>
      <c r="H61" s="70"/>
      <c r="I61" s="70"/>
      <c r="J61" s="44"/>
      <c r="K61" s="44"/>
      <c r="L61" s="136"/>
      <c r="M61" s="44"/>
      <c r="N61" s="44"/>
      <c r="O61" s="44"/>
      <c r="P61" s="45"/>
      <c r="Q61" s="48"/>
      <c r="R61" s="44"/>
      <c r="S61" s="44"/>
      <c r="T61" s="44"/>
    </row>
    <row r="62">
      <c r="A62" s="44"/>
      <c r="B62" s="244"/>
      <c r="C62" s="68" t="s">
        <v>294</v>
      </c>
      <c r="D62" s="248"/>
      <c r="E62" s="252" t="str">
        <f t="shared" si="16"/>
        <v>#DIV/0!</v>
      </c>
      <c r="F62" s="44"/>
      <c r="G62" s="44"/>
      <c r="H62" s="44"/>
      <c r="I62" s="44"/>
      <c r="J62" s="44"/>
      <c r="K62" s="44"/>
      <c r="L62" s="136"/>
      <c r="M62" s="44"/>
      <c r="N62" s="44"/>
      <c r="O62" s="44"/>
      <c r="P62" s="45"/>
      <c r="Q62" s="48"/>
      <c r="R62" s="44"/>
      <c r="S62" s="44"/>
      <c r="T62" s="44"/>
    </row>
    <row r="63">
      <c r="A63" s="44"/>
      <c r="B63" s="244"/>
      <c r="C63" s="68" t="s">
        <v>295</v>
      </c>
      <c r="D63" s="248"/>
      <c r="E63" s="252" t="str">
        <f t="shared" si="16"/>
        <v>#DIV/0!</v>
      </c>
      <c r="F63" s="44"/>
      <c r="G63" s="44"/>
      <c r="H63" s="44"/>
      <c r="I63" s="44"/>
      <c r="J63" s="44"/>
      <c r="K63" s="44"/>
      <c r="L63" s="136"/>
      <c r="M63" s="44"/>
      <c r="N63" s="44"/>
      <c r="O63" s="44"/>
      <c r="P63" s="45"/>
      <c r="Q63" s="48"/>
      <c r="R63" s="44"/>
      <c r="S63" s="44"/>
      <c r="T63" s="44"/>
    </row>
    <row r="64">
      <c r="A64" s="44"/>
      <c r="B64" s="91" t="s">
        <v>296</v>
      </c>
      <c r="C64" s="259"/>
      <c r="D64" s="251">
        <f>SUM(D65:D67)</f>
        <v>0</v>
      </c>
      <c r="E64" s="104" t="str">
        <f>D64/$D$82</f>
        <v>#DIV/0!</v>
      </c>
      <c r="F64" s="44"/>
      <c r="G64" s="44"/>
      <c r="H64" s="44"/>
      <c r="I64" s="44"/>
      <c r="J64" s="44"/>
      <c r="K64" s="44"/>
      <c r="L64" s="136"/>
      <c r="M64" s="44"/>
      <c r="N64" s="44"/>
      <c r="O64" s="44"/>
      <c r="P64" s="45"/>
      <c r="Q64" s="48"/>
      <c r="R64" s="44"/>
      <c r="S64" s="44"/>
      <c r="T64" s="44"/>
    </row>
    <row r="65">
      <c r="A65" s="44"/>
      <c r="B65" s="244"/>
      <c r="C65" s="68" t="s">
        <v>297</v>
      </c>
      <c r="D65" s="78"/>
      <c r="E65" s="252" t="str">
        <f t="shared" ref="E65:E67" si="17">D65/$D$64</f>
        <v>#DIV/0!</v>
      </c>
      <c r="F65" s="44"/>
      <c r="G65" s="44"/>
      <c r="H65" s="44"/>
      <c r="I65" s="44"/>
      <c r="J65" s="44"/>
      <c r="K65" s="44"/>
      <c r="L65" s="136"/>
      <c r="M65" s="44"/>
      <c r="N65" s="44"/>
      <c r="O65" s="44"/>
      <c r="P65" s="45"/>
      <c r="Q65" s="48"/>
      <c r="R65" s="44"/>
      <c r="S65" s="44"/>
      <c r="T65" s="44"/>
    </row>
    <row r="66">
      <c r="A66" s="44"/>
      <c r="B66" s="244"/>
      <c r="C66" s="68" t="s">
        <v>298</v>
      </c>
      <c r="D66" s="248"/>
      <c r="E66" s="252" t="str">
        <f t="shared" si="17"/>
        <v>#DIV/0!</v>
      </c>
      <c r="F66" s="44"/>
      <c r="G66" s="44"/>
      <c r="H66" s="44"/>
      <c r="I66" s="44"/>
      <c r="J66" s="44"/>
      <c r="K66" s="44"/>
      <c r="L66" s="136"/>
      <c r="M66" s="44"/>
      <c r="N66" s="44"/>
      <c r="O66" s="44"/>
      <c r="P66" s="45"/>
      <c r="Q66" s="48"/>
      <c r="R66" s="44"/>
      <c r="S66" s="44"/>
      <c r="T66" s="44"/>
    </row>
    <row r="67">
      <c r="A67" s="44"/>
      <c r="B67" s="244"/>
      <c r="C67" s="68" t="s">
        <v>299</v>
      </c>
      <c r="D67" s="248"/>
      <c r="E67" s="252" t="str">
        <f t="shared" si="17"/>
        <v>#DIV/0!</v>
      </c>
      <c r="F67" s="44"/>
      <c r="G67" s="44"/>
      <c r="H67" s="44"/>
      <c r="I67" s="44"/>
      <c r="J67" s="44"/>
      <c r="K67" s="44"/>
      <c r="L67" s="136"/>
      <c r="M67" s="44"/>
      <c r="N67" s="44"/>
      <c r="O67" s="44"/>
      <c r="P67" s="45"/>
      <c r="Q67" s="48"/>
      <c r="R67" s="44"/>
      <c r="S67" s="44"/>
      <c r="T67" s="44"/>
    </row>
    <row r="68">
      <c r="A68" s="44"/>
      <c r="B68" s="91" t="s">
        <v>300</v>
      </c>
      <c r="C68" s="259"/>
      <c r="D68" s="251">
        <f>SUM(D69:D71)</f>
        <v>0</v>
      </c>
      <c r="E68" s="104" t="str">
        <f>D68/$D$82</f>
        <v>#DIV/0!</v>
      </c>
      <c r="F68" s="44"/>
      <c r="G68" s="44"/>
      <c r="H68" s="44"/>
      <c r="I68" s="44"/>
      <c r="J68" s="44"/>
      <c r="K68" s="44"/>
      <c r="L68" s="136"/>
      <c r="M68" s="44"/>
      <c r="N68" s="44"/>
      <c r="O68" s="44"/>
      <c r="P68" s="45"/>
      <c r="Q68" s="48"/>
      <c r="R68" s="44"/>
      <c r="S68" s="44"/>
      <c r="T68" s="44"/>
    </row>
    <row r="69">
      <c r="A69" s="44"/>
      <c r="B69" s="244"/>
      <c r="C69" s="68" t="s">
        <v>301</v>
      </c>
      <c r="D69" s="78"/>
      <c r="E69" s="252" t="str">
        <f t="shared" ref="E69:E71" si="18">D69/$D$68</f>
        <v>#DIV/0!</v>
      </c>
      <c r="F69" s="70"/>
      <c r="G69" s="44"/>
      <c r="H69" s="44"/>
      <c r="I69" s="44"/>
      <c r="J69" s="44"/>
      <c r="K69" s="44"/>
      <c r="L69" s="136"/>
      <c r="M69" s="44"/>
      <c r="N69" s="44"/>
      <c r="O69" s="44"/>
      <c r="P69" s="45"/>
      <c r="Q69" s="48"/>
      <c r="R69" s="44"/>
      <c r="S69" s="44"/>
      <c r="T69" s="44"/>
    </row>
    <row r="70">
      <c r="A70" s="44"/>
      <c r="B70" s="244"/>
      <c r="C70" s="68" t="s">
        <v>302</v>
      </c>
      <c r="D70" s="248"/>
      <c r="E70" s="252" t="str">
        <f t="shared" si="18"/>
        <v>#DIV/0!</v>
      </c>
      <c r="F70" s="44"/>
      <c r="G70" s="44"/>
      <c r="H70" s="44"/>
      <c r="I70" s="44"/>
      <c r="J70" s="44"/>
      <c r="K70" s="44"/>
      <c r="L70" s="136"/>
      <c r="M70" s="44"/>
      <c r="N70" s="44"/>
      <c r="O70" s="44"/>
      <c r="P70" s="45"/>
      <c r="Q70" s="48"/>
      <c r="R70" s="44"/>
      <c r="S70" s="44"/>
      <c r="T70" s="44"/>
    </row>
    <row r="71">
      <c r="A71" s="44"/>
      <c r="B71" s="244"/>
      <c r="C71" s="68" t="s">
        <v>303</v>
      </c>
      <c r="D71" s="248"/>
      <c r="E71" s="252" t="str">
        <f t="shared" si="18"/>
        <v>#DIV/0!</v>
      </c>
      <c r="F71" s="44"/>
      <c r="G71" s="44"/>
      <c r="H71" s="44"/>
      <c r="I71" s="44"/>
      <c r="J71" s="44"/>
      <c r="K71" s="44"/>
      <c r="L71" s="136"/>
      <c r="M71" s="44"/>
      <c r="N71" s="44"/>
      <c r="O71" s="44"/>
      <c r="P71" s="45"/>
      <c r="Q71" s="48"/>
      <c r="R71" s="44"/>
      <c r="S71" s="44"/>
      <c r="T71" s="44"/>
    </row>
    <row r="72">
      <c r="A72" s="44"/>
      <c r="B72" s="91" t="s">
        <v>304</v>
      </c>
      <c r="C72" s="259"/>
      <c r="D72" s="251">
        <f>SUM(D73:D76)</f>
        <v>0</v>
      </c>
      <c r="E72" s="104" t="str">
        <f>D72/$D$82</f>
        <v>#DIV/0!</v>
      </c>
      <c r="F72" s="44"/>
      <c r="G72" s="44"/>
      <c r="H72" s="44"/>
      <c r="I72" s="44"/>
      <c r="J72" s="44"/>
      <c r="K72" s="44"/>
      <c r="L72" s="136"/>
      <c r="M72" s="44"/>
      <c r="N72" s="44"/>
      <c r="O72" s="44"/>
      <c r="P72" s="45"/>
      <c r="Q72" s="48"/>
      <c r="R72" s="44"/>
      <c r="S72" s="44"/>
      <c r="T72" s="44"/>
    </row>
    <row r="73">
      <c r="A73" s="44"/>
      <c r="B73" s="244"/>
      <c r="C73" s="68" t="s">
        <v>305</v>
      </c>
      <c r="D73" s="78"/>
      <c r="E73" s="252" t="str">
        <f t="shared" ref="E73:E76" si="19">D73/$D$72</f>
        <v>#DIV/0!</v>
      </c>
      <c r="F73" s="44"/>
      <c r="G73" s="44"/>
      <c r="H73" s="44"/>
      <c r="I73" s="44"/>
      <c r="J73" s="44"/>
      <c r="K73" s="44"/>
      <c r="L73" s="136"/>
      <c r="M73" s="44"/>
      <c r="N73" s="44"/>
      <c r="O73" s="44"/>
      <c r="P73" s="45"/>
      <c r="Q73" s="48"/>
      <c r="R73" s="44"/>
      <c r="S73" s="44"/>
      <c r="T73" s="44"/>
    </row>
    <row r="74">
      <c r="A74" s="44"/>
      <c r="B74" s="244"/>
      <c r="C74" s="68" t="s">
        <v>306</v>
      </c>
      <c r="D74" s="248"/>
      <c r="E74" s="252" t="str">
        <f t="shared" si="19"/>
        <v>#DIV/0!</v>
      </c>
      <c r="F74" s="44"/>
      <c r="G74" s="44"/>
      <c r="H74" s="44"/>
      <c r="I74" s="44"/>
      <c r="J74" s="44"/>
      <c r="K74" s="44"/>
      <c r="L74" s="136"/>
      <c r="M74" s="44"/>
      <c r="N74" s="44"/>
      <c r="O74" s="44"/>
      <c r="P74" s="45"/>
      <c r="Q74" s="48"/>
      <c r="R74" s="44"/>
      <c r="S74" s="44"/>
      <c r="T74" s="44"/>
    </row>
    <row r="75">
      <c r="A75" s="44"/>
      <c r="B75" s="244"/>
      <c r="C75" s="68" t="s">
        <v>307</v>
      </c>
      <c r="D75" s="248"/>
      <c r="E75" s="252" t="str">
        <f t="shared" si="19"/>
        <v>#DIV/0!</v>
      </c>
      <c r="F75" s="44"/>
      <c r="G75" s="44"/>
      <c r="H75" s="44"/>
      <c r="I75" s="44"/>
      <c r="J75" s="44"/>
      <c r="K75" s="44"/>
      <c r="L75" s="136"/>
      <c r="M75" s="44"/>
      <c r="N75" s="44"/>
      <c r="O75" s="44"/>
      <c r="P75" s="45"/>
      <c r="Q75" s="48"/>
      <c r="R75" s="44"/>
      <c r="S75" s="44"/>
      <c r="T75" s="44"/>
    </row>
    <row r="76">
      <c r="A76" s="44"/>
      <c r="B76" s="249"/>
      <c r="C76" s="122" t="s">
        <v>48</v>
      </c>
      <c r="D76" s="248"/>
      <c r="E76" s="252" t="str">
        <f t="shared" si="19"/>
        <v>#DIV/0!</v>
      </c>
      <c r="F76" s="44"/>
      <c r="G76" s="44"/>
      <c r="H76" s="44"/>
      <c r="I76" s="44"/>
      <c r="J76" s="44"/>
      <c r="K76" s="44"/>
      <c r="L76" s="136"/>
      <c r="M76" s="44"/>
      <c r="N76" s="44"/>
      <c r="O76" s="44"/>
      <c r="P76" s="45"/>
      <c r="Q76" s="48"/>
      <c r="R76" s="44"/>
      <c r="S76" s="44"/>
      <c r="T76" s="44"/>
    </row>
    <row r="77">
      <c r="A77" s="44"/>
      <c r="B77" s="59" t="s">
        <v>48</v>
      </c>
      <c r="C77" s="240"/>
      <c r="D77" s="278">
        <f>SUM(D78:D81)</f>
        <v>0</v>
      </c>
      <c r="E77" s="279" t="str">
        <f>D77/$D$82</f>
        <v>#DIV/0!</v>
      </c>
      <c r="F77" s="44"/>
      <c r="G77" s="44"/>
      <c r="H77" s="44"/>
      <c r="I77" s="44"/>
      <c r="J77" s="44"/>
      <c r="K77" s="44"/>
      <c r="L77" s="136"/>
      <c r="M77" s="44"/>
      <c r="N77" s="44"/>
      <c r="O77" s="44"/>
      <c r="P77" s="45"/>
      <c r="Q77" s="48"/>
      <c r="R77" s="44"/>
      <c r="S77" s="44"/>
      <c r="T77" s="44"/>
    </row>
    <row r="78">
      <c r="A78" s="44"/>
      <c r="B78" s="244"/>
      <c r="C78" s="68" t="s">
        <v>308</v>
      </c>
      <c r="D78" s="78"/>
      <c r="E78" s="252" t="str">
        <f t="shared" ref="E78:E81" si="20">D78/$D$77</f>
        <v>#DIV/0!</v>
      </c>
      <c r="F78" s="44"/>
      <c r="G78" s="44"/>
      <c r="H78" s="44"/>
      <c r="I78" s="44"/>
      <c r="J78" s="44"/>
      <c r="K78" s="44"/>
      <c r="L78" s="136"/>
      <c r="M78" s="44"/>
      <c r="N78" s="44"/>
      <c r="O78" s="44"/>
      <c r="P78" s="45"/>
      <c r="Q78" s="48"/>
      <c r="R78" s="44"/>
      <c r="S78" s="44"/>
      <c r="T78" s="44"/>
    </row>
    <row r="79">
      <c r="A79" s="44"/>
      <c r="B79" s="244"/>
      <c r="C79" s="68" t="s">
        <v>309</v>
      </c>
      <c r="D79" s="248"/>
      <c r="E79" s="252" t="str">
        <f t="shared" si="20"/>
        <v>#DIV/0!</v>
      </c>
      <c r="F79" s="44"/>
      <c r="G79" s="44"/>
      <c r="H79" s="44"/>
      <c r="I79" s="44"/>
      <c r="J79" s="44"/>
      <c r="K79" s="44"/>
      <c r="L79" s="136"/>
      <c r="M79" s="44"/>
      <c r="N79" s="44"/>
      <c r="O79" s="44"/>
      <c r="P79" s="45"/>
      <c r="Q79" s="48"/>
      <c r="R79" s="44"/>
      <c r="S79" s="44"/>
      <c r="T79" s="44"/>
    </row>
    <row r="80">
      <c r="A80" s="44"/>
      <c r="B80" s="244"/>
      <c r="C80" s="68" t="s">
        <v>310</v>
      </c>
      <c r="D80" s="248"/>
      <c r="E80" s="252" t="str">
        <f t="shared" si="20"/>
        <v>#DIV/0!</v>
      </c>
      <c r="F80" s="44"/>
      <c r="G80" s="44"/>
      <c r="H80" s="44"/>
      <c r="I80" s="44"/>
      <c r="J80" s="44"/>
      <c r="K80" s="44"/>
      <c r="L80" s="136"/>
      <c r="M80" s="44"/>
      <c r="N80" s="44"/>
      <c r="O80" s="44"/>
      <c r="P80" s="45"/>
      <c r="Q80" s="48"/>
      <c r="R80" s="44"/>
      <c r="S80" s="44"/>
      <c r="T80" s="44"/>
    </row>
    <row r="81">
      <c r="A81" s="44"/>
      <c r="B81" s="249"/>
      <c r="C81" s="122" t="s">
        <v>311</v>
      </c>
      <c r="D81" s="248"/>
      <c r="E81" s="252" t="str">
        <f t="shared" si="20"/>
        <v>#DIV/0!</v>
      </c>
      <c r="F81" s="44"/>
      <c r="G81" s="44"/>
      <c r="H81" s="44"/>
      <c r="I81" s="44"/>
      <c r="J81" s="44"/>
      <c r="K81" s="44"/>
      <c r="L81" s="136"/>
      <c r="M81" s="44"/>
      <c r="N81" s="44"/>
      <c r="O81" s="44"/>
      <c r="P81" s="45"/>
      <c r="Q81" s="48"/>
      <c r="R81" s="44"/>
      <c r="S81" s="44"/>
      <c r="T81" s="44"/>
    </row>
    <row r="82">
      <c r="A82" s="44"/>
      <c r="B82" s="280" t="s">
        <v>312</v>
      </c>
      <c r="C82" s="281"/>
      <c r="D82" s="130">
        <f t="shared" ref="D82:E82" si="21">D77+D72+D68+D64+D60+D53+D42+D37+D33+D28+D17+D12+D7</f>
        <v>0</v>
      </c>
      <c r="E82" s="130" t="str">
        <f t="shared" si="21"/>
        <v>#DIV/0!</v>
      </c>
      <c r="F82" s="44"/>
      <c r="G82" s="44"/>
      <c r="H82" s="44"/>
      <c r="I82" s="44"/>
      <c r="J82" s="44"/>
      <c r="K82" s="44"/>
      <c r="L82" s="136"/>
      <c r="M82" s="44"/>
      <c r="N82" s="44"/>
      <c r="O82" s="44"/>
      <c r="P82" s="45"/>
      <c r="Q82" s="48"/>
      <c r="R82" s="44"/>
      <c r="S82" s="44"/>
      <c r="T82" s="44"/>
    </row>
    <row r="83">
      <c r="A83" s="44"/>
      <c r="B83" s="44"/>
      <c r="C83" s="45"/>
      <c r="D83" s="136"/>
      <c r="E83" s="44"/>
      <c r="F83" s="44"/>
      <c r="G83" s="44"/>
      <c r="H83" s="44"/>
      <c r="I83" s="44"/>
      <c r="J83" s="44"/>
      <c r="K83" s="44"/>
      <c r="L83" s="136"/>
      <c r="M83" s="44"/>
      <c r="N83" s="44"/>
      <c r="O83" s="44"/>
      <c r="P83" s="45"/>
      <c r="Q83" s="48"/>
      <c r="R83" s="44"/>
      <c r="S83" s="44"/>
      <c r="T83" s="44"/>
    </row>
    <row r="84">
      <c r="A84" s="44"/>
      <c r="B84" s="44"/>
      <c r="C84" s="45"/>
      <c r="D84" s="136"/>
      <c r="E84" s="44"/>
      <c r="F84" s="44"/>
      <c r="G84" s="44"/>
      <c r="H84" s="44"/>
      <c r="I84" s="44"/>
      <c r="J84" s="44"/>
      <c r="K84" s="44"/>
      <c r="L84" s="136"/>
      <c r="M84" s="44"/>
      <c r="N84" s="44"/>
      <c r="O84" s="44"/>
      <c r="P84" s="45"/>
      <c r="Q84" s="48"/>
      <c r="R84" s="44"/>
      <c r="S84" s="44"/>
      <c r="T84" s="44"/>
    </row>
    <row r="85">
      <c r="A85" s="44"/>
      <c r="B85" s="44"/>
      <c r="C85" s="45"/>
      <c r="D85" s="136"/>
      <c r="E85" s="44"/>
      <c r="F85" s="44"/>
      <c r="G85" s="44"/>
      <c r="H85" s="44"/>
      <c r="I85" s="44"/>
      <c r="J85" s="44"/>
      <c r="K85" s="44"/>
      <c r="L85" s="136"/>
      <c r="M85" s="44"/>
      <c r="N85" s="44"/>
      <c r="O85" s="44"/>
      <c r="P85" s="45"/>
      <c r="Q85" s="48"/>
      <c r="R85" s="44"/>
      <c r="S85" s="44"/>
      <c r="T85" s="44"/>
    </row>
    <row r="86">
      <c r="A86" s="44"/>
      <c r="B86" s="235" t="s">
        <v>313</v>
      </c>
      <c r="C86" s="51"/>
      <c r="D86" s="132"/>
      <c r="E86" s="166">
        <f>D82-L44</f>
        <v>0</v>
      </c>
      <c r="F86" s="44"/>
      <c r="G86" s="44"/>
      <c r="H86" s="44"/>
      <c r="I86" s="44"/>
      <c r="J86" s="44"/>
      <c r="K86" s="44"/>
      <c r="L86" s="136"/>
      <c r="M86" s="44"/>
      <c r="N86" s="44"/>
      <c r="O86" s="44"/>
      <c r="P86" s="45"/>
      <c r="Q86" s="48"/>
      <c r="R86" s="44"/>
      <c r="S86" s="44"/>
      <c r="T86" s="44"/>
    </row>
    <row r="87">
      <c r="A87" s="44"/>
      <c r="B87" s="282"/>
      <c r="C87" s="236"/>
      <c r="D87" s="283"/>
      <c r="E87" s="282"/>
      <c r="F87" s="44"/>
      <c r="G87" s="44"/>
      <c r="H87" s="44"/>
      <c r="I87" s="44"/>
      <c r="J87" s="44"/>
      <c r="K87" s="44"/>
      <c r="L87" s="136"/>
      <c r="M87" s="44"/>
      <c r="N87" s="44"/>
      <c r="O87" s="44"/>
      <c r="P87" s="45"/>
      <c r="Q87" s="48"/>
      <c r="R87" s="44"/>
      <c r="S87" s="44"/>
      <c r="T87" s="44"/>
    </row>
    <row r="88">
      <c r="A88" s="44"/>
      <c r="B88" s="44"/>
      <c r="C88" s="45"/>
      <c r="D88" s="136"/>
      <c r="E88" s="44"/>
      <c r="F88" s="44"/>
      <c r="G88" s="44"/>
      <c r="H88" s="44"/>
      <c r="I88" s="44"/>
      <c r="J88" s="44"/>
      <c r="K88" s="44"/>
      <c r="L88" s="136"/>
      <c r="M88" s="44"/>
      <c r="N88" s="44"/>
      <c r="O88" s="44"/>
      <c r="P88" s="45"/>
      <c r="Q88" s="48"/>
      <c r="R88" s="44"/>
      <c r="S88" s="44"/>
      <c r="T88" s="44"/>
    </row>
    <row r="89">
      <c r="A89" s="44"/>
      <c r="B89" s="44"/>
      <c r="C89" s="45"/>
      <c r="D89" s="136"/>
      <c r="E89" s="44"/>
      <c r="F89" s="44"/>
      <c r="G89" s="44"/>
      <c r="H89" s="44"/>
      <c r="I89" s="44"/>
      <c r="J89" s="44"/>
      <c r="K89" s="44"/>
      <c r="L89" s="136"/>
      <c r="M89" s="44"/>
      <c r="N89" s="44"/>
      <c r="O89" s="44"/>
      <c r="P89" s="45"/>
      <c r="Q89" s="48"/>
      <c r="R89" s="44"/>
      <c r="S89" s="44"/>
      <c r="T89" s="44"/>
    </row>
    <row r="90">
      <c r="A90" s="44"/>
      <c r="B90" s="44"/>
      <c r="C90" s="45"/>
      <c r="D90" s="136"/>
      <c r="E90" s="44"/>
      <c r="F90" s="44"/>
      <c r="G90" s="44"/>
      <c r="H90" s="44"/>
      <c r="I90" s="44"/>
      <c r="J90" s="44"/>
      <c r="K90" s="44"/>
      <c r="L90" s="136"/>
      <c r="M90" s="44"/>
      <c r="N90" s="44"/>
      <c r="O90" s="44"/>
      <c r="P90" s="45"/>
      <c r="Q90" s="48"/>
      <c r="R90" s="44"/>
      <c r="S90" s="44"/>
      <c r="T90" s="44"/>
    </row>
    <row r="91">
      <c r="A91" s="44"/>
      <c r="B91" s="44"/>
      <c r="C91" s="45"/>
      <c r="D91" s="136"/>
      <c r="E91" s="44"/>
      <c r="F91" s="44"/>
      <c r="G91" s="44"/>
      <c r="H91" s="44"/>
      <c r="I91" s="44"/>
      <c r="J91" s="44"/>
      <c r="K91" s="44"/>
      <c r="L91" s="136"/>
      <c r="M91" s="44"/>
      <c r="N91" s="44"/>
      <c r="O91" s="44"/>
      <c r="P91" s="45"/>
      <c r="Q91" s="48"/>
      <c r="R91" s="44"/>
      <c r="S91" s="44"/>
      <c r="T91" s="44"/>
    </row>
    <row r="92">
      <c r="A92" s="44"/>
      <c r="B92" s="44"/>
      <c r="C92" s="45"/>
      <c r="D92" s="136"/>
      <c r="E92" s="44"/>
      <c r="F92" s="44"/>
      <c r="G92" s="44"/>
      <c r="H92" s="44"/>
      <c r="I92" s="44"/>
      <c r="J92" s="44"/>
      <c r="K92" s="44"/>
      <c r="L92" s="136"/>
      <c r="M92" s="44"/>
      <c r="N92" s="44"/>
      <c r="O92" s="44"/>
      <c r="P92" s="45"/>
      <c r="Q92" s="48"/>
      <c r="R92" s="44"/>
      <c r="S92" s="44"/>
      <c r="T92" s="44"/>
    </row>
    <row r="93">
      <c r="A93" s="44"/>
      <c r="B93" s="44"/>
      <c r="C93" s="45"/>
      <c r="D93" s="136"/>
      <c r="E93" s="44"/>
      <c r="F93" s="44"/>
      <c r="G93" s="44"/>
      <c r="H93" s="44"/>
      <c r="I93" s="44"/>
      <c r="J93" s="44"/>
      <c r="K93" s="44"/>
      <c r="L93" s="136"/>
      <c r="M93" s="44"/>
      <c r="N93" s="44"/>
      <c r="O93" s="44"/>
      <c r="P93" s="45"/>
      <c r="Q93" s="48"/>
      <c r="R93" s="44"/>
      <c r="S93" s="44"/>
      <c r="T93" s="44"/>
    </row>
    <row r="94">
      <c r="A94" s="44"/>
      <c r="C94" s="8"/>
      <c r="L94" s="284"/>
      <c r="N94" s="44"/>
      <c r="O94" s="44"/>
      <c r="P94" s="45"/>
      <c r="Q94" s="48"/>
      <c r="R94" s="44"/>
      <c r="S94" s="44"/>
      <c r="T94" s="44"/>
    </row>
    <row r="95">
      <c r="A95" s="44"/>
      <c r="C95" s="8"/>
      <c r="L95" s="237"/>
      <c r="N95" s="44"/>
      <c r="O95" s="44"/>
      <c r="P95" s="45"/>
      <c r="Q95" s="48"/>
      <c r="R95" s="44"/>
      <c r="S95" s="44"/>
      <c r="T95" s="44"/>
    </row>
    <row r="96">
      <c r="A96" s="44"/>
      <c r="C96" s="8"/>
      <c r="L96" s="137"/>
      <c r="N96" s="44"/>
      <c r="O96" s="44"/>
      <c r="P96" s="45"/>
      <c r="Q96" s="48"/>
      <c r="R96" s="44"/>
      <c r="S96" s="44"/>
      <c r="T96" s="44"/>
    </row>
    <row r="97">
      <c r="A97" s="44"/>
      <c r="C97" s="8"/>
      <c r="L97" s="137"/>
      <c r="N97" s="44"/>
      <c r="O97" s="44"/>
      <c r="P97" s="45"/>
      <c r="Q97" s="48"/>
      <c r="R97" s="44"/>
      <c r="S97" s="44"/>
      <c r="T97" s="44"/>
    </row>
    <row r="98">
      <c r="A98" s="44"/>
      <c r="C98" s="8"/>
      <c r="L98" s="137"/>
      <c r="N98" s="44"/>
      <c r="O98" s="44"/>
      <c r="P98" s="45"/>
      <c r="Q98" s="48"/>
      <c r="R98" s="44"/>
      <c r="S98" s="44"/>
      <c r="T98" s="44"/>
    </row>
    <row r="99">
      <c r="A99" s="44"/>
      <c r="C99" s="8"/>
      <c r="L99" s="137"/>
      <c r="N99" s="44"/>
      <c r="O99" s="44"/>
      <c r="P99" s="45"/>
      <c r="Q99" s="48"/>
      <c r="R99" s="44"/>
      <c r="S99" s="44"/>
      <c r="T99" s="44"/>
    </row>
    <row r="100">
      <c r="A100" s="44"/>
      <c r="C100" s="8"/>
      <c r="L100" s="137"/>
      <c r="N100" s="44"/>
      <c r="O100" s="44"/>
      <c r="P100" s="45"/>
      <c r="Q100" s="48"/>
      <c r="R100" s="44"/>
      <c r="S100" s="44"/>
      <c r="T100" s="44"/>
    </row>
    <row r="101">
      <c r="A101" s="44"/>
      <c r="C101" s="8"/>
      <c r="L101" s="137"/>
      <c r="N101" s="44"/>
      <c r="O101" s="44"/>
      <c r="P101" s="45"/>
      <c r="Q101" s="48"/>
      <c r="R101" s="44"/>
      <c r="S101" s="44"/>
      <c r="T101" s="44"/>
    </row>
    <row r="102">
      <c r="A102" s="44"/>
      <c r="C102" s="8"/>
      <c r="L102" s="137"/>
      <c r="N102" s="44"/>
      <c r="O102" s="44"/>
      <c r="P102" s="45"/>
      <c r="Q102" s="48"/>
      <c r="R102" s="44"/>
      <c r="S102" s="44"/>
      <c r="T102" s="44"/>
    </row>
    <row r="103">
      <c r="A103" s="44"/>
      <c r="C103" s="8"/>
      <c r="L103" s="137"/>
      <c r="N103" s="44"/>
      <c r="O103" s="44"/>
      <c r="P103" s="45"/>
      <c r="Q103" s="48"/>
      <c r="R103" s="44"/>
      <c r="S103" s="44"/>
      <c r="T103" s="44"/>
    </row>
    <row r="104">
      <c r="C104" s="8"/>
      <c r="L104" s="137"/>
      <c r="P104" s="8"/>
      <c r="Q104" s="142"/>
    </row>
    <row r="105">
      <c r="C105" s="8"/>
      <c r="L105" s="137"/>
      <c r="P105" s="8"/>
      <c r="Q105" s="142"/>
    </row>
    <row r="106">
      <c r="C106" s="8"/>
      <c r="L106" s="137"/>
      <c r="P106" s="8"/>
      <c r="Q106" s="142"/>
    </row>
    <row r="107">
      <c r="C107" s="8"/>
      <c r="L107" s="137"/>
      <c r="P107" s="8"/>
      <c r="Q107" s="142"/>
    </row>
    <row r="108">
      <c r="C108" s="8"/>
      <c r="L108" s="137"/>
      <c r="P108" s="8"/>
      <c r="Q108" s="142"/>
    </row>
    <row r="109">
      <c r="C109" s="8"/>
      <c r="L109" s="137"/>
      <c r="P109" s="8"/>
      <c r="Q109" s="142"/>
    </row>
    <row r="110">
      <c r="C110" s="8"/>
      <c r="L110" s="137"/>
      <c r="P110" s="8"/>
      <c r="Q110" s="142"/>
    </row>
    <row r="111">
      <c r="C111" s="8"/>
      <c r="D111" s="137"/>
      <c r="L111" s="137"/>
      <c r="P111" s="8"/>
      <c r="Q111" s="142"/>
    </row>
    <row r="112">
      <c r="C112" s="8"/>
      <c r="L112" s="137"/>
      <c r="P112" s="8"/>
      <c r="Q112" s="142"/>
    </row>
    <row r="113">
      <c r="C113" s="8"/>
      <c r="L113" s="137"/>
      <c r="P113" s="8"/>
      <c r="Q113" s="142"/>
    </row>
    <row r="114">
      <c r="C114" s="8"/>
      <c r="L114" s="137"/>
      <c r="P114" s="8"/>
      <c r="Q114" s="142"/>
    </row>
    <row r="115">
      <c r="C115" s="8"/>
      <c r="L115" s="137"/>
      <c r="P115" s="8"/>
      <c r="Q115" s="142"/>
    </row>
    <row r="116">
      <c r="C116" s="8"/>
      <c r="L116" s="137"/>
      <c r="P116" s="8"/>
      <c r="Q116" s="142"/>
    </row>
    <row r="117">
      <c r="C117" s="8"/>
      <c r="L117" s="137"/>
      <c r="P117" s="8"/>
      <c r="Q117" s="142"/>
    </row>
    <row r="118">
      <c r="C118" s="8"/>
      <c r="L118" s="137"/>
      <c r="P118" s="8"/>
      <c r="Q118" s="142"/>
    </row>
    <row r="119">
      <c r="C119" s="8"/>
      <c r="L119" s="137"/>
      <c r="P119" s="8"/>
      <c r="Q119" s="142"/>
    </row>
    <row r="120">
      <c r="C120" s="8"/>
      <c r="L120" s="137"/>
      <c r="P120" s="8"/>
      <c r="Q120" s="142"/>
    </row>
    <row r="121">
      <c r="C121" s="8"/>
      <c r="L121" s="137"/>
      <c r="P121" s="8"/>
      <c r="Q121" s="142"/>
    </row>
    <row r="122">
      <c r="C122" s="8"/>
      <c r="D122" s="137"/>
      <c r="L122" s="137"/>
      <c r="P122" s="8"/>
      <c r="Q122" s="142"/>
    </row>
    <row r="123">
      <c r="C123" s="8"/>
      <c r="D123" s="137"/>
      <c r="L123" s="137"/>
      <c r="P123" s="8"/>
      <c r="Q123" s="142"/>
    </row>
    <row r="124">
      <c r="C124" s="8"/>
      <c r="D124" s="137"/>
      <c r="L124" s="137"/>
      <c r="P124" s="8"/>
      <c r="Q124" s="142"/>
    </row>
    <row r="125">
      <c r="C125" s="8"/>
      <c r="D125" s="137"/>
      <c r="L125" s="137"/>
      <c r="P125" s="8"/>
      <c r="Q125" s="142"/>
    </row>
    <row r="126">
      <c r="C126" s="8"/>
      <c r="D126" s="137"/>
      <c r="L126" s="137"/>
      <c r="P126" s="8"/>
      <c r="Q126" s="142"/>
    </row>
    <row r="127">
      <c r="C127" s="8"/>
      <c r="D127" s="137"/>
      <c r="L127" s="137"/>
      <c r="P127" s="8"/>
      <c r="Q127" s="142"/>
    </row>
    <row r="128">
      <c r="C128" s="8"/>
      <c r="D128" s="137"/>
      <c r="L128" s="137"/>
      <c r="P128" s="8"/>
      <c r="Q128" s="142"/>
    </row>
    <row r="129">
      <c r="C129" s="8"/>
      <c r="D129" s="137"/>
      <c r="L129" s="137"/>
      <c r="P129" s="8"/>
      <c r="Q129" s="142"/>
    </row>
    <row r="130">
      <c r="C130" s="8"/>
      <c r="D130" s="137"/>
      <c r="L130" s="137"/>
      <c r="P130" s="8"/>
      <c r="Q130" s="142"/>
    </row>
    <row r="131">
      <c r="C131" s="8"/>
      <c r="D131" s="137"/>
      <c r="L131" s="137"/>
      <c r="P131" s="8"/>
      <c r="Q131" s="142"/>
    </row>
    <row r="132">
      <c r="C132" s="8"/>
      <c r="D132" s="137"/>
      <c r="L132" s="137"/>
      <c r="P132" s="8"/>
      <c r="Q132" s="142"/>
    </row>
    <row r="133">
      <c r="C133" s="8"/>
      <c r="D133" s="137"/>
      <c r="L133" s="137"/>
      <c r="P133" s="8"/>
      <c r="Q133" s="142"/>
    </row>
    <row r="134">
      <c r="C134" s="8"/>
      <c r="D134" s="137"/>
      <c r="L134" s="137"/>
      <c r="P134" s="8"/>
      <c r="Q134" s="142"/>
    </row>
    <row r="135">
      <c r="C135" s="8"/>
      <c r="D135" s="137"/>
      <c r="L135" s="137"/>
      <c r="P135" s="8"/>
      <c r="Q135" s="142"/>
    </row>
    <row r="136">
      <c r="C136" s="8"/>
      <c r="D136" s="137"/>
      <c r="L136" s="137"/>
      <c r="P136" s="8"/>
      <c r="Q136" s="142"/>
    </row>
    <row r="137">
      <c r="C137" s="8"/>
      <c r="D137" s="137"/>
      <c r="L137" s="137"/>
      <c r="P137" s="8"/>
      <c r="Q137" s="142"/>
    </row>
    <row r="138">
      <c r="C138" s="8"/>
      <c r="D138" s="137"/>
      <c r="L138" s="137"/>
      <c r="P138" s="8"/>
      <c r="Q138" s="142"/>
    </row>
    <row r="139">
      <c r="C139" s="8"/>
      <c r="D139" s="137"/>
      <c r="L139" s="137"/>
      <c r="P139" s="8"/>
      <c r="Q139" s="142"/>
    </row>
    <row r="140">
      <c r="C140" s="8"/>
      <c r="D140" s="137"/>
      <c r="L140" s="137"/>
      <c r="P140" s="8"/>
      <c r="Q140" s="142"/>
    </row>
    <row r="141">
      <c r="C141" s="8"/>
      <c r="D141" s="137"/>
      <c r="L141" s="137"/>
      <c r="P141" s="8"/>
      <c r="Q141" s="142"/>
    </row>
    <row r="142">
      <c r="C142" s="8"/>
      <c r="D142" s="137"/>
      <c r="L142" s="137"/>
      <c r="P142" s="8"/>
      <c r="Q142" s="142"/>
    </row>
    <row r="143">
      <c r="C143" s="8"/>
      <c r="D143" s="137"/>
      <c r="L143" s="137"/>
      <c r="P143" s="8"/>
      <c r="Q143" s="142"/>
    </row>
    <row r="144">
      <c r="C144" s="8"/>
      <c r="D144" s="137"/>
      <c r="L144" s="137"/>
      <c r="P144" s="8"/>
      <c r="Q144" s="142"/>
    </row>
    <row r="145">
      <c r="C145" s="8"/>
      <c r="D145" s="137"/>
      <c r="L145" s="137"/>
      <c r="P145" s="8"/>
      <c r="Q145" s="142"/>
    </row>
    <row r="146">
      <c r="C146" s="8"/>
      <c r="D146" s="137"/>
      <c r="L146" s="137"/>
      <c r="P146" s="8"/>
      <c r="Q146" s="142"/>
    </row>
    <row r="147">
      <c r="C147" s="8"/>
      <c r="D147" s="137"/>
      <c r="L147" s="137"/>
      <c r="P147" s="8"/>
      <c r="Q147" s="142"/>
    </row>
    <row r="148">
      <c r="C148" s="8"/>
      <c r="D148" s="137"/>
      <c r="L148" s="137"/>
      <c r="P148" s="8"/>
      <c r="Q148" s="142"/>
    </row>
    <row r="149">
      <c r="C149" s="8"/>
      <c r="D149" s="137"/>
      <c r="L149" s="137"/>
      <c r="P149" s="8"/>
      <c r="Q149" s="142"/>
    </row>
    <row r="150">
      <c r="C150" s="8"/>
      <c r="D150" s="137"/>
      <c r="L150" s="137"/>
      <c r="P150" s="8"/>
      <c r="Q150" s="142"/>
    </row>
    <row r="151">
      <c r="C151" s="8"/>
      <c r="D151" s="137"/>
      <c r="L151" s="137"/>
      <c r="P151" s="8"/>
      <c r="Q151" s="142"/>
    </row>
    <row r="152">
      <c r="C152" s="8"/>
      <c r="D152" s="137"/>
      <c r="L152" s="137"/>
      <c r="P152" s="8"/>
      <c r="Q152" s="142"/>
    </row>
    <row r="153">
      <c r="C153" s="8"/>
      <c r="D153" s="137"/>
      <c r="L153" s="137"/>
      <c r="P153" s="8"/>
      <c r="Q153" s="142"/>
    </row>
    <row r="154">
      <c r="C154" s="8"/>
      <c r="D154" s="137"/>
      <c r="L154" s="137"/>
      <c r="P154" s="8"/>
      <c r="Q154" s="142"/>
    </row>
    <row r="155">
      <c r="C155" s="8"/>
      <c r="D155" s="137"/>
      <c r="L155" s="137"/>
      <c r="P155" s="8"/>
      <c r="Q155" s="142"/>
    </row>
    <row r="156">
      <c r="C156" s="8"/>
      <c r="D156" s="137"/>
      <c r="L156" s="137"/>
      <c r="P156" s="8"/>
      <c r="Q156" s="142"/>
    </row>
    <row r="157">
      <c r="C157" s="8"/>
      <c r="D157" s="137"/>
      <c r="L157" s="137"/>
      <c r="P157" s="8"/>
      <c r="Q157" s="142"/>
    </row>
    <row r="158">
      <c r="C158" s="8"/>
      <c r="D158" s="137"/>
      <c r="L158" s="137"/>
      <c r="P158" s="8"/>
      <c r="Q158" s="142"/>
    </row>
    <row r="159">
      <c r="C159" s="8"/>
      <c r="D159" s="137"/>
      <c r="L159" s="137"/>
      <c r="P159" s="8"/>
      <c r="Q159" s="142"/>
    </row>
    <row r="160">
      <c r="C160" s="8"/>
      <c r="D160" s="137"/>
      <c r="L160" s="137"/>
      <c r="P160" s="8"/>
      <c r="Q160" s="142"/>
    </row>
    <row r="161">
      <c r="C161" s="8"/>
      <c r="D161" s="137"/>
      <c r="L161" s="137"/>
      <c r="P161" s="8"/>
      <c r="Q161" s="142"/>
    </row>
    <row r="162">
      <c r="C162" s="8"/>
      <c r="D162" s="137"/>
      <c r="L162" s="137"/>
      <c r="P162" s="8"/>
      <c r="Q162" s="142"/>
    </row>
    <row r="163">
      <c r="C163" s="8"/>
      <c r="D163" s="137"/>
      <c r="L163" s="137"/>
      <c r="P163" s="8"/>
      <c r="Q163" s="142"/>
    </row>
    <row r="164">
      <c r="C164" s="8"/>
      <c r="D164" s="137"/>
      <c r="L164" s="137"/>
      <c r="P164" s="8"/>
      <c r="Q164" s="142"/>
    </row>
    <row r="165">
      <c r="C165" s="8"/>
      <c r="D165" s="137"/>
      <c r="L165" s="137"/>
      <c r="P165" s="8"/>
      <c r="Q165" s="142"/>
    </row>
    <row r="166">
      <c r="C166" s="8"/>
      <c r="D166" s="137"/>
      <c r="L166" s="137"/>
      <c r="P166" s="8"/>
      <c r="Q166" s="142"/>
    </row>
    <row r="167">
      <c r="C167" s="8"/>
      <c r="D167" s="137"/>
      <c r="L167" s="137"/>
      <c r="P167" s="8"/>
      <c r="Q167" s="142"/>
    </row>
    <row r="168">
      <c r="C168" s="8"/>
      <c r="D168" s="137"/>
      <c r="L168" s="137"/>
      <c r="P168" s="8"/>
      <c r="Q168" s="142"/>
    </row>
    <row r="169">
      <c r="C169" s="8"/>
      <c r="D169" s="137"/>
      <c r="L169" s="137"/>
      <c r="P169" s="8"/>
      <c r="Q169" s="142"/>
    </row>
    <row r="170">
      <c r="C170" s="8"/>
      <c r="D170" s="137"/>
      <c r="L170" s="137"/>
      <c r="P170" s="8"/>
      <c r="Q170" s="142"/>
    </row>
    <row r="171">
      <c r="C171" s="8"/>
      <c r="D171" s="137"/>
      <c r="L171" s="137"/>
      <c r="P171" s="8"/>
      <c r="Q171" s="142"/>
    </row>
    <row r="172">
      <c r="C172" s="8"/>
      <c r="D172" s="137"/>
      <c r="L172" s="137"/>
      <c r="P172" s="8"/>
      <c r="Q172" s="142"/>
    </row>
    <row r="173">
      <c r="C173" s="8"/>
      <c r="D173" s="137"/>
      <c r="L173" s="137"/>
      <c r="P173" s="8"/>
      <c r="Q173" s="142"/>
    </row>
    <row r="174">
      <c r="C174" s="8"/>
      <c r="D174" s="137"/>
      <c r="L174" s="137"/>
      <c r="P174" s="8"/>
      <c r="Q174" s="142"/>
    </row>
    <row r="175">
      <c r="C175" s="8"/>
      <c r="D175" s="137"/>
      <c r="L175" s="137"/>
      <c r="P175" s="8"/>
      <c r="Q175" s="142"/>
    </row>
    <row r="176">
      <c r="C176" s="8"/>
      <c r="D176" s="137"/>
      <c r="L176" s="137"/>
      <c r="P176" s="8"/>
      <c r="Q176" s="142"/>
    </row>
    <row r="177">
      <c r="C177" s="8"/>
      <c r="D177" s="137"/>
      <c r="L177" s="137"/>
      <c r="P177" s="8"/>
      <c r="Q177" s="142"/>
    </row>
    <row r="178">
      <c r="C178" s="8"/>
      <c r="D178" s="137"/>
      <c r="L178" s="137"/>
      <c r="P178" s="8"/>
      <c r="Q178" s="142"/>
    </row>
    <row r="179">
      <c r="C179" s="8"/>
      <c r="D179" s="137"/>
      <c r="L179" s="137"/>
      <c r="P179" s="8"/>
      <c r="Q179" s="142"/>
    </row>
    <row r="180">
      <c r="C180" s="8"/>
      <c r="D180" s="137"/>
      <c r="L180" s="137"/>
      <c r="P180" s="8"/>
      <c r="Q180" s="142"/>
    </row>
    <row r="181">
      <c r="C181" s="8"/>
      <c r="D181" s="137"/>
      <c r="L181" s="137"/>
      <c r="P181" s="8"/>
      <c r="Q181" s="142"/>
    </row>
    <row r="182">
      <c r="C182" s="8"/>
      <c r="D182" s="137"/>
      <c r="L182" s="137"/>
      <c r="P182" s="8"/>
      <c r="Q182" s="142"/>
    </row>
    <row r="183">
      <c r="C183" s="8"/>
      <c r="D183" s="137"/>
      <c r="L183" s="137"/>
      <c r="P183" s="8"/>
      <c r="Q183" s="142"/>
    </row>
    <row r="184">
      <c r="C184" s="8"/>
      <c r="D184" s="137"/>
      <c r="L184" s="137"/>
      <c r="P184" s="8"/>
      <c r="Q184" s="142"/>
    </row>
    <row r="185">
      <c r="C185" s="8"/>
      <c r="D185" s="137"/>
      <c r="L185" s="137"/>
      <c r="P185" s="8"/>
      <c r="Q185" s="142"/>
    </row>
    <row r="186">
      <c r="C186" s="8"/>
      <c r="D186" s="137"/>
      <c r="L186" s="137"/>
      <c r="P186" s="8"/>
      <c r="Q186" s="142"/>
    </row>
    <row r="187">
      <c r="C187" s="8"/>
      <c r="D187" s="137"/>
      <c r="L187" s="137"/>
      <c r="P187" s="8"/>
      <c r="Q187" s="142"/>
    </row>
    <row r="188">
      <c r="C188" s="8"/>
      <c r="D188" s="137"/>
      <c r="L188" s="137"/>
      <c r="P188" s="8"/>
      <c r="Q188" s="142"/>
    </row>
    <row r="189">
      <c r="C189" s="8"/>
      <c r="D189" s="137"/>
      <c r="L189" s="137"/>
      <c r="P189" s="8"/>
      <c r="Q189" s="142"/>
    </row>
    <row r="190">
      <c r="C190" s="8"/>
      <c r="D190" s="137"/>
      <c r="L190" s="137"/>
      <c r="P190" s="8"/>
      <c r="Q190" s="142"/>
    </row>
    <row r="191">
      <c r="C191" s="8"/>
      <c r="D191" s="137"/>
      <c r="L191" s="137"/>
      <c r="P191" s="8"/>
      <c r="Q191" s="142"/>
    </row>
    <row r="192">
      <c r="C192" s="8"/>
      <c r="D192" s="137"/>
      <c r="L192" s="137"/>
      <c r="P192" s="8"/>
      <c r="Q192" s="142"/>
    </row>
    <row r="193">
      <c r="C193" s="8"/>
      <c r="D193" s="137"/>
      <c r="L193" s="137"/>
      <c r="P193" s="8"/>
      <c r="Q193" s="142"/>
    </row>
    <row r="194">
      <c r="C194" s="8"/>
      <c r="D194" s="137"/>
      <c r="L194" s="137"/>
      <c r="P194" s="8"/>
      <c r="Q194" s="142"/>
    </row>
    <row r="195">
      <c r="C195" s="8"/>
      <c r="D195" s="137"/>
      <c r="L195" s="137"/>
      <c r="P195" s="8"/>
      <c r="Q195" s="142"/>
    </row>
    <row r="196">
      <c r="C196" s="8"/>
      <c r="D196" s="137"/>
      <c r="L196" s="137"/>
      <c r="P196" s="8"/>
      <c r="Q196" s="142"/>
    </row>
    <row r="197">
      <c r="C197" s="8"/>
      <c r="D197" s="137"/>
      <c r="L197" s="137"/>
      <c r="P197" s="8"/>
      <c r="Q197" s="142"/>
    </row>
    <row r="198">
      <c r="C198" s="8"/>
      <c r="D198" s="137"/>
      <c r="L198" s="137"/>
      <c r="P198" s="8"/>
      <c r="Q198" s="142"/>
    </row>
    <row r="199">
      <c r="C199" s="8"/>
      <c r="D199" s="137"/>
      <c r="L199" s="137"/>
      <c r="P199" s="8"/>
      <c r="Q199" s="142"/>
    </row>
    <row r="200">
      <c r="C200" s="8"/>
      <c r="D200" s="137"/>
      <c r="L200" s="137"/>
      <c r="P200" s="8"/>
      <c r="Q200" s="142"/>
    </row>
    <row r="201">
      <c r="C201" s="8"/>
      <c r="D201" s="137"/>
      <c r="L201" s="137"/>
      <c r="P201" s="8"/>
      <c r="Q201" s="142"/>
    </row>
    <row r="202">
      <c r="C202" s="8"/>
      <c r="D202" s="137"/>
      <c r="L202" s="137"/>
      <c r="P202" s="8"/>
      <c r="Q202" s="142"/>
    </row>
    <row r="203">
      <c r="C203" s="8"/>
      <c r="D203" s="137"/>
      <c r="L203" s="137"/>
      <c r="P203" s="8"/>
      <c r="Q203" s="142"/>
    </row>
    <row r="204">
      <c r="C204" s="8"/>
      <c r="D204" s="137"/>
      <c r="L204" s="137"/>
      <c r="P204" s="8"/>
      <c r="Q204" s="142"/>
    </row>
    <row r="205">
      <c r="C205" s="8"/>
      <c r="D205" s="137"/>
      <c r="L205" s="137"/>
      <c r="P205" s="8"/>
      <c r="Q205" s="142"/>
    </row>
    <row r="206">
      <c r="C206" s="8"/>
      <c r="D206" s="137"/>
      <c r="L206" s="137"/>
      <c r="P206" s="8"/>
      <c r="Q206" s="142"/>
    </row>
    <row r="207">
      <c r="C207" s="8"/>
      <c r="D207" s="137"/>
      <c r="L207" s="137"/>
      <c r="P207" s="8"/>
      <c r="Q207" s="142"/>
    </row>
    <row r="208">
      <c r="C208" s="8"/>
      <c r="D208" s="137"/>
      <c r="L208" s="137"/>
      <c r="P208" s="8"/>
      <c r="Q208" s="142"/>
    </row>
    <row r="209">
      <c r="C209" s="8"/>
      <c r="D209" s="137"/>
      <c r="L209" s="137"/>
      <c r="P209" s="8"/>
      <c r="Q209" s="142"/>
    </row>
    <row r="210">
      <c r="C210" s="8"/>
      <c r="D210" s="137"/>
      <c r="L210" s="137"/>
      <c r="P210" s="8"/>
      <c r="Q210" s="142"/>
    </row>
    <row r="211">
      <c r="C211" s="8"/>
      <c r="D211" s="137"/>
      <c r="L211" s="137"/>
      <c r="P211" s="8"/>
      <c r="Q211" s="142"/>
    </row>
    <row r="212">
      <c r="C212" s="8"/>
      <c r="D212" s="137"/>
      <c r="L212" s="137"/>
      <c r="P212" s="8"/>
      <c r="Q212" s="142"/>
    </row>
    <row r="213">
      <c r="C213" s="8"/>
      <c r="D213" s="137"/>
      <c r="L213" s="137"/>
      <c r="P213" s="8"/>
      <c r="Q213" s="142"/>
    </row>
    <row r="214">
      <c r="C214" s="8"/>
      <c r="D214" s="137"/>
      <c r="L214" s="137"/>
      <c r="P214" s="8"/>
      <c r="Q214" s="142"/>
    </row>
    <row r="215">
      <c r="C215" s="8"/>
      <c r="D215" s="137"/>
      <c r="L215" s="137"/>
      <c r="P215" s="8"/>
      <c r="Q215" s="142"/>
    </row>
    <row r="216">
      <c r="C216" s="8"/>
      <c r="D216" s="137"/>
      <c r="L216" s="137"/>
      <c r="P216" s="8"/>
      <c r="Q216" s="142"/>
    </row>
    <row r="217">
      <c r="C217" s="8"/>
      <c r="D217" s="137"/>
      <c r="L217" s="137"/>
      <c r="P217" s="8"/>
      <c r="Q217" s="142"/>
    </row>
    <row r="218">
      <c r="C218" s="8"/>
      <c r="D218" s="137"/>
      <c r="L218" s="137"/>
      <c r="P218" s="8"/>
      <c r="Q218" s="142"/>
    </row>
    <row r="219">
      <c r="C219" s="8"/>
      <c r="D219" s="137"/>
      <c r="L219" s="137"/>
      <c r="P219" s="8"/>
      <c r="Q219" s="142"/>
    </row>
    <row r="220">
      <c r="C220" s="8"/>
      <c r="D220" s="137"/>
      <c r="L220" s="137"/>
      <c r="P220" s="8"/>
      <c r="Q220" s="142"/>
    </row>
    <row r="221">
      <c r="C221" s="8"/>
      <c r="D221" s="137"/>
      <c r="L221" s="137"/>
      <c r="P221" s="8"/>
      <c r="Q221" s="142"/>
    </row>
    <row r="222">
      <c r="C222" s="8"/>
      <c r="D222" s="137"/>
      <c r="L222" s="137"/>
      <c r="P222" s="8"/>
      <c r="Q222" s="142"/>
    </row>
    <row r="223">
      <c r="C223" s="8"/>
      <c r="D223" s="137"/>
      <c r="L223" s="137"/>
      <c r="P223" s="8"/>
      <c r="Q223" s="142"/>
    </row>
    <row r="224">
      <c r="C224" s="8"/>
      <c r="D224" s="137"/>
      <c r="L224" s="137"/>
      <c r="P224" s="8"/>
      <c r="Q224" s="142"/>
    </row>
    <row r="225">
      <c r="C225" s="8"/>
      <c r="D225" s="137"/>
      <c r="L225" s="137"/>
      <c r="P225" s="8"/>
      <c r="Q225" s="142"/>
    </row>
    <row r="226">
      <c r="C226" s="8"/>
      <c r="D226" s="137"/>
      <c r="L226" s="137"/>
      <c r="P226" s="8"/>
      <c r="Q226" s="142"/>
    </row>
    <row r="227">
      <c r="C227" s="8"/>
      <c r="D227" s="137"/>
      <c r="L227" s="137"/>
      <c r="P227" s="8"/>
      <c r="Q227" s="142"/>
    </row>
    <row r="228">
      <c r="C228" s="8"/>
      <c r="D228" s="137"/>
      <c r="L228" s="137"/>
      <c r="P228" s="8"/>
      <c r="Q228" s="142"/>
    </row>
    <row r="229">
      <c r="C229" s="8"/>
      <c r="D229" s="137"/>
      <c r="L229" s="137"/>
      <c r="P229" s="8"/>
      <c r="Q229" s="142"/>
    </row>
    <row r="230">
      <c r="C230" s="8"/>
      <c r="D230" s="137"/>
      <c r="L230" s="137"/>
      <c r="P230" s="8"/>
      <c r="Q230" s="142"/>
    </row>
    <row r="231">
      <c r="C231" s="8"/>
      <c r="D231" s="137"/>
      <c r="L231" s="137"/>
      <c r="P231" s="8"/>
      <c r="Q231" s="142"/>
    </row>
    <row r="232">
      <c r="C232" s="8"/>
      <c r="D232" s="137"/>
      <c r="L232" s="137"/>
      <c r="P232" s="8"/>
      <c r="Q232" s="142"/>
    </row>
    <row r="233">
      <c r="C233" s="8"/>
      <c r="D233" s="137"/>
      <c r="L233" s="137"/>
      <c r="P233" s="8"/>
      <c r="Q233" s="142"/>
    </row>
    <row r="234">
      <c r="C234" s="8"/>
      <c r="D234" s="137"/>
      <c r="L234" s="137"/>
      <c r="P234" s="8"/>
      <c r="Q234" s="142"/>
    </row>
    <row r="235">
      <c r="C235" s="8"/>
      <c r="D235" s="137"/>
      <c r="L235" s="137"/>
      <c r="P235" s="8"/>
      <c r="Q235" s="142"/>
    </row>
    <row r="236">
      <c r="C236" s="8"/>
      <c r="D236" s="137"/>
      <c r="L236" s="137"/>
      <c r="P236" s="8"/>
      <c r="Q236" s="142"/>
    </row>
    <row r="237">
      <c r="C237" s="8"/>
      <c r="D237" s="137"/>
      <c r="L237" s="137"/>
      <c r="P237" s="8"/>
      <c r="Q237" s="142"/>
    </row>
    <row r="238">
      <c r="C238" s="8"/>
      <c r="D238" s="137"/>
      <c r="L238" s="137"/>
      <c r="P238" s="8"/>
      <c r="Q238" s="142"/>
    </row>
    <row r="239">
      <c r="C239" s="8"/>
      <c r="D239" s="137"/>
      <c r="L239" s="137"/>
      <c r="P239" s="8"/>
      <c r="Q239" s="142"/>
    </row>
    <row r="240">
      <c r="C240" s="8"/>
      <c r="D240" s="137"/>
      <c r="L240" s="137"/>
      <c r="P240" s="8"/>
      <c r="Q240" s="142"/>
    </row>
    <row r="241">
      <c r="C241" s="8"/>
      <c r="D241" s="137"/>
      <c r="L241" s="137"/>
      <c r="P241" s="8"/>
      <c r="Q241" s="142"/>
    </row>
    <row r="242">
      <c r="C242" s="8"/>
      <c r="D242" s="137"/>
      <c r="L242" s="137"/>
      <c r="P242" s="8"/>
      <c r="Q242" s="142"/>
    </row>
    <row r="243">
      <c r="C243" s="8"/>
      <c r="D243" s="137"/>
      <c r="L243" s="137"/>
      <c r="P243" s="8"/>
      <c r="Q243" s="142"/>
    </row>
    <row r="244">
      <c r="C244" s="8"/>
      <c r="D244" s="137"/>
      <c r="L244" s="137"/>
      <c r="P244" s="8"/>
      <c r="Q244" s="142"/>
    </row>
    <row r="245">
      <c r="C245" s="8"/>
      <c r="D245" s="137"/>
      <c r="L245" s="137"/>
      <c r="P245" s="8"/>
      <c r="Q245" s="142"/>
    </row>
    <row r="246">
      <c r="C246" s="8"/>
      <c r="D246" s="137"/>
      <c r="L246" s="137"/>
      <c r="P246" s="8"/>
      <c r="Q246" s="142"/>
    </row>
    <row r="247">
      <c r="C247" s="8"/>
      <c r="D247" s="137"/>
      <c r="L247" s="137"/>
      <c r="P247" s="8"/>
      <c r="Q247" s="142"/>
    </row>
    <row r="248">
      <c r="C248" s="8"/>
      <c r="D248" s="137"/>
      <c r="L248" s="137"/>
      <c r="P248" s="8"/>
      <c r="Q248" s="142"/>
    </row>
    <row r="249">
      <c r="C249" s="8"/>
      <c r="D249" s="137"/>
      <c r="L249" s="137"/>
      <c r="P249" s="8"/>
      <c r="Q249" s="142"/>
    </row>
    <row r="250">
      <c r="C250" s="8"/>
      <c r="D250" s="137"/>
      <c r="L250" s="137"/>
      <c r="P250" s="8"/>
      <c r="Q250" s="142"/>
    </row>
    <row r="251">
      <c r="C251" s="8"/>
      <c r="D251" s="137"/>
      <c r="L251" s="137"/>
      <c r="P251" s="8"/>
      <c r="Q251" s="142"/>
    </row>
    <row r="252">
      <c r="C252" s="8"/>
      <c r="D252" s="137"/>
      <c r="L252" s="137"/>
      <c r="P252" s="8"/>
      <c r="Q252" s="142"/>
    </row>
    <row r="253">
      <c r="C253" s="8"/>
      <c r="D253" s="137"/>
      <c r="L253" s="137"/>
      <c r="P253" s="8"/>
      <c r="Q253" s="142"/>
    </row>
    <row r="254">
      <c r="C254" s="8"/>
      <c r="D254" s="137"/>
      <c r="L254" s="137"/>
      <c r="P254" s="8"/>
      <c r="Q254" s="142"/>
    </row>
    <row r="255">
      <c r="C255" s="8"/>
      <c r="D255" s="137"/>
      <c r="L255" s="137"/>
      <c r="P255" s="8"/>
      <c r="Q255" s="142"/>
    </row>
    <row r="256">
      <c r="C256" s="8"/>
      <c r="D256" s="137"/>
      <c r="L256" s="137"/>
      <c r="P256" s="8"/>
      <c r="Q256" s="142"/>
    </row>
    <row r="257">
      <c r="C257" s="8"/>
      <c r="D257" s="137"/>
      <c r="L257" s="137"/>
      <c r="P257" s="8"/>
      <c r="Q257" s="142"/>
    </row>
    <row r="258">
      <c r="C258" s="8"/>
      <c r="D258" s="137"/>
      <c r="L258" s="137"/>
      <c r="P258" s="8"/>
      <c r="Q258" s="142"/>
    </row>
    <row r="259">
      <c r="C259" s="8"/>
      <c r="D259" s="137"/>
      <c r="L259" s="137"/>
      <c r="P259" s="8"/>
      <c r="Q259" s="142"/>
    </row>
    <row r="260">
      <c r="C260" s="8"/>
      <c r="D260" s="137"/>
      <c r="L260" s="137"/>
      <c r="P260" s="8"/>
      <c r="Q260" s="142"/>
    </row>
    <row r="261">
      <c r="C261" s="8"/>
      <c r="D261" s="137"/>
      <c r="L261" s="137"/>
      <c r="P261" s="8"/>
      <c r="Q261" s="142"/>
    </row>
    <row r="262">
      <c r="C262" s="8"/>
      <c r="D262" s="137"/>
      <c r="L262" s="137"/>
      <c r="P262" s="8"/>
      <c r="Q262" s="142"/>
    </row>
    <row r="263">
      <c r="C263" s="8"/>
      <c r="D263" s="137"/>
      <c r="L263" s="137"/>
      <c r="P263" s="8"/>
      <c r="Q263" s="142"/>
    </row>
    <row r="264">
      <c r="C264" s="8"/>
      <c r="D264" s="137"/>
      <c r="L264" s="137"/>
      <c r="P264" s="8"/>
      <c r="Q264" s="142"/>
    </row>
    <row r="265">
      <c r="C265" s="8"/>
      <c r="D265" s="137"/>
      <c r="L265" s="137"/>
      <c r="P265" s="8"/>
      <c r="Q265" s="142"/>
    </row>
    <row r="266">
      <c r="C266" s="8"/>
      <c r="D266" s="137"/>
      <c r="L266" s="137"/>
      <c r="P266" s="8"/>
      <c r="Q266" s="142"/>
    </row>
    <row r="267">
      <c r="C267" s="8"/>
      <c r="D267" s="137"/>
      <c r="L267" s="137"/>
      <c r="P267" s="8"/>
      <c r="Q267" s="142"/>
    </row>
    <row r="268">
      <c r="C268" s="8"/>
      <c r="D268" s="137"/>
      <c r="L268" s="137"/>
      <c r="P268" s="8"/>
      <c r="Q268" s="142"/>
    </row>
    <row r="269">
      <c r="C269" s="8"/>
      <c r="D269" s="137"/>
      <c r="L269" s="137"/>
      <c r="P269" s="8"/>
      <c r="Q269" s="142"/>
    </row>
    <row r="270">
      <c r="C270" s="8"/>
      <c r="D270" s="137"/>
      <c r="L270" s="137"/>
      <c r="P270" s="8"/>
      <c r="Q270" s="142"/>
    </row>
    <row r="271">
      <c r="C271" s="8"/>
      <c r="D271" s="137"/>
      <c r="L271" s="137"/>
      <c r="P271" s="8"/>
      <c r="Q271" s="142"/>
    </row>
    <row r="272">
      <c r="C272" s="8"/>
      <c r="D272" s="137"/>
      <c r="L272" s="137"/>
      <c r="P272" s="8"/>
      <c r="Q272" s="142"/>
    </row>
    <row r="273">
      <c r="C273" s="8"/>
      <c r="D273" s="137"/>
      <c r="L273" s="137"/>
      <c r="P273" s="8"/>
      <c r="Q273" s="142"/>
    </row>
    <row r="274">
      <c r="C274" s="8"/>
      <c r="D274" s="137"/>
      <c r="L274" s="137"/>
      <c r="P274" s="8"/>
      <c r="Q274" s="142"/>
    </row>
    <row r="275">
      <c r="C275" s="8"/>
      <c r="D275" s="137"/>
      <c r="L275" s="137"/>
      <c r="P275" s="8"/>
      <c r="Q275" s="142"/>
    </row>
    <row r="276">
      <c r="C276" s="8"/>
      <c r="D276" s="137"/>
      <c r="L276" s="137"/>
      <c r="P276" s="8"/>
      <c r="Q276" s="142"/>
    </row>
    <row r="277">
      <c r="C277" s="8"/>
      <c r="D277" s="137"/>
      <c r="L277" s="137"/>
      <c r="P277" s="8"/>
      <c r="Q277" s="142"/>
    </row>
    <row r="278">
      <c r="C278" s="8"/>
      <c r="D278" s="137"/>
      <c r="L278" s="137"/>
      <c r="P278" s="8"/>
      <c r="Q278" s="142"/>
    </row>
    <row r="279">
      <c r="C279" s="8"/>
      <c r="D279" s="137"/>
      <c r="L279" s="137"/>
      <c r="P279" s="8"/>
      <c r="Q279" s="142"/>
    </row>
    <row r="280">
      <c r="C280" s="8"/>
      <c r="D280" s="137"/>
      <c r="L280" s="137"/>
      <c r="P280" s="8"/>
      <c r="Q280" s="142"/>
    </row>
    <row r="281">
      <c r="C281" s="8"/>
      <c r="D281" s="137"/>
      <c r="L281" s="137"/>
      <c r="P281" s="8"/>
      <c r="Q281" s="142"/>
    </row>
    <row r="282">
      <c r="C282" s="8"/>
      <c r="D282" s="137"/>
      <c r="L282" s="137"/>
      <c r="P282" s="8"/>
      <c r="Q282" s="142"/>
    </row>
    <row r="283">
      <c r="C283" s="8"/>
      <c r="D283" s="137"/>
      <c r="L283" s="137"/>
      <c r="P283" s="8"/>
      <c r="Q283" s="142"/>
    </row>
    <row r="284">
      <c r="C284" s="8"/>
      <c r="D284" s="137"/>
      <c r="L284" s="137"/>
      <c r="P284" s="8"/>
      <c r="Q284" s="142"/>
    </row>
    <row r="285">
      <c r="C285" s="8"/>
      <c r="D285" s="137"/>
      <c r="L285" s="137"/>
      <c r="P285" s="8"/>
      <c r="Q285" s="142"/>
    </row>
    <row r="286">
      <c r="C286" s="8"/>
      <c r="D286" s="137"/>
      <c r="L286" s="137"/>
      <c r="P286" s="8"/>
      <c r="Q286" s="142"/>
    </row>
    <row r="287">
      <c r="C287" s="8"/>
      <c r="D287" s="137"/>
      <c r="L287" s="137"/>
      <c r="P287" s="8"/>
      <c r="Q287" s="142"/>
    </row>
    <row r="288">
      <c r="C288" s="8"/>
      <c r="D288" s="137"/>
      <c r="L288" s="137"/>
      <c r="P288" s="8"/>
      <c r="Q288" s="142"/>
    </row>
    <row r="289">
      <c r="C289" s="8"/>
      <c r="D289" s="137"/>
      <c r="L289" s="137"/>
      <c r="P289" s="8"/>
      <c r="Q289" s="142"/>
    </row>
    <row r="290">
      <c r="C290" s="8"/>
      <c r="D290" s="137"/>
      <c r="L290" s="137"/>
      <c r="P290" s="8"/>
      <c r="Q290" s="142"/>
    </row>
    <row r="291">
      <c r="C291" s="8"/>
      <c r="D291" s="137"/>
      <c r="L291" s="137"/>
      <c r="P291" s="8"/>
      <c r="Q291" s="142"/>
    </row>
    <row r="292">
      <c r="C292" s="8"/>
      <c r="D292" s="137"/>
      <c r="L292" s="137"/>
      <c r="P292" s="8"/>
      <c r="Q292" s="142"/>
    </row>
    <row r="293">
      <c r="C293" s="8"/>
      <c r="D293" s="137"/>
      <c r="L293" s="137"/>
      <c r="P293" s="8"/>
      <c r="Q293" s="142"/>
    </row>
    <row r="294">
      <c r="C294" s="8"/>
      <c r="D294" s="137"/>
      <c r="L294" s="137"/>
      <c r="P294" s="8"/>
      <c r="Q294" s="142"/>
    </row>
    <row r="295">
      <c r="C295" s="8"/>
      <c r="D295" s="137"/>
      <c r="L295" s="137"/>
      <c r="P295" s="8"/>
      <c r="Q295" s="142"/>
    </row>
    <row r="296">
      <c r="C296" s="8"/>
      <c r="D296" s="137"/>
      <c r="L296" s="137"/>
      <c r="P296" s="8"/>
      <c r="Q296" s="142"/>
    </row>
    <row r="297">
      <c r="C297" s="8"/>
      <c r="D297" s="137"/>
      <c r="L297" s="137"/>
      <c r="P297" s="8"/>
      <c r="Q297" s="142"/>
    </row>
    <row r="298">
      <c r="C298" s="8"/>
      <c r="D298" s="137"/>
      <c r="L298" s="137"/>
      <c r="P298" s="8"/>
      <c r="Q298" s="142"/>
    </row>
    <row r="299">
      <c r="C299" s="8"/>
      <c r="D299" s="137"/>
      <c r="L299" s="137"/>
      <c r="P299" s="8"/>
      <c r="Q299" s="142"/>
    </row>
    <row r="300">
      <c r="C300" s="8"/>
      <c r="D300" s="137"/>
      <c r="L300" s="137"/>
      <c r="P300" s="8"/>
      <c r="Q300" s="142"/>
    </row>
    <row r="301">
      <c r="C301" s="8"/>
      <c r="D301" s="137"/>
      <c r="L301" s="137"/>
      <c r="P301" s="8"/>
      <c r="Q301" s="142"/>
    </row>
    <row r="302">
      <c r="C302" s="8"/>
      <c r="D302" s="137"/>
      <c r="L302" s="137"/>
      <c r="P302" s="8"/>
      <c r="Q302" s="142"/>
    </row>
    <row r="303">
      <c r="C303" s="8"/>
      <c r="D303" s="137"/>
      <c r="L303" s="137"/>
      <c r="P303" s="8"/>
      <c r="Q303" s="142"/>
    </row>
    <row r="304">
      <c r="C304" s="8"/>
      <c r="D304" s="137"/>
      <c r="L304" s="137"/>
      <c r="P304" s="8"/>
      <c r="Q304" s="142"/>
    </row>
    <row r="305">
      <c r="C305" s="8"/>
      <c r="D305" s="137"/>
      <c r="L305" s="137"/>
      <c r="P305" s="8"/>
      <c r="Q305" s="142"/>
    </row>
    <row r="306">
      <c r="C306" s="8"/>
      <c r="D306" s="137"/>
      <c r="L306" s="137"/>
      <c r="P306" s="8"/>
      <c r="Q306" s="142"/>
    </row>
    <row r="307">
      <c r="C307" s="8"/>
      <c r="D307" s="137"/>
      <c r="L307" s="137"/>
      <c r="P307" s="8"/>
      <c r="Q307" s="142"/>
    </row>
    <row r="308">
      <c r="C308" s="8"/>
      <c r="D308" s="137"/>
      <c r="L308" s="137"/>
      <c r="P308" s="8"/>
      <c r="Q308" s="142"/>
    </row>
    <row r="309">
      <c r="C309" s="8"/>
      <c r="D309" s="137"/>
      <c r="L309" s="137"/>
      <c r="P309" s="8"/>
      <c r="Q309" s="142"/>
    </row>
    <row r="310">
      <c r="C310" s="8"/>
      <c r="D310" s="137"/>
      <c r="L310" s="137"/>
      <c r="P310" s="8"/>
      <c r="Q310" s="142"/>
    </row>
    <row r="311">
      <c r="C311" s="8"/>
      <c r="D311" s="137"/>
      <c r="L311" s="137"/>
      <c r="P311" s="8"/>
      <c r="Q311" s="142"/>
    </row>
    <row r="312">
      <c r="C312" s="8"/>
      <c r="D312" s="137"/>
      <c r="L312" s="137"/>
      <c r="P312" s="8"/>
      <c r="Q312" s="142"/>
    </row>
    <row r="313">
      <c r="C313" s="8"/>
      <c r="D313" s="137"/>
      <c r="L313" s="137"/>
      <c r="P313" s="8"/>
      <c r="Q313" s="142"/>
    </row>
    <row r="314">
      <c r="C314" s="8"/>
      <c r="D314" s="137"/>
      <c r="L314" s="137"/>
      <c r="P314" s="8"/>
      <c r="Q314" s="142"/>
    </row>
    <row r="315">
      <c r="C315" s="8"/>
      <c r="D315" s="137"/>
      <c r="L315" s="137"/>
      <c r="P315" s="8"/>
      <c r="Q315" s="142"/>
    </row>
    <row r="316">
      <c r="C316" s="8"/>
      <c r="D316" s="137"/>
      <c r="L316" s="137"/>
      <c r="P316" s="8"/>
      <c r="Q316" s="142"/>
    </row>
    <row r="317">
      <c r="C317" s="8"/>
      <c r="D317" s="137"/>
      <c r="L317" s="137"/>
      <c r="P317" s="8"/>
      <c r="Q317" s="142"/>
    </row>
    <row r="318">
      <c r="C318" s="8"/>
      <c r="D318" s="137"/>
      <c r="L318" s="137"/>
      <c r="P318" s="8"/>
      <c r="Q318" s="142"/>
    </row>
    <row r="319">
      <c r="C319" s="8"/>
      <c r="D319" s="137"/>
      <c r="L319" s="137"/>
      <c r="P319" s="8"/>
      <c r="Q319" s="142"/>
    </row>
    <row r="320">
      <c r="C320" s="8"/>
      <c r="D320" s="137"/>
      <c r="L320" s="137"/>
      <c r="P320" s="8"/>
      <c r="Q320" s="142"/>
    </row>
    <row r="321">
      <c r="C321" s="8"/>
      <c r="D321" s="137"/>
      <c r="L321" s="137"/>
      <c r="P321" s="8"/>
      <c r="Q321" s="142"/>
    </row>
    <row r="322">
      <c r="C322" s="8"/>
      <c r="D322" s="137"/>
      <c r="L322" s="137"/>
      <c r="P322" s="8"/>
      <c r="Q322" s="142"/>
    </row>
    <row r="323">
      <c r="C323" s="8"/>
      <c r="D323" s="137"/>
      <c r="L323" s="137"/>
      <c r="P323" s="8"/>
      <c r="Q323" s="142"/>
    </row>
    <row r="324">
      <c r="C324" s="8"/>
      <c r="D324" s="137"/>
      <c r="L324" s="137"/>
      <c r="P324" s="8"/>
      <c r="Q324" s="142"/>
    </row>
    <row r="325">
      <c r="C325" s="8"/>
      <c r="D325" s="137"/>
      <c r="L325" s="137"/>
      <c r="P325" s="8"/>
      <c r="Q325" s="142"/>
    </row>
    <row r="326">
      <c r="C326" s="8"/>
      <c r="D326" s="137"/>
      <c r="L326" s="137"/>
      <c r="P326" s="8"/>
      <c r="Q326" s="142"/>
    </row>
    <row r="327">
      <c r="C327" s="8"/>
      <c r="D327" s="137"/>
      <c r="L327" s="137"/>
      <c r="P327" s="8"/>
      <c r="Q327" s="142"/>
    </row>
    <row r="328">
      <c r="C328" s="8"/>
      <c r="D328" s="137"/>
      <c r="L328" s="137"/>
      <c r="P328" s="8"/>
      <c r="Q328" s="142"/>
    </row>
    <row r="329">
      <c r="C329" s="8"/>
      <c r="D329" s="137"/>
      <c r="L329" s="137"/>
      <c r="P329" s="8"/>
      <c r="Q329" s="142"/>
    </row>
    <row r="330">
      <c r="C330" s="8"/>
      <c r="D330" s="137"/>
      <c r="L330" s="137"/>
      <c r="P330" s="8"/>
      <c r="Q330" s="142"/>
    </row>
    <row r="331">
      <c r="C331" s="8"/>
      <c r="D331" s="137"/>
      <c r="L331" s="137"/>
      <c r="P331" s="8"/>
      <c r="Q331" s="142"/>
    </row>
    <row r="332">
      <c r="C332" s="8"/>
      <c r="D332" s="137"/>
      <c r="L332" s="137"/>
      <c r="P332" s="8"/>
      <c r="Q332" s="142"/>
    </row>
    <row r="333">
      <c r="C333" s="8"/>
      <c r="D333" s="137"/>
      <c r="L333" s="137"/>
      <c r="P333" s="8"/>
      <c r="Q333" s="142"/>
    </row>
    <row r="334">
      <c r="C334" s="8"/>
      <c r="D334" s="137"/>
      <c r="L334" s="137"/>
      <c r="P334" s="8"/>
      <c r="Q334" s="142"/>
    </row>
    <row r="335">
      <c r="C335" s="8"/>
      <c r="D335" s="137"/>
      <c r="L335" s="137"/>
      <c r="P335" s="8"/>
      <c r="Q335" s="142"/>
    </row>
    <row r="336">
      <c r="C336" s="8"/>
      <c r="D336" s="137"/>
      <c r="L336" s="137"/>
      <c r="P336" s="8"/>
      <c r="Q336" s="142"/>
    </row>
    <row r="337">
      <c r="C337" s="8"/>
      <c r="D337" s="137"/>
      <c r="L337" s="137"/>
      <c r="P337" s="8"/>
      <c r="Q337" s="142"/>
    </row>
    <row r="338">
      <c r="C338" s="8"/>
      <c r="D338" s="137"/>
      <c r="L338" s="137"/>
      <c r="P338" s="8"/>
      <c r="Q338" s="142"/>
    </row>
    <row r="339">
      <c r="C339" s="8"/>
      <c r="D339" s="137"/>
      <c r="L339" s="137"/>
      <c r="P339" s="8"/>
      <c r="Q339" s="142"/>
    </row>
    <row r="340">
      <c r="C340" s="8"/>
      <c r="D340" s="137"/>
      <c r="L340" s="137"/>
      <c r="P340" s="8"/>
      <c r="Q340" s="142"/>
    </row>
    <row r="341">
      <c r="C341" s="8"/>
      <c r="D341" s="137"/>
      <c r="L341" s="137"/>
      <c r="P341" s="8"/>
      <c r="Q341" s="142"/>
    </row>
    <row r="342">
      <c r="C342" s="8"/>
      <c r="D342" s="137"/>
      <c r="L342" s="137"/>
      <c r="P342" s="8"/>
      <c r="Q342" s="142"/>
    </row>
    <row r="343">
      <c r="C343" s="8"/>
      <c r="D343" s="137"/>
      <c r="L343" s="137"/>
      <c r="P343" s="8"/>
      <c r="Q343" s="142"/>
    </row>
    <row r="344">
      <c r="C344" s="8"/>
      <c r="D344" s="137"/>
      <c r="L344" s="137"/>
      <c r="P344" s="8"/>
      <c r="Q344" s="142"/>
    </row>
    <row r="345">
      <c r="C345" s="8"/>
      <c r="D345" s="137"/>
      <c r="L345" s="137"/>
      <c r="P345" s="8"/>
      <c r="Q345" s="142"/>
    </row>
    <row r="346">
      <c r="C346" s="8"/>
      <c r="D346" s="137"/>
      <c r="L346" s="137"/>
      <c r="P346" s="8"/>
      <c r="Q346" s="142"/>
    </row>
    <row r="347">
      <c r="C347" s="8"/>
      <c r="D347" s="137"/>
      <c r="L347" s="137"/>
      <c r="P347" s="8"/>
      <c r="Q347" s="142"/>
    </row>
    <row r="348">
      <c r="C348" s="8"/>
      <c r="D348" s="137"/>
      <c r="L348" s="137"/>
      <c r="P348" s="8"/>
      <c r="Q348" s="142"/>
    </row>
    <row r="349">
      <c r="C349" s="8"/>
      <c r="D349" s="137"/>
      <c r="L349" s="137"/>
      <c r="P349" s="8"/>
      <c r="Q349" s="142"/>
    </row>
    <row r="350">
      <c r="C350" s="8"/>
      <c r="D350" s="137"/>
      <c r="L350" s="137"/>
      <c r="P350" s="8"/>
      <c r="Q350" s="142"/>
    </row>
    <row r="351">
      <c r="C351" s="8"/>
      <c r="D351" s="137"/>
      <c r="L351" s="137"/>
      <c r="P351" s="8"/>
      <c r="Q351" s="142"/>
    </row>
    <row r="352">
      <c r="C352" s="8"/>
      <c r="D352" s="137"/>
      <c r="L352" s="137"/>
      <c r="P352" s="8"/>
      <c r="Q352" s="142"/>
    </row>
    <row r="353">
      <c r="C353" s="8"/>
      <c r="D353" s="137"/>
      <c r="L353" s="137"/>
      <c r="P353" s="8"/>
      <c r="Q353" s="142"/>
    </row>
    <row r="354">
      <c r="C354" s="8"/>
      <c r="D354" s="137"/>
      <c r="L354" s="137"/>
      <c r="P354" s="8"/>
      <c r="Q354" s="142"/>
    </row>
    <row r="355">
      <c r="C355" s="8"/>
      <c r="D355" s="137"/>
      <c r="L355" s="137"/>
      <c r="P355" s="8"/>
      <c r="Q355" s="142"/>
    </row>
    <row r="356">
      <c r="C356" s="8"/>
      <c r="D356" s="137"/>
      <c r="L356" s="137"/>
      <c r="P356" s="8"/>
      <c r="Q356" s="142"/>
    </row>
    <row r="357">
      <c r="C357" s="8"/>
      <c r="D357" s="137"/>
      <c r="L357" s="137"/>
      <c r="P357" s="8"/>
      <c r="Q357" s="142"/>
    </row>
    <row r="358">
      <c r="C358" s="8"/>
      <c r="D358" s="137"/>
      <c r="L358" s="137"/>
      <c r="P358" s="8"/>
      <c r="Q358" s="142"/>
    </row>
    <row r="359">
      <c r="C359" s="8"/>
      <c r="D359" s="137"/>
      <c r="L359" s="137"/>
      <c r="P359" s="8"/>
      <c r="Q359" s="142"/>
    </row>
    <row r="360">
      <c r="C360" s="8"/>
      <c r="D360" s="137"/>
      <c r="L360" s="137"/>
      <c r="P360" s="8"/>
      <c r="Q360" s="142"/>
    </row>
    <row r="361">
      <c r="C361" s="8"/>
      <c r="D361" s="137"/>
      <c r="L361" s="137"/>
      <c r="P361" s="8"/>
      <c r="Q361" s="142"/>
    </row>
    <row r="362">
      <c r="C362" s="8"/>
      <c r="D362" s="137"/>
      <c r="L362" s="137"/>
      <c r="P362" s="8"/>
      <c r="Q362" s="142"/>
    </row>
    <row r="363">
      <c r="C363" s="8"/>
      <c r="D363" s="137"/>
      <c r="L363" s="137"/>
      <c r="P363" s="8"/>
      <c r="Q363" s="142"/>
    </row>
    <row r="364">
      <c r="C364" s="8"/>
      <c r="D364" s="137"/>
      <c r="L364" s="137"/>
      <c r="P364" s="8"/>
      <c r="Q364" s="142"/>
    </row>
    <row r="365">
      <c r="C365" s="8"/>
      <c r="D365" s="137"/>
      <c r="L365" s="137"/>
      <c r="P365" s="8"/>
      <c r="Q365" s="142"/>
    </row>
    <row r="366">
      <c r="C366" s="8"/>
      <c r="D366" s="137"/>
      <c r="L366" s="137"/>
      <c r="P366" s="8"/>
      <c r="Q366" s="142"/>
    </row>
    <row r="367">
      <c r="C367" s="8"/>
      <c r="D367" s="137"/>
      <c r="L367" s="137"/>
      <c r="P367" s="8"/>
      <c r="Q367" s="142"/>
    </row>
    <row r="368">
      <c r="C368" s="8"/>
      <c r="D368" s="137"/>
      <c r="L368" s="137"/>
      <c r="P368" s="8"/>
      <c r="Q368" s="142"/>
    </row>
    <row r="369">
      <c r="C369" s="8"/>
      <c r="D369" s="137"/>
      <c r="L369" s="137"/>
      <c r="P369" s="8"/>
      <c r="Q369" s="142"/>
    </row>
    <row r="370">
      <c r="C370" s="8"/>
      <c r="D370" s="137"/>
      <c r="L370" s="137"/>
      <c r="P370" s="8"/>
      <c r="Q370" s="142"/>
    </row>
    <row r="371">
      <c r="C371" s="8"/>
      <c r="D371" s="137"/>
      <c r="L371" s="137"/>
      <c r="P371" s="8"/>
      <c r="Q371" s="142"/>
    </row>
    <row r="372">
      <c r="C372" s="8"/>
      <c r="D372" s="137"/>
      <c r="L372" s="137"/>
      <c r="P372" s="8"/>
      <c r="Q372" s="142"/>
    </row>
    <row r="373">
      <c r="C373" s="8"/>
      <c r="D373" s="137"/>
      <c r="L373" s="137"/>
      <c r="P373" s="8"/>
      <c r="Q373" s="142"/>
    </row>
    <row r="374">
      <c r="C374" s="8"/>
      <c r="D374" s="137"/>
      <c r="L374" s="137"/>
      <c r="P374" s="8"/>
      <c r="Q374" s="142"/>
    </row>
    <row r="375">
      <c r="C375" s="8"/>
      <c r="D375" s="137"/>
      <c r="L375" s="137"/>
      <c r="P375" s="8"/>
      <c r="Q375" s="142"/>
    </row>
    <row r="376">
      <c r="C376" s="8"/>
      <c r="D376" s="137"/>
      <c r="L376" s="137"/>
      <c r="P376" s="8"/>
      <c r="Q376" s="142"/>
    </row>
    <row r="377">
      <c r="C377" s="8"/>
      <c r="D377" s="137"/>
      <c r="L377" s="137"/>
      <c r="P377" s="8"/>
      <c r="Q377" s="142"/>
    </row>
    <row r="378">
      <c r="C378" s="8"/>
      <c r="D378" s="137"/>
      <c r="L378" s="137"/>
      <c r="P378" s="8"/>
      <c r="Q378" s="142"/>
    </row>
    <row r="379">
      <c r="C379" s="8"/>
      <c r="D379" s="137"/>
      <c r="L379" s="137"/>
      <c r="P379" s="8"/>
      <c r="Q379" s="142"/>
    </row>
    <row r="380">
      <c r="C380" s="8"/>
      <c r="D380" s="137"/>
      <c r="L380" s="137"/>
      <c r="P380" s="8"/>
      <c r="Q380" s="142"/>
    </row>
    <row r="381">
      <c r="C381" s="8"/>
      <c r="D381" s="137"/>
      <c r="L381" s="137"/>
      <c r="P381" s="8"/>
      <c r="Q381" s="142"/>
    </row>
    <row r="382">
      <c r="C382" s="8"/>
      <c r="D382" s="137"/>
      <c r="L382" s="137"/>
      <c r="P382" s="8"/>
      <c r="Q382" s="142"/>
    </row>
    <row r="383">
      <c r="C383" s="8"/>
      <c r="D383" s="137"/>
      <c r="L383" s="137"/>
      <c r="P383" s="8"/>
      <c r="Q383" s="142"/>
    </row>
    <row r="384">
      <c r="C384" s="8"/>
      <c r="D384" s="137"/>
      <c r="L384" s="137"/>
      <c r="P384" s="8"/>
      <c r="Q384" s="142"/>
    </row>
    <row r="385">
      <c r="C385" s="8"/>
      <c r="D385" s="137"/>
      <c r="L385" s="137"/>
      <c r="P385" s="8"/>
      <c r="Q385" s="142"/>
    </row>
    <row r="386">
      <c r="C386" s="8"/>
      <c r="D386" s="137"/>
      <c r="L386" s="137"/>
      <c r="P386" s="8"/>
      <c r="Q386" s="142"/>
    </row>
    <row r="387">
      <c r="C387" s="8"/>
      <c r="D387" s="137"/>
      <c r="L387" s="137"/>
      <c r="P387" s="8"/>
      <c r="Q387" s="142"/>
    </row>
    <row r="388">
      <c r="C388" s="8"/>
      <c r="D388" s="137"/>
      <c r="L388" s="137"/>
      <c r="P388" s="8"/>
      <c r="Q388" s="142"/>
    </row>
    <row r="389">
      <c r="C389" s="8"/>
      <c r="D389" s="137"/>
      <c r="L389" s="137"/>
      <c r="P389" s="8"/>
      <c r="Q389" s="142"/>
    </row>
    <row r="390">
      <c r="C390" s="8"/>
      <c r="D390" s="137"/>
      <c r="L390" s="137"/>
      <c r="P390" s="8"/>
      <c r="Q390" s="142"/>
    </row>
    <row r="391">
      <c r="C391" s="8"/>
      <c r="D391" s="137"/>
      <c r="L391" s="137"/>
      <c r="P391" s="8"/>
      <c r="Q391" s="142"/>
    </row>
    <row r="392">
      <c r="C392" s="8"/>
      <c r="D392" s="137"/>
      <c r="L392" s="137"/>
      <c r="P392" s="8"/>
      <c r="Q392" s="142"/>
    </row>
    <row r="393">
      <c r="C393" s="8"/>
      <c r="D393" s="137"/>
      <c r="L393" s="137"/>
      <c r="P393" s="8"/>
      <c r="Q393" s="142"/>
    </row>
    <row r="394">
      <c r="C394" s="8"/>
      <c r="D394" s="137"/>
      <c r="L394" s="137"/>
      <c r="P394" s="8"/>
      <c r="Q394" s="142"/>
    </row>
    <row r="395">
      <c r="C395" s="8"/>
      <c r="D395" s="137"/>
      <c r="L395" s="137"/>
      <c r="P395" s="8"/>
      <c r="Q395" s="142"/>
    </row>
    <row r="396">
      <c r="C396" s="8"/>
      <c r="D396" s="137"/>
      <c r="L396" s="137"/>
      <c r="P396" s="8"/>
      <c r="Q396" s="142"/>
    </row>
    <row r="397">
      <c r="C397" s="8"/>
      <c r="D397" s="137"/>
      <c r="L397" s="137"/>
      <c r="P397" s="8"/>
      <c r="Q397" s="142"/>
    </row>
    <row r="398">
      <c r="C398" s="8"/>
      <c r="D398" s="137"/>
      <c r="L398" s="137"/>
      <c r="P398" s="8"/>
      <c r="Q398" s="142"/>
    </row>
    <row r="399">
      <c r="C399" s="8"/>
      <c r="D399" s="137"/>
      <c r="L399" s="137"/>
      <c r="P399" s="8"/>
      <c r="Q399" s="142"/>
    </row>
    <row r="400">
      <c r="C400" s="8"/>
      <c r="D400" s="137"/>
      <c r="L400" s="137"/>
      <c r="P400" s="8"/>
      <c r="Q400" s="142"/>
    </row>
    <row r="401">
      <c r="C401" s="8"/>
      <c r="D401" s="137"/>
      <c r="L401" s="137"/>
      <c r="P401" s="8"/>
      <c r="Q401" s="142"/>
    </row>
    <row r="402">
      <c r="C402" s="8"/>
      <c r="D402" s="137"/>
      <c r="L402" s="137"/>
      <c r="P402" s="8"/>
      <c r="Q402" s="142"/>
    </row>
    <row r="403">
      <c r="C403" s="8"/>
      <c r="D403" s="137"/>
      <c r="L403" s="137"/>
      <c r="P403" s="8"/>
      <c r="Q403" s="142"/>
    </row>
    <row r="404">
      <c r="C404" s="8"/>
      <c r="D404" s="137"/>
      <c r="L404" s="137"/>
      <c r="P404" s="8"/>
      <c r="Q404" s="142"/>
    </row>
    <row r="405">
      <c r="C405" s="8"/>
      <c r="D405" s="137"/>
      <c r="L405" s="137"/>
      <c r="P405" s="8"/>
      <c r="Q405" s="142"/>
    </row>
    <row r="406">
      <c r="C406" s="8"/>
      <c r="D406" s="137"/>
      <c r="L406" s="137"/>
      <c r="P406" s="8"/>
      <c r="Q406" s="142"/>
    </row>
    <row r="407">
      <c r="C407" s="8"/>
      <c r="D407" s="137"/>
      <c r="L407" s="137"/>
      <c r="P407" s="8"/>
      <c r="Q407" s="142"/>
    </row>
    <row r="408">
      <c r="C408" s="8"/>
      <c r="D408" s="137"/>
      <c r="L408" s="137"/>
      <c r="P408" s="8"/>
      <c r="Q408" s="142"/>
    </row>
    <row r="409">
      <c r="C409" s="8"/>
      <c r="D409" s="137"/>
      <c r="L409" s="137"/>
      <c r="P409" s="8"/>
      <c r="Q409" s="142"/>
    </row>
    <row r="410">
      <c r="C410" s="8"/>
      <c r="D410" s="137"/>
      <c r="L410" s="137"/>
      <c r="P410" s="8"/>
      <c r="Q410" s="142"/>
    </row>
    <row r="411">
      <c r="C411" s="8"/>
      <c r="D411" s="137"/>
      <c r="L411" s="137"/>
      <c r="P411" s="8"/>
      <c r="Q411" s="142"/>
    </row>
    <row r="412">
      <c r="C412" s="8"/>
      <c r="D412" s="137"/>
      <c r="L412" s="137"/>
      <c r="P412" s="8"/>
      <c r="Q412" s="142"/>
    </row>
    <row r="413">
      <c r="C413" s="8"/>
      <c r="D413" s="137"/>
      <c r="L413" s="137"/>
      <c r="P413" s="8"/>
      <c r="Q413" s="142"/>
    </row>
    <row r="414">
      <c r="C414" s="8"/>
      <c r="D414" s="137"/>
      <c r="L414" s="137"/>
      <c r="P414" s="8"/>
      <c r="Q414" s="142"/>
    </row>
    <row r="415">
      <c r="C415" s="8"/>
      <c r="D415" s="137"/>
      <c r="L415" s="137"/>
      <c r="P415" s="8"/>
      <c r="Q415" s="142"/>
    </row>
    <row r="416">
      <c r="C416" s="8"/>
      <c r="D416" s="137"/>
      <c r="L416" s="137"/>
      <c r="P416" s="8"/>
      <c r="Q416" s="142"/>
    </row>
    <row r="417">
      <c r="C417" s="8"/>
      <c r="D417" s="137"/>
      <c r="L417" s="137"/>
      <c r="P417" s="8"/>
      <c r="Q417" s="142"/>
    </row>
    <row r="418">
      <c r="C418" s="8"/>
      <c r="D418" s="137"/>
      <c r="L418" s="137"/>
      <c r="P418" s="8"/>
      <c r="Q418" s="142"/>
    </row>
    <row r="419">
      <c r="C419" s="8"/>
      <c r="D419" s="137"/>
      <c r="L419" s="137"/>
      <c r="P419" s="8"/>
      <c r="Q419" s="142"/>
    </row>
    <row r="420">
      <c r="C420" s="8"/>
      <c r="D420" s="137"/>
      <c r="L420" s="137"/>
      <c r="P420" s="8"/>
      <c r="Q420" s="142"/>
    </row>
    <row r="421">
      <c r="C421" s="8"/>
      <c r="D421" s="137"/>
      <c r="L421" s="137"/>
      <c r="P421" s="8"/>
      <c r="Q421" s="142"/>
    </row>
    <row r="422">
      <c r="C422" s="8"/>
      <c r="D422" s="137"/>
      <c r="L422" s="137"/>
      <c r="P422" s="8"/>
      <c r="Q422" s="142"/>
    </row>
    <row r="423">
      <c r="C423" s="8"/>
      <c r="D423" s="137"/>
      <c r="L423" s="137"/>
      <c r="P423" s="8"/>
      <c r="Q423" s="142"/>
    </row>
    <row r="424">
      <c r="C424" s="8"/>
      <c r="D424" s="137"/>
      <c r="L424" s="137"/>
      <c r="P424" s="8"/>
      <c r="Q424" s="142"/>
    </row>
    <row r="425">
      <c r="C425" s="8"/>
      <c r="D425" s="137"/>
      <c r="L425" s="137"/>
      <c r="P425" s="8"/>
      <c r="Q425" s="142"/>
    </row>
    <row r="426">
      <c r="C426" s="8"/>
      <c r="D426" s="137"/>
      <c r="L426" s="137"/>
      <c r="P426" s="8"/>
      <c r="Q426" s="142"/>
    </row>
    <row r="427">
      <c r="C427" s="8"/>
      <c r="D427" s="137"/>
      <c r="L427" s="137"/>
      <c r="P427" s="8"/>
      <c r="Q427" s="142"/>
    </row>
    <row r="428">
      <c r="C428" s="8"/>
      <c r="D428" s="137"/>
      <c r="L428" s="137"/>
      <c r="P428" s="8"/>
      <c r="Q428" s="142"/>
    </row>
    <row r="429">
      <c r="C429" s="8"/>
      <c r="D429" s="137"/>
      <c r="L429" s="137"/>
      <c r="P429" s="8"/>
      <c r="Q429" s="142"/>
    </row>
    <row r="430">
      <c r="C430" s="8"/>
      <c r="D430" s="137"/>
      <c r="L430" s="137"/>
      <c r="P430" s="8"/>
      <c r="Q430" s="142"/>
    </row>
    <row r="431">
      <c r="C431" s="8"/>
      <c r="D431" s="137"/>
      <c r="L431" s="137"/>
      <c r="P431" s="8"/>
      <c r="Q431" s="142"/>
    </row>
    <row r="432">
      <c r="C432" s="8"/>
      <c r="D432" s="137"/>
      <c r="L432" s="137"/>
      <c r="P432" s="8"/>
      <c r="Q432" s="142"/>
    </row>
    <row r="433">
      <c r="C433" s="8"/>
      <c r="D433" s="137"/>
      <c r="L433" s="137"/>
      <c r="P433" s="8"/>
      <c r="Q433" s="142"/>
    </row>
    <row r="434">
      <c r="C434" s="8"/>
      <c r="D434" s="137"/>
      <c r="L434" s="137"/>
      <c r="P434" s="8"/>
      <c r="Q434" s="142"/>
    </row>
    <row r="435">
      <c r="C435" s="8"/>
      <c r="D435" s="137"/>
      <c r="L435" s="137"/>
      <c r="P435" s="8"/>
      <c r="Q435" s="142"/>
    </row>
    <row r="436">
      <c r="C436" s="8"/>
      <c r="D436" s="137"/>
      <c r="L436" s="137"/>
      <c r="P436" s="8"/>
      <c r="Q436" s="142"/>
    </row>
    <row r="437">
      <c r="C437" s="8"/>
      <c r="D437" s="137"/>
      <c r="L437" s="137"/>
      <c r="P437" s="8"/>
      <c r="Q437" s="142"/>
    </row>
    <row r="438">
      <c r="C438" s="8"/>
      <c r="D438" s="137"/>
      <c r="L438" s="137"/>
      <c r="P438" s="8"/>
      <c r="Q438" s="142"/>
    </row>
    <row r="439">
      <c r="C439" s="8"/>
      <c r="D439" s="137"/>
      <c r="L439" s="137"/>
      <c r="P439" s="8"/>
      <c r="Q439" s="142"/>
    </row>
    <row r="440">
      <c r="C440" s="8"/>
      <c r="D440" s="137"/>
      <c r="L440" s="137"/>
      <c r="P440" s="8"/>
      <c r="Q440" s="142"/>
    </row>
    <row r="441">
      <c r="C441" s="8"/>
      <c r="D441" s="137"/>
      <c r="L441" s="137"/>
      <c r="P441" s="8"/>
      <c r="Q441" s="142"/>
    </row>
    <row r="442">
      <c r="C442" s="8"/>
      <c r="D442" s="137"/>
      <c r="L442" s="137"/>
      <c r="P442" s="8"/>
      <c r="Q442" s="142"/>
    </row>
    <row r="443">
      <c r="C443" s="8"/>
      <c r="D443" s="137"/>
      <c r="L443" s="137"/>
      <c r="P443" s="8"/>
      <c r="Q443" s="142"/>
    </row>
    <row r="444">
      <c r="C444" s="8"/>
      <c r="D444" s="137"/>
      <c r="L444" s="137"/>
      <c r="P444" s="8"/>
      <c r="Q444" s="142"/>
    </row>
    <row r="445">
      <c r="C445" s="8"/>
      <c r="D445" s="137"/>
      <c r="L445" s="137"/>
      <c r="P445" s="8"/>
      <c r="Q445" s="142"/>
    </row>
    <row r="446">
      <c r="C446" s="8"/>
      <c r="D446" s="137"/>
      <c r="L446" s="137"/>
      <c r="P446" s="8"/>
      <c r="Q446" s="142"/>
    </row>
    <row r="447">
      <c r="C447" s="8"/>
      <c r="D447" s="137"/>
      <c r="L447" s="137"/>
      <c r="P447" s="8"/>
      <c r="Q447" s="142"/>
    </row>
    <row r="448">
      <c r="C448" s="8"/>
      <c r="D448" s="137"/>
      <c r="L448" s="137"/>
      <c r="P448" s="8"/>
      <c r="Q448" s="142"/>
    </row>
    <row r="449">
      <c r="C449" s="8"/>
      <c r="D449" s="137"/>
      <c r="L449" s="137"/>
      <c r="P449" s="8"/>
      <c r="Q449" s="142"/>
    </row>
    <row r="450">
      <c r="C450" s="8"/>
      <c r="D450" s="137"/>
      <c r="L450" s="137"/>
      <c r="P450" s="8"/>
      <c r="Q450" s="142"/>
    </row>
    <row r="451">
      <c r="C451" s="8"/>
      <c r="D451" s="137"/>
      <c r="L451" s="137"/>
      <c r="P451" s="8"/>
      <c r="Q451" s="142"/>
    </row>
    <row r="452">
      <c r="C452" s="8"/>
      <c r="D452" s="137"/>
      <c r="L452" s="137"/>
      <c r="P452" s="8"/>
      <c r="Q452" s="142"/>
    </row>
    <row r="453">
      <c r="C453" s="8"/>
      <c r="D453" s="137"/>
      <c r="L453" s="137"/>
      <c r="P453" s="8"/>
      <c r="Q453" s="142"/>
    </row>
    <row r="454">
      <c r="C454" s="8"/>
      <c r="D454" s="137"/>
      <c r="L454" s="137"/>
      <c r="P454" s="8"/>
      <c r="Q454" s="142"/>
    </row>
    <row r="455">
      <c r="C455" s="8"/>
      <c r="D455" s="137"/>
      <c r="L455" s="137"/>
      <c r="P455" s="8"/>
      <c r="Q455" s="142"/>
    </row>
    <row r="456">
      <c r="C456" s="8"/>
      <c r="D456" s="137"/>
      <c r="L456" s="137"/>
      <c r="P456" s="8"/>
      <c r="Q456" s="142"/>
    </row>
    <row r="457">
      <c r="C457" s="8"/>
      <c r="D457" s="137"/>
      <c r="L457" s="137"/>
      <c r="P457" s="8"/>
      <c r="Q457" s="142"/>
    </row>
    <row r="458">
      <c r="C458" s="8"/>
      <c r="D458" s="137"/>
      <c r="L458" s="137"/>
      <c r="P458" s="8"/>
      <c r="Q458" s="142"/>
    </row>
    <row r="459">
      <c r="C459" s="8"/>
      <c r="D459" s="137"/>
      <c r="L459" s="137"/>
      <c r="P459" s="8"/>
      <c r="Q459" s="142"/>
    </row>
    <row r="460">
      <c r="C460" s="8"/>
      <c r="D460" s="137"/>
      <c r="L460" s="137"/>
      <c r="P460" s="8"/>
      <c r="Q460" s="142"/>
    </row>
    <row r="461">
      <c r="C461" s="8"/>
      <c r="D461" s="137"/>
      <c r="L461" s="137"/>
      <c r="P461" s="8"/>
      <c r="Q461" s="142"/>
    </row>
    <row r="462">
      <c r="C462" s="8"/>
      <c r="D462" s="137"/>
      <c r="L462" s="137"/>
      <c r="P462" s="8"/>
      <c r="Q462" s="142"/>
    </row>
    <row r="463">
      <c r="C463" s="8"/>
      <c r="D463" s="137"/>
      <c r="L463" s="137"/>
      <c r="P463" s="8"/>
      <c r="Q463" s="142"/>
    </row>
    <row r="464">
      <c r="C464" s="8"/>
      <c r="D464" s="137"/>
      <c r="L464" s="137"/>
      <c r="P464" s="8"/>
      <c r="Q464" s="142"/>
    </row>
    <row r="465">
      <c r="C465" s="8"/>
      <c r="D465" s="137"/>
      <c r="L465" s="137"/>
      <c r="P465" s="8"/>
      <c r="Q465" s="142"/>
    </row>
    <row r="466">
      <c r="C466" s="8"/>
      <c r="D466" s="137"/>
      <c r="L466" s="137"/>
      <c r="P466" s="8"/>
      <c r="Q466" s="142"/>
    </row>
    <row r="467">
      <c r="C467" s="8"/>
      <c r="D467" s="137"/>
      <c r="L467" s="137"/>
      <c r="P467" s="8"/>
      <c r="Q467" s="142"/>
    </row>
    <row r="468">
      <c r="C468" s="8"/>
      <c r="D468" s="137"/>
      <c r="L468" s="137"/>
      <c r="P468" s="8"/>
      <c r="Q468" s="142"/>
    </row>
    <row r="469">
      <c r="C469" s="8"/>
      <c r="D469" s="137"/>
      <c r="L469" s="137"/>
      <c r="P469" s="8"/>
      <c r="Q469" s="142"/>
    </row>
    <row r="470">
      <c r="C470" s="8"/>
      <c r="D470" s="137"/>
      <c r="L470" s="137"/>
      <c r="P470" s="8"/>
      <c r="Q470" s="142"/>
    </row>
    <row r="471">
      <c r="C471" s="8"/>
      <c r="D471" s="137"/>
      <c r="L471" s="137"/>
      <c r="P471" s="8"/>
      <c r="Q471" s="142"/>
    </row>
    <row r="472">
      <c r="C472" s="8"/>
      <c r="D472" s="137"/>
      <c r="L472" s="137"/>
      <c r="P472" s="8"/>
      <c r="Q472" s="142"/>
    </row>
    <row r="473">
      <c r="C473" s="8"/>
      <c r="D473" s="137"/>
      <c r="L473" s="137"/>
      <c r="P473" s="8"/>
      <c r="Q473" s="142"/>
    </row>
    <row r="474">
      <c r="C474" s="8"/>
      <c r="D474" s="137"/>
      <c r="L474" s="137"/>
      <c r="P474" s="8"/>
      <c r="Q474" s="142"/>
    </row>
    <row r="475">
      <c r="C475" s="8"/>
      <c r="D475" s="137"/>
      <c r="L475" s="137"/>
      <c r="P475" s="8"/>
      <c r="Q475" s="142"/>
    </row>
    <row r="476">
      <c r="C476" s="8"/>
      <c r="D476" s="137"/>
      <c r="L476" s="137"/>
      <c r="P476" s="8"/>
      <c r="Q476" s="142"/>
    </row>
    <row r="477">
      <c r="C477" s="8"/>
      <c r="D477" s="137"/>
      <c r="L477" s="137"/>
      <c r="P477" s="8"/>
      <c r="Q477" s="142"/>
    </row>
    <row r="478">
      <c r="C478" s="8"/>
      <c r="D478" s="137"/>
      <c r="L478" s="137"/>
      <c r="P478" s="8"/>
      <c r="Q478" s="142"/>
    </row>
    <row r="479">
      <c r="C479" s="8"/>
      <c r="D479" s="137"/>
      <c r="L479" s="137"/>
      <c r="P479" s="8"/>
      <c r="Q479" s="142"/>
    </row>
    <row r="480">
      <c r="C480" s="8"/>
      <c r="D480" s="137"/>
      <c r="L480" s="137"/>
      <c r="P480" s="8"/>
      <c r="Q480" s="142"/>
    </row>
    <row r="481">
      <c r="C481" s="8"/>
      <c r="D481" s="137"/>
      <c r="L481" s="137"/>
      <c r="P481" s="8"/>
      <c r="Q481" s="142"/>
    </row>
    <row r="482">
      <c r="C482" s="8"/>
      <c r="D482" s="137"/>
      <c r="L482" s="137"/>
      <c r="P482" s="8"/>
      <c r="Q482" s="142"/>
    </row>
    <row r="483">
      <c r="C483" s="8"/>
      <c r="D483" s="137"/>
      <c r="L483" s="137"/>
      <c r="P483" s="8"/>
      <c r="Q483" s="142"/>
    </row>
    <row r="484">
      <c r="C484" s="8"/>
      <c r="D484" s="137"/>
      <c r="L484" s="137"/>
      <c r="P484" s="8"/>
      <c r="Q484" s="142"/>
    </row>
    <row r="485">
      <c r="C485" s="8"/>
      <c r="D485" s="137"/>
      <c r="L485" s="137"/>
      <c r="P485" s="8"/>
      <c r="Q485" s="142"/>
    </row>
    <row r="486">
      <c r="C486" s="8"/>
      <c r="D486" s="137"/>
      <c r="L486" s="137"/>
      <c r="P486" s="8"/>
      <c r="Q486" s="142"/>
    </row>
    <row r="487">
      <c r="C487" s="8"/>
      <c r="D487" s="137"/>
      <c r="L487" s="137"/>
      <c r="P487" s="8"/>
      <c r="Q487" s="142"/>
    </row>
    <row r="488">
      <c r="C488" s="8"/>
      <c r="D488" s="137"/>
      <c r="L488" s="137"/>
      <c r="P488" s="8"/>
      <c r="Q488" s="142"/>
    </row>
    <row r="489">
      <c r="C489" s="8"/>
      <c r="D489" s="137"/>
      <c r="L489" s="137"/>
      <c r="P489" s="8"/>
      <c r="Q489" s="142"/>
    </row>
    <row r="490">
      <c r="C490" s="8"/>
      <c r="D490" s="137"/>
      <c r="L490" s="137"/>
      <c r="P490" s="8"/>
      <c r="Q490" s="142"/>
    </row>
    <row r="491">
      <c r="C491" s="8"/>
      <c r="D491" s="137"/>
      <c r="L491" s="137"/>
      <c r="P491" s="8"/>
      <c r="Q491" s="142"/>
    </row>
    <row r="492">
      <c r="C492" s="8"/>
      <c r="D492" s="137"/>
      <c r="L492" s="137"/>
      <c r="P492" s="8"/>
      <c r="Q492" s="142"/>
    </row>
    <row r="493">
      <c r="C493" s="8"/>
      <c r="D493" s="137"/>
      <c r="L493" s="137"/>
      <c r="P493" s="8"/>
      <c r="Q493" s="142"/>
    </row>
    <row r="494">
      <c r="C494" s="8"/>
      <c r="D494" s="137"/>
      <c r="L494" s="137"/>
      <c r="P494" s="8"/>
      <c r="Q494" s="142"/>
    </row>
    <row r="495">
      <c r="C495" s="8"/>
      <c r="D495" s="137"/>
      <c r="L495" s="137"/>
      <c r="P495" s="8"/>
      <c r="Q495" s="142"/>
    </row>
    <row r="496">
      <c r="C496" s="8"/>
      <c r="D496" s="137"/>
      <c r="L496" s="137"/>
      <c r="P496" s="8"/>
      <c r="Q496" s="142"/>
    </row>
    <row r="497">
      <c r="C497" s="8"/>
      <c r="D497" s="137"/>
      <c r="L497" s="137"/>
      <c r="P497" s="8"/>
      <c r="Q497" s="142"/>
    </row>
    <row r="498">
      <c r="C498" s="8"/>
      <c r="D498" s="137"/>
      <c r="L498" s="137"/>
      <c r="P498" s="8"/>
      <c r="Q498" s="142"/>
    </row>
    <row r="499">
      <c r="C499" s="8"/>
      <c r="D499" s="137"/>
      <c r="L499" s="137"/>
      <c r="P499" s="8"/>
      <c r="Q499" s="142"/>
    </row>
    <row r="500">
      <c r="C500" s="8"/>
      <c r="D500" s="137"/>
      <c r="L500" s="137"/>
      <c r="P500" s="8"/>
      <c r="Q500" s="142"/>
    </row>
    <row r="501">
      <c r="C501" s="8"/>
      <c r="D501" s="137"/>
      <c r="L501" s="137"/>
      <c r="P501" s="8"/>
      <c r="Q501" s="142"/>
    </row>
    <row r="502">
      <c r="C502" s="8"/>
      <c r="D502" s="137"/>
      <c r="L502" s="137"/>
      <c r="P502" s="8"/>
      <c r="Q502" s="142"/>
    </row>
    <row r="503">
      <c r="C503" s="8"/>
      <c r="D503" s="137"/>
      <c r="L503" s="137"/>
      <c r="P503" s="8"/>
      <c r="Q503" s="142"/>
    </row>
    <row r="504">
      <c r="C504" s="8"/>
      <c r="D504" s="137"/>
      <c r="L504" s="137"/>
      <c r="P504" s="8"/>
      <c r="Q504" s="142"/>
    </row>
    <row r="505">
      <c r="C505" s="8"/>
      <c r="D505" s="137"/>
      <c r="L505" s="137"/>
      <c r="P505" s="8"/>
      <c r="Q505" s="142"/>
    </row>
    <row r="506">
      <c r="C506" s="8"/>
      <c r="D506" s="137"/>
      <c r="L506" s="137"/>
      <c r="P506" s="8"/>
      <c r="Q506" s="142"/>
    </row>
    <row r="507">
      <c r="C507" s="8"/>
      <c r="D507" s="137"/>
      <c r="L507" s="137"/>
      <c r="P507" s="8"/>
      <c r="Q507" s="142"/>
    </row>
    <row r="508">
      <c r="C508" s="8"/>
      <c r="D508" s="137"/>
      <c r="L508" s="137"/>
      <c r="P508" s="8"/>
      <c r="Q508" s="142"/>
    </row>
    <row r="509">
      <c r="C509" s="8"/>
      <c r="D509" s="137"/>
      <c r="L509" s="137"/>
      <c r="P509" s="8"/>
      <c r="Q509" s="142"/>
    </row>
    <row r="510">
      <c r="C510" s="8"/>
      <c r="D510" s="137"/>
      <c r="L510" s="137"/>
      <c r="P510" s="8"/>
      <c r="Q510" s="142"/>
    </row>
    <row r="511">
      <c r="C511" s="8"/>
      <c r="D511" s="137"/>
      <c r="L511" s="137"/>
      <c r="P511" s="8"/>
      <c r="Q511" s="142"/>
    </row>
    <row r="512">
      <c r="C512" s="8"/>
      <c r="D512" s="137"/>
      <c r="L512" s="137"/>
      <c r="P512" s="8"/>
      <c r="Q512" s="142"/>
    </row>
    <row r="513">
      <c r="C513" s="8"/>
      <c r="D513" s="137"/>
      <c r="L513" s="137"/>
      <c r="P513" s="8"/>
      <c r="Q513" s="142"/>
    </row>
    <row r="514">
      <c r="C514" s="8"/>
      <c r="D514" s="137"/>
      <c r="L514" s="137"/>
      <c r="P514" s="8"/>
      <c r="Q514" s="142"/>
    </row>
    <row r="515">
      <c r="C515" s="8"/>
      <c r="D515" s="137"/>
      <c r="L515" s="137"/>
      <c r="P515" s="8"/>
      <c r="Q515" s="142"/>
    </row>
    <row r="516">
      <c r="C516" s="8"/>
      <c r="D516" s="137"/>
      <c r="L516" s="137"/>
      <c r="P516" s="8"/>
      <c r="Q516" s="142"/>
    </row>
    <row r="517">
      <c r="C517" s="8"/>
      <c r="D517" s="137"/>
      <c r="L517" s="137"/>
      <c r="P517" s="8"/>
      <c r="Q517" s="142"/>
    </row>
    <row r="518">
      <c r="C518" s="8"/>
      <c r="D518" s="137"/>
      <c r="L518" s="137"/>
      <c r="P518" s="8"/>
      <c r="Q518" s="142"/>
    </row>
    <row r="519">
      <c r="C519" s="8"/>
      <c r="D519" s="137"/>
      <c r="L519" s="137"/>
      <c r="P519" s="8"/>
      <c r="Q519" s="142"/>
    </row>
    <row r="520">
      <c r="C520" s="8"/>
      <c r="D520" s="137"/>
      <c r="L520" s="137"/>
      <c r="P520" s="8"/>
      <c r="Q520" s="142"/>
    </row>
    <row r="521">
      <c r="C521" s="8"/>
      <c r="D521" s="137"/>
      <c r="L521" s="137"/>
      <c r="P521" s="8"/>
      <c r="Q521" s="142"/>
    </row>
    <row r="522">
      <c r="C522" s="8"/>
      <c r="D522" s="137"/>
      <c r="L522" s="137"/>
      <c r="P522" s="8"/>
      <c r="Q522" s="142"/>
    </row>
    <row r="523">
      <c r="C523" s="8"/>
      <c r="D523" s="137"/>
      <c r="L523" s="137"/>
      <c r="P523" s="8"/>
      <c r="Q523" s="142"/>
    </row>
    <row r="524">
      <c r="C524" s="8"/>
      <c r="D524" s="137"/>
      <c r="L524" s="137"/>
      <c r="P524" s="8"/>
      <c r="Q524" s="142"/>
    </row>
    <row r="525">
      <c r="C525" s="8"/>
      <c r="D525" s="137"/>
      <c r="L525" s="137"/>
      <c r="P525" s="8"/>
      <c r="Q525" s="142"/>
    </row>
    <row r="526">
      <c r="C526" s="8"/>
      <c r="D526" s="137"/>
      <c r="L526" s="137"/>
      <c r="P526" s="8"/>
      <c r="Q526" s="142"/>
    </row>
    <row r="527">
      <c r="C527" s="8"/>
      <c r="D527" s="137"/>
      <c r="L527" s="137"/>
      <c r="P527" s="8"/>
      <c r="Q527" s="142"/>
    </row>
    <row r="528">
      <c r="C528" s="8"/>
      <c r="D528" s="137"/>
      <c r="L528" s="137"/>
      <c r="P528" s="8"/>
      <c r="Q528" s="142"/>
    </row>
    <row r="529">
      <c r="C529" s="8"/>
      <c r="D529" s="137"/>
      <c r="L529" s="137"/>
      <c r="P529" s="8"/>
      <c r="Q529" s="142"/>
    </row>
    <row r="530">
      <c r="C530" s="8"/>
      <c r="D530" s="137"/>
      <c r="L530" s="137"/>
      <c r="P530" s="8"/>
      <c r="Q530" s="142"/>
    </row>
    <row r="531">
      <c r="C531" s="8"/>
      <c r="D531" s="137"/>
      <c r="L531" s="137"/>
      <c r="P531" s="8"/>
      <c r="Q531" s="142"/>
    </row>
    <row r="532">
      <c r="C532" s="8"/>
      <c r="D532" s="137"/>
      <c r="L532" s="137"/>
      <c r="P532" s="8"/>
      <c r="Q532" s="142"/>
    </row>
    <row r="533">
      <c r="C533" s="8"/>
      <c r="D533" s="137"/>
      <c r="L533" s="137"/>
      <c r="P533" s="8"/>
      <c r="Q533" s="142"/>
    </row>
    <row r="534">
      <c r="C534" s="8"/>
      <c r="D534" s="137"/>
      <c r="L534" s="137"/>
      <c r="P534" s="8"/>
      <c r="Q534" s="142"/>
    </row>
    <row r="535">
      <c r="C535" s="8"/>
      <c r="D535" s="137"/>
      <c r="L535" s="137"/>
      <c r="P535" s="8"/>
      <c r="Q535" s="142"/>
    </row>
    <row r="536">
      <c r="C536" s="8"/>
      <c r="D536" s="137"/>
      <c r="L536" s="137"/>
      <c r="P536" s="8"/>
      <c r="Q536" s="142"/>
    </row>
    <row r="537">
      <c r="C537" s="8"/>
      <c r="D537" s="137"/>
      <c r="L537" s="137"/>
      <c r="P537" s="8"/>
      <c r="Q537" s="142"/>
    </row>
    <row r="538">
      <c r="C538" s="8"/>
      <c r="D538" s="137"/>
      <c r="L538" s="137"/>
      <c r="P538" s="8"/>
      <c r="Q538" s="142"/>
    </row>
    <row r="539">
      <c r="C539" s="8"/>
      <c r="D539" s="137"/>
      <c r="L539" s="137"/>
      <c r="P539" s="8"/>
      <c r="Q539" s="142"/>
    </row>
    <row r="540">
      <c r="C540" s="8"/>
      <c r="D540" s="137"/>
      <c r="L540" s="137"/>
      <c r="P540" s="8"/>
      <c r="Q540" s="142"/>
    </row>
    <row r="541">
      <c r="C541" s="8"/>
      <c r="D541" s="137"/>
      <c r="L541" s="137"/>
      <c r="P541" s="8"/>
      <c r="Q541" s="142"/>
    </row>
    <row r="542">
      <c r="C542" s="8"/>
      <c r="D542" s="137"/>
      <c r="L542" s="137"/>
      <c r="P542" s="8"/>
      <c r="Q542" s="142"/>
    </row>
    <row r="543">
      <c r="C543" s="8"/>
      <c r="D543" s="137"/>
      <c r="L543" s="137"/>
      <c r="P543" s="8"/>
      <c r="Q543" s="142"/>
    </row>
    <row r="544">
      <c r="C544" s="8"/>
      <c r="D544" s="137"/>
      <c r="L544" s="137"/>
      <c r="P544" s="8"/>
      <c r="Q544" s="142"/>
    </row>
    <row r="545">
      <c r="C545" s="8"/>
      <c r="D545" s="137"/>
      <c r="L545" s="137"/>
      <c r="P545" s="8"/>
      <c r="Q545" s="142"/>
    </row>
    <row r="546">
      <c r="C546" s="8"/>
      <c r="D546" s="137"/>
      <c r="L546" s="137"/>
      <c r="P546" s="8"/>
      <c r="Q546" s="142"/>
    </row>
    <row r="547">
      <c r="C547" s="8"/>
      <c r="D547" s="137"/>
      <c r="L547" s="137"/>
      <c r="P547" s="8"/>
      <c r="Q547" s="142"/>
    </row>
    <row r="548">
      <c r="C548" s="8"/>
      <c r="D548" s="137"/>
      <c r="L548" s="137"/>
      <c r="P548" s="8"/>
      <c r="Q548" s="142"/>
    </row>
    <row r="549">
      <c r="C549" s="8"/>
      <c r="D549" s="137"/>
      <c r="L549" s="137"/>
      <c r="P549" s="8"/>
      <c r="Q549" s="142"/>
    </row>
    <row r="550">
      <c r="C550" s="8"/>
      <c r="D550" s="137"/>
      <c r="L550" s="137"/>
      <c r="P550" s="8"/>
      <c r="Q550" s="142"/>
    </row>
    <row r="551">
      <c r="C551" s="8"/>
      <c r="D551" s="137"/>
      <c r="L551" s="137"/>
      <c r="P551" s="8"/>
      <c r="Q551" s="142"/>
    </row>
    <row r="552">
      <c r="C552" s="8"/>
      <c r="D552" s="137"/>
      <c r="L552" s="137"/>
      <c r="P552" s="8"/>
      <c r="Q552" s="142"/>
    </row>
    <row r="553">
      <c r="C553" s="8"/>
      <c r="D553" s="137"/>
      <c r="L553" s="137"/>
      <c r="P553" s="8"/>
      <c r="Q553" s="142"/>
    </row>
    <row r="554">
      <c r="C554" s="8"/>
      <c r="D554" s="137"/>
      <c r="L554" s="137"/>
      <c r="P554" s="8"/>
      <c r="Q554" s="142"/>
    </row>
    <row r="555">
      <c r="C555" s="8"/>
      <c r="D555" s="137"/>
      <c r="L555" s="137"/>
      <c r="P555" s="8"/>
      <c r="Q555" s="142"/>
    </row>
    <row r="556">
      <c r="C556" s="8"/>
      <c r="D556" s="137"/>
      <c r="L556" s="137"/>
      <c r="P556" s="8"/>
      <c r="Q556" s="142"/>
    </row>
    <row r="557">
      <c r="C557" s="8"/>
      <c r="D557" s="137"/>
      <c r="L557" s="137"/>
      <c r="P557" s="8"/>
      <c r="Q557" s="142"/>
    </row>
    <row r="558">
      <c r="C558" s="8"/>
      <c r="D558" s="137"/>
      <c r="L558" s="137"/>
      <c r="P558" s="8"/>
      <c r="Q558" s="142"/>
    </row>
    <row r="559">
      <c r="C559" s="8"/>
      <c r="D559" s="137"/>
      <c r="L559" s="137"/>
      <c r="P559" s="8"/>
      <c r="Q559" s="142"/>
    </row>
    <row r="560">
      <c r="C560" s="8"/>
      <c r="D560" s="137"/>
      <c r="L560" s="137"/>
      <c r="P560" s="8"/>
      <c r="Q560" s="142"/>
    </row>
    <row r="561">
      <c r="C561" s="8"/>
      <c r="D561" s="137"/>
      <c r="L561" s="137"/>
      <c r="P561" s="8"/>
      <c r="Q561" s="142"/>
    </row>
    <row r="562">
      <c r="C562" s="8"/>
      <c r="D562" s="137"/>
      <c r="L562" s="137"/>
      <c r="P562" s="8"/>
      <c r="Q562" s="142"/>
    </row>
    <row r="563">
      <c r="C563" s="8"/>
      <c r="D563" s="137"/>
      <c r="L563" s="137"/>
      <c r="P563" s="8"/>
      <c r="Q563" s="142"/>
    </row>
    <row r="564">
      <c r="C564" s="8"/>
      <c r="D564" s="137"/>
      <c r="L564" s="137"/>
      <c r="P564" s="8"/>
      <c r="Q564" s="142"/>
    </row>
    <row r="565">
      <c r="C565" s="8"/>
      <c r="D565" s="137"/>
      <c r="L565" s="137"/>
      <c r="P565" s="8"/>
      <c r="Q565" s="142"/>
    </row>
    <row r="566">
      <c r="C566" s="8"/>
      <c r="D566" s="137"/>
      <c r="L566" s="137"/>
      <c r="P566" s="8"/>
      <c r="Q566" s="142"/>
    </row>
    <row r="567">
      <c r="C567" s="8"/>
      <c r="D567" s="137"/>
      <c r="L567" s="137"/>
      <c r="P567" s="8"/>
      <c r="Q567" s="142"/>
    </row>
    <row r="568">
      <c r="C568" s="8"/>
      <c r="D568" s="137"/>
      <c r="L568" s="137"/>
      <c r="P568" s="8"/>
      <c r="Q568" s="142"/>
    </row>
    <row r="569">
      <c r="C569" s="8"/>
      <c r="D569" s="137"/>
      <c r="L569" s="137"/>
      <c r="P569" s="8"/>
      <c r="Q569" s="142"/>
    </row>
    <row r="570">
      <c r="C570" s="8"/>
      <c r="D570" s="137"/>
      <c r="L570" s="137"/>
      <c r="P570" s="8"/>
      <c r="Q570" s="142"/>
    </row>
    <row r="571">
      <c r="C571" s="8"/>
      <c r="D571" s="137"/>
      <c r="L571" s="137"/>
      <c r="P571" s="8"/>
      <c r="Q571" s="142"/>
    </row>
    <row r="572">
      <c r="C572" s="8"/>
      <c r="D572" s="137"/>
      <c r="L572" s="137"/>
      <c r="P572" s="8"/>
      <c r="Q572" s="142"/>
    </row>
    <row r="573">
      <c r="C573" s="8"/>
      <c r="D573" s="137"/>
      <c r="L573" s="137"/>
      <c r="P573" s="8"/>
      <c r="Q573" s="142"/>
    </row>
    <row r="574">
      <c r="C574" s="8"/>
      <c r="D574" s="137"/>
      <c r="L574" s="137"/>
      <c r="P574" s="8"/>
      <c r="Q574" s="142"/>
    </row>
    <row r="575">
      <c r="C575" s="8"/>
      <c r="D575" s="137"/>
      <c r="L575" s="137"/>
      <c r="P575" s="8"/>
      <c r="Q575" s="142"/>
    </row>
    <row r="576">
      <c r="C576" s="8"/>
      <c r="D576" s="137"/>
      <c r="L576" s="137"/>
      <c r="P576" s="8"/>
      <c r="Q576" s="142"/>
    </row>
    <row r="577">
      <c r="C577" s="8"/>
      <c r="D577" s="137"/>
      <c r="L577" s="137"/>
      <c r="P577" s="8"/>
      <c r="Q577" s="142"/>
    </row>
    <row r="578">
      <c r="C578" s="8"/>
      <c r="D578" s="137"/>
      <c r="L578" s="137"/>
      <c r="P578" s="8"/>
      <c r="Q578" s="142"/>
    </row>
    <row r="579">
      <c r="C579" s="8"/>
      <c r="D579" s="137"/>
      <c r="L579" s="137"/>
      <c r="P579" s="8"/>
      <c r="Q579" s="142"/>
    </row>
    <row r="580">
      <c r="C580" s="8"/>
      <c r="D580" s="137"/>
      <c r="L580" s="137"/>
      <c r="P580" s="8"/>
      <c r="Q580" s="142"/>
    </row>
    <row r="581">
      <c r="C581" s="8"/>
      <c r="D581" s="137"/>
      <c r="L581" s="137"/>
      <c r="P581" s="8"/>
      <c r="Q581" s="142"/>
    </row>
    <row r="582">
      <c r="C582" s="8"/>
      <c r="D582" s="137"/>
      <c r="L582" s="137"/>
      <c r="P582" s="8"/>
      <c r="Q582" s="142"/>
    </row>
    <row r="583">
      <c r="C583" s="8"/>
      <c r="D583" s="137"/>
      <c r="L583" s="137"/>
      <c r="P583" s="8"/>
      <c r="Q583" s="142"/>
    </row>
    <row r="584">
      <c r="C584" s="8"/>
      <c r="D584" s="137"/>
      <c r="L584" s="137"/>
      <c r="P584" s="8"/>
      <c r="Q584" s="142"/>
    </row>
    <row r="585">
      <c r="C585" s="8"/>
      <c r="D585" s="137"/>
      <c r="L585" s="137"/>
      <c r="P585" s="8"/>
      <c r="Q585" s="142"/>
    </row>
    <row r="586">
      <c r="C586" s="8"/>
      <c r="D586" s="137"/>
      <c r="L586" s="137"/>
      <c r="P586" s="8"/>
      <c r="Q586" s="142"/>
    </row>
    <row r="587">
      <c r="C587" s="8"/>
      <c r="D587" s="137"/>
      <c r="L587" s="137"/>
      <c r="P587" s="8"/>
      <c r="Q587" s="142"/>
    </row>
    <row r="588">
      <c r="C588" s="8"/>
      <c r="D588" s="137"/>
      <c r="L588" s="137"/>
      <c r="P588" s="8"/>
      <c r="Q588" s="142"/>
    </row>
    <row r="589">
      <c r="C589" s="8"/>
      <c r="D589" s="137"/>
      <c r="L589" s="137"/>
      <c r="P589" s="8"/>
      <c r="Q589" s="142"/>
    </row>
    <row r="590">
      <c r="C590" s="8"/>
      <c r="D590" s="137"/>
      <c r="L590" s="137"/>
      <c r="P590" s="8"/>
      <c r="Q590" s="142"/>
    </row>
    <row r="591">
      <c r="C591" s="8"/>
      <c r="D591" s="137"/>
      <c r="L591" s="137"/>
      <c r="P591" s="8"/>
      <c r="Q591" s="142"/>
    </row>
    <row r="592">
      <c r="C592" s="8"/>
      <c r="D592" s="137"/>
      <c r="L592" s="137"/>
      <c r="P592" s="8"/>
      <c r="Q592" s="142"/>
    </row>
    <row r="593">
      <c r="C593" s="8"/>
      <c r="D593" s="137"/>
      <c r="L593" s="137"/>
      <c r="P593" s="8"/>
      <c r="Q593" s="142"/>
    </row>
    <row r="594">
      <c r="C594" s="8"/>
      <c r="D594" s="137"/>
      <c r="L594" s="137"/>
      <c r="P594" s="8"/>
      <c r="Q594" s="142"/>
    </row>
    <row r="595">
      <c r="C595" s="8"/>
      <c r="D595" s="137"/>
      <c r="L595" s="137"/>
      <c r="P595" s="8"/>
      <c r="Q595" s="142"/>
    </row>
    <row r="596">
      <c r="C596" s="8"/>
      <c r="D596" s="137"/>
      <c r="L596" s="137"/>
      <c r="P596" s="8"/>
      <c r="Q596" s="142"/>
    </row>
    <row r="597">
      <c r="C597" s="8"/>
      <c r="D597" s="137"/>
      <c r="L597" s="137"/>
      <c r="P597" s="8"/>
      <c r="Q597" s="142"/>
    </row>
    <row r="598">
      <c r="C598" s="8"/>
      <c r="D598" s="137"/>
      <c r="L598" s="137"/>
      <c r="P598" s="8"/>
      <c r="Q598" s="142"/>
    </row>
    <row r="599">
      <c r="C599" s="8"/>
      <c r="D599" s="137"/>
      <c r="L599" s="137"/>
      <c r="P599" s="8"/>
      <c r="Q599" s="142"/>
    </row>
    <row r="600">
      <c r="C600" s="8"/>
      <c r="D600" s="137"/>
      <c r="L600" s="137"/>
      <c r="P600" s="8"/>
      <c r="Q600" s="142"/>
    </row>
    <row r="601">
      <c r="C601" s="8"/>
      <c r="D601" s="137"/>
      <c r="L601" s="137"/>
      <c r="P601" s="8"/>
      <c r="Q601" s="142"/>
    </row>
    <row r="602">
      <c r="C602" s="8"/>
      <c r="D602" s="137"/>
      <c r="L602" s="137"/>
      <c r="P602" s="8"/>
      <c r="Q602" s="142"/>
    </row>
    <row r="603">
      <c r="C603" s="8"/>
      <c r="D603" s="137"/>
      <c r="L603" s="137"/>
      <c r="P603" s="8"/>
      <c r="Q603" s="142"/>
    </row>
    <row r="604">
      <c r="C604" s="8"/>
      <c r="D604" s="137"/>
      <c r="L604" s="137"/>
      <c r="P604" s="8"/>
      <c r="Q604" s="142"/>
    </row>
    <row r="605">
      <c r="C605" s="8"/>
      <c r="D605" s="137"/>
      <c r="L605" s="137"/>
      <c r="P605" s="8"/>
      <c r="Q605" s="142"/>
    </row>
    <row r="606">
      <c r="C606" s="8"/>
      <c r="D606" s="137"/>
      <c r="L606" s="137"/>
      <c r="P606" s="8"/>
      <c r="Q606" s="142"/>
    </row>
    <row r="607">
      <c r="C607" s="8"/>
      <c r="D607" s="137"/>
      <c r="L607" s="137"/>
      <c r="P607" s="8"/>
      <c r="Q607" s="142"/>
    </row>
    <row r="608">
      <c r="C608" s="8"/>
      <c r="D608" s="137"/>
      <c r="L608" s="137"/>
      <c r="P608" s="8"/>
      <c r="Q608" s="142"/>
    </row>
    <row r="609">
      <c r="C609" s="8"/>
      <c r="D609" s="137"/>
      <c r="L609" s="137"/>
      <c r="P609" s="8"/>
      <c r="Q609" s="142"/>
    </row>
    <row r="610">
      <c r="C610" s="8"/>
      <c r="D610" s="137"/>
      <c r="L610" s="137"/>
      <c r="P610" s="8"/>
      <c r="Q610" s="142"/>
    </row>
    <row r="611">
      <c r="C611" s="8"/>
      <c r="D611" s="137"/>
      <c r="L611" s="137"/>
      <c r="P611" s="8"/>
      <c r="Q611" s="142"/>
    </row>
    <row r="612">
      <c r="C612" s="8"/>
      <c r="D612" s="137"/>
      <c r="L612" s="137"/>
      <c r="P612" s="8"/>
      <c r="Q612" s="142"/>
    </row>
    <row r="613">
      <c r="C613" s="8"/>
      <c r="D613" s="137"/>
      <c r="L613" s="137"/>
      <c r="P613" s="8"/>
      <c r="Q613" s="142"/>
    </row>
    <row r="614">
      <c r="C614" s="8"/>
      <c r="D614" s="137"/>
      <c r="L614" s="137"/>
      <c r="P614" s="8"/>
      <c r="Q614" s="142"/>
    </row>
    <row r="615">
      <c r="C615" s="8"/>
      <c r="D615" s="137"/>
      <c r="L615" s="137"/>
      <c r="P615" s="8"/>
      <c r="Q615" s="142"/>
    </row>
    <row r="616">
      <c r="C616" s="8"/>
      <c r="D616" s="137"/>
      <c r="L616" s="137"/>
      <c r="P616" s="8"/>
      <c r="Q616" s="142"/>
    </row>
    <row r="617">
      <c r="C617" s="8"/>
      <c r="D617" s="137"/>
      <c r="L617" s="137"/>
      <c r="P617" s="8"/>
      <c r="Q617" s="142"/>
    </row>
    <row r="618">
      <c r="C618" s="8"/>
      <c r="D618" s="137"/>
      <c r="L618" s="137"/>
      <c r="P618" s="8"/>
      <c r="Q618" s="142"/>
    </row>
    <row r="619">
      <c r="C619" s="8"/>
      <c r="D619" s="137"/>
      <c r="L619" s="137"/>
      <c r="P619" s="8"/>
      <c r="Q619" s="142"/>
    </row>
    <row r="620">
      <c r="C620" s="8"/>
      <c r="D620" s="137"/>
      <c r="L620" s="137"/>
      <c r="P620" s="8"/>
      <c r="Q620" s="142"/>
    </row>
    <row r="621">
      <c r="C621" s="8"/>
      <c r="D621" s="137"/>
      <c r="L621" s="137"/>
      <c r="P621" s="8"/>
      <c r="Q621" s="142"/>
    </row>
    <row r="622">
      <c r="C622" s="8"/>
      <c r="D622" s="137"/>
      <c r="L622" s="137"/>
      <c r="P622" s="8"/>
      <c r="Q622" s="142"/>
    </row>
    <row r="623">
      <c r="C623" s="8"/>
      <c r="D623" s="137"/>
      <c r="L623" s="137"/>
      <c r="P623" s="8"/>
      <c r="Q623" s="142"/>
    </row>
    <row r="624">
      <c r="C624" s="8"/>
      <c r="D624" s="137"/>
      <c r="L624" s="137"/>
      <c r="P624" s="8"/>
      <c r="Q624" s="142"/>
    </row>
    <row r="625">
      <c r="C625" s="8"/>
      <c r="D625" s="137"/>
      <c r="L625" s="137"/>
      <c r="P625" s="8"/>
      <c r="Q625" s="142"/>
    </row>
    <row r="626">
      <c r="C626" s="8"/>
      <c r="D626" s="137"/>
      <c r="L626" s="137"/>
      <c r="P626" s="8"/>
      <c r="Q626" s="142"/>
    </row>
    <row r="627">
      <c r="C627" s="8"/>
      <c r="D627" s="137"/>
      <c r="L627" s="137"/>
      <c r="P627" s="8"/>
      <c r="Q627" s="142"/>
    </row>
    <row r="628">
      <c r="C628" s="8"/>
      <c r="D628" s="137"/>
      <c r="L628" s="137"/>
      <c r="P628" s="8"/>
      <c r="Q628" s="142"/>
    </row>
    <row r="629">
      <c r="C629" s="8"/>
      <c r="D629" s="137"/>
      <c r="L629" s="137"/>
      <c r="P629" s="8"/>
      <c r="Q629" s="142"/>
    </row>
    <row r="630">
      <c r="C630" s="8"/>
      <c r="D630" s="137"/>
      <c r="L630" s="137"/>
      <c r="P630" s="8"/>
      <c r="Q630" s="142"/>
    </row>
    <row r="631">
      <c r="C631" s="8"/>
      <c r="D631" s="137"/>
      <c r="L631" s="137"/>
      <c r="P631" s="8"/>
      <c r="Q631" s="142"/>
    </row>
    <row r="632">
      <c r="C632" s="8"/>
      <c r="D632" s="137"/>
      <c r="L632" s="137"/>
      <c r="P632" s="8"/>
      <c r="Q632" s="142"/>
    </row>
    <row r="633">
      <c r="C633" s="8"/>
      <c r="D633" s="137"/>
      <c r="L633" s="137"/>
      <c r="P633" s="8"/>
      <c r="Q633" s="142"/>
    </row>
    <row r="634">
      <c r="C634" s="8"/>
      <c r="D634" s="137"/>
      <c r="L634" s="137"/>
      <c r="P634" s="8"/>
      <c r="Q634" s="142"/>
    </row>
    <row r="635">
      <c r="C635" s="8"/>
      <c r="D635" s="137"/>
      <c r="L635" s="137"/>
      <c r="P635" s="8"/>
      <c r="Q635" s="142"/>
    </row>
    <row r="636">
      <c r="C636" s="8"/>
      <c r="D636" s="137"/>
      <c r="L636" s="137"/>
      <c r="P636" s="8"/>
      <c r="Q636" s="142"/>
    </row>
    <row r="637">
      <c r="C637" s="8"/>
      <c r="D637" s="137"/>
      <c r="L637" s="137"/>
      <c r="P637" s="8"/>
      <c r="Q637" s="142"/>
    </row>
    <row r="638">
      <c r="C638" s="8"/>
      <c r="D638" s="137"/>
      <c r="L638" s="137"/>
      <c r="P638" s="8"/>
      <c r="Q638" s="142"/>
    </row>
    <row r="639">
      <c r="C639" s="8"/>
      <c r="D639" s="137"/>
      <c r="L639" s="137"/>
      <c r="P639" s="8"/>
      <c r="Q639" s="142"/>
    </row>
    <row r="640">
      <c r="C640" s="8"/>
      <c r="D640" s="137"/>
      <c r="L640" s="137"/>
      <c r="P640" s="8"/>
      <c r="Q640" s="142"/>
    </row>
    <row r="641">
      <c r="C641" s="8"/>
      <c r="D641" s="137"/>
      <c r="L641" s="137"/>
      <c r="P641" s="8"/>
      <c r="Q641" s="142"/>
    </row>
    <row r="642">
      <c r="C642" s="8"/>
      <c r="D642" s="137"/>
      <c r="L642" s="137"/>
      <c r="P642" s="8"/>
      <c r="Q642" s="142"/>
    </row>
    <row r="643">
      <c r="C643" s="8"/>
      <c r="D643" s="137"/>
      <c r="L643" s="137"/>
      <c r="P643" s="8"/>
      <c r="Q643" s="142"/>
    </row>
    <row r="644">
      <c r="C644" s="8"/>
      <c r="D644" s="137"/>
      <c r="L644" s="137"/>
      <c r="P644" s="8"/>
      <c r="Q644" s="142"/>
    </row>
    <row r="645">
      <c r="C645" s="8"/>
      <c r="D645" s="137"/>
      <c r="L645" s="137"/>
      <c r="P645" s="8"/>
      <c r="Q645" s="142"/>
    </row>
    <row r="646">
      <c r="C646" s="8"/>
      <c r="D646" s="137"/>
      <c r="L646" s="137"/>
      <c r="P646" s="8"/>
      <c r="Q646" s="142"/>
    </row>
    <row r="647">
      <c r="C647" s="8"/>
      <c r="D647" s="137"/>
      <c r="L647" s="137"/>
      <c r="P647" s="8"/>
      <c r="Q647" s="142"/>
    </row>
    <row r="648">
      <c r="C648" s="8"/>
      <c r="D648" s="137"/>
      <c r="L648" s="137"/>
      <c r="P648" s="8"/>
      <c r="Q648" s="142"/>
    </row>
    <row r="649">
      <c r="C649" s="8"/>
      <c r="D649" s="137"/>
      <c r="L649" s="137"/>
      <c r="P649" s="8"/>
      <c r="Q649" s="142"/>
    </row>
    <row r="650">
      <c r="C650" s="8"/>
      <c r="D650" s="137"/>
      <c r="L650" s="137"/>
      <c r="P650" s="8"/>
      <c r="Q650" s="142"/>
    </row>
    <row r="651">
      <c r="C651" s="8"/>
      <c r="D651" s="137"/>
      <c r="L651" s="137"/>
      <c r="P651" s="8"/>
      <c r="Q651" s="142"/>
    </row>
    <row r="652">
      <c r="C652" s="8"/>
      <c r="D652" s="137"/>
      <c r="L652" s="137"/>
      <c r="P652" s="8"/>
      <c r="Q652" s="142"/>
    </row>
    <row r="653">
      <c r="C653" s="8"/>
      <c r="D653" s="137"/>
      <c r="L653" s="137"/>
      <c r="P653" s="8"/>
      <c r="Q653" s="142"/>
    </row>
    <row r="654">
      <c r="C654" s="8"/>
      <c r="D654" s="137"/>
      <c r="L654" s="137"/>
      <c r="P654" s="8"/>
      <c r="Q654" s="142"/>
    </row>
    <row r="655">
      <c r="C655" s="8"/>
      <c r="D655" s="137"/>
      <c r="L655" s="137"/>
      <c r="P655" s="8"/>
      <c r="Q655" s="142"/>
    </row>
    <row r="656">
      <c r="C656" s="8"/>
      <c r="D656" s="137"/>
      <c r="L656" s="137"/>
      <c r="P656" s="8"/>
      <c r="Q656" s="142"/>
    </row>
    <row r="657">
      <c r="C657" s="8"/>
      <c r="D657" s="137"/>
      <c r="L657" s="137"/>
      <c r="P657" s="8"/>
      <c r="Q657" s="142"/>
    </row>
    <row r="658">
      <c r="C658" s="8"/>
      <c r="D658" s="137"/>
      <c r="L658" s="137"/>
      <c r="P658" s="8"/>
      <c r="Q658" s="142"/>
    </row>
    <row r="659">
      <c r="C659" s="8"/>
      <c r="D659" s="137"/>
      <c r="L659" s="137"/>
      <c r="P659" s="8"/>
      <c r="Q659" s="142"/>
    </row>
    <row r="660">
      <c r="C660" s="8"/>
      <c r="D660" s="137"/>
      <c r="L660" s="137"/>
      <c r="P660" s="8"/>
      <c r="Q660" s="142"/>
    </row>
    <row r="661">
      <c r="C661" s="8"/>
      <c r="D661" s="137"/>
      <c r="L661" s="137"/>
      <c r="P661" s="8"/>
      <c r="Q661" s="142"/>
    </row>
    <row r="662">
      <c r="C662" s="8"/>
      <c r="D662" s="137"/>
      <c r="L662" s="137"/>
      <c r="P662" s="8"/>
      <c r="Q662" s="142"/>
    </row>
    <row r="663">
      <c r="C663" s="8"/>
      <c r="D663" s="137"/>
      <c r="L663" s="137"/>
      <c r="P663" s="8"/>
      <c r="Q663" s="142"/>
    </row>
    <row r="664">
      <c r="C664" s="8"/>
      <c r="D664" s="137"/>
      <c r="L664" s="137"/>
      <c r="P664" s="8"/>
      <c r="Q664" s="142"/>
    </row>
    <row r="665">
      <c r="C665" s="8"/>
      <c r="D665" s="137"/>
      <c r="L665" s="137"/>
      <c r="P665" s="8"/>
      <c r="Q665" s="142"/>
    </row>
    <row r="666">
      <c r="C666" s="8"/>
      <c r="D666" s="137"/>
      <c r="L666" s="137"/>
      <c r="P666" s="8"/>
      <c r="Q666" s="142"/>
    </row>
    <row r="667">
      <c r="C667" s="8"/>
      <c r="D667" s="137"/>
      <c r="L667" s="137"/>
      <c r="P667" s="8"/>
      <c r="Q667" s="142"/>
    </row>
    <row r="668">
      <c r="C668" s="8"/>
      <c r="D668" s="137"/>
      <c r="L668" s="137"/>
      <c r="P668" s="8"/>
      <c r="Q668" s="142"/>
    </row>
    <row r="669">
      <c r="C669" s="8"/>
      <c r="D669" s="137"/>
      <c r="L669" s="137"/>
      <c r="P669" s="8"/>
      <c r="Q669" s="142"/>
    </row>
    <row r="670">
      <c r="C670" s="8"/>
      <c r="D670" s="137"/>
      <c r="L670" s="137"/>
      <c r="P670" s="8"/>
      <c r="Q670" s="142"/>
    </row>
    <row r="671">
      <c r="C671" s="8"/>
      <c r="D671" s="137"/>
      <c r="L671" s="137"/>
      <c r="P671" s="8"/>
      <c r="Q671" s="142"/>
    </row>
    <row r="672">
      <c r="C672" s="8"/>
      <c r="D672" s="137"/>
      <c r="L672" s="137"/>
      <c r="P672" s="8"/>
      <c r="Q672" s="142"/>
    </row>
    <row r="673">
      <c r="C673" s="8"/>
      <c r="D673" s="137"/>
      <c r="L673" s="137"/>
      <c r="P673" s="8"/>
      <c r="Q673" s="142"/>
    </row>
    <row r="674">
      <c r="C674" s="8"/>
      <c r="D674" s="137"/>
      <c r="L674" s="137"/>
      <c r="P674" s="8"/>
      <c r="Q674" s="142"/>
    </row>
    <row r="675">
      <c r="C675" s="8"/>
      <c r="D675" s="137"/>
      <c r="L675" s="137"/>
      <c r="P675" s="8"/>
      <c r="Q675" s="142"/>
    </row>
    <row r="676">
      <c r="C676" s="8"/>
      <c r="D676" s="137"/>
      <c r="L676" s="137"/>
      <c r="P676" s="8"/>
      <c r="Q676" s="142"/>
    </row>
    <row r="677">
      <c r="C677" s="8"/>
      <c r="D677" s="137"/>
      <c r="L677" s="137"/>
      <c r="P677" s="8"/>
      <c r="Q677" s="142"/>
    </row>
    <row r="678">
      <c r="C678" s="8"/>
      <c r="D678" s="137"/>
      <c r="L678" s="137"/>
      <c r="P678" s="8"/>
      <c r="Q678" s="142"/>
    </row>
    <row r="679">
      <c r="C679" s="8"/>
      <c r="D679" s="137"/>
      <c r="L679" s="137"/>
      <c r="P679" s="8"/>
      <c r="Q679" s="142"/>
    </row>
    <row r="680">
      <c r="C680" s="8"/>
      <c r="D680" s="137"/>
      <c r="L680" s="137"/>
      <c r="P680" s="8"/>
      <c r="Q680" s="142"/>
    </row>
    <row r="681">
      <c r="C681" s="8"/>
      <c r="D681" s="137"/>
      <c r="L681" s="137"/>
      <c r="P681" s="8"/>
      <c r="Q681" s="142"/>
    </row>
    <row r="682">
      <c r="C682" s="8"/>
      <c r="D682" s="137"/>
      <c r="L682" s="137"/>
      <c r="P682" s="8"/>
      <c r="Q682" s="142"/>
    </row>
    <row r="683">
      <c r="C683" s="8"/>
      <c r="D683" s="137"/>
      <c r="L683" s="137"/>
      <c r="P683" s="8"/>
      <c r="Q683" s="142"/>
    </row>
    <row r="684">
      <c r="C684" s="8"/>
      <c r="D684" s="137"/>
      <c r="L684" s="137"/>
      <c r="P684" s="8"/>
      <c r="Q684" s="142"/>
    </row>
    <row r="685">
      <c r="C685" s="8"/>
      <c r="D685" s="137"/>
      <c r="L685" s="137"/>
      <c r="P685" s="8"/>
      <c r="Q685" s="142"/>
    </row>
    <row r="686">
      <c r="C686" s="8"/>
      <c r="D686" s="137"/>
      <c r="L686" s="137"/>
      <c r="P686" s="8"/>
      <c r="Q686" s="142"/>
    </row>
    <row r="687">
      <c r="C687" s="8"/>
      <c r="D687" s="137"/>
      <c r="L687" s="137"/>
      <c r="P687" s="8"/>
      <c r="Q687" s="142"/>
    </row>
    <row r="688">
      <c r="C688" s="8"/>
      <c r="D688" s="137"/>
      <c r="L688" s="137"/>
      <c r="P688" s="8"/>
      <c r="Q688" s="142"/>
    </row>
    <row r="689">
      <c r="C689" s="8"/>
      <c r="D689" s="137"/>
      <c r="L689" s="137"/>
      <c r="P689" s="8"/>
      <c r="Q689" s="142"/>
    </row>
    <row r="690">
      <c r="C690" s="8"/>
      <c r="D690" s="137"/>
      <c r="L690" s="137"/>
      <c r="P690" s="8"/>
      <c r="Q690" s="142"/>
    </row>
    <row r="691">
      <c r="C691" s="8"/>
      <c r="D691" s="137"/>
      <c r="L691" s="137"/>
      <c r="P691" s="8"/>
      <c r="Q691" s="142"/>
    </row>
    <row r="692">
      <c r="C692" s="8"/>
      <c r="D692" s="137"/>
      <c r="L692" s="137"/>
      <c r="P692" s="8"/>
      <c r="Q692" s="142"/>
    </row>
    <row r="693">
      <c r="C693" s="8"/>
      <c r="D693" s="137"/>
      <c r="L693" s="137"/>
      <c r="P693" s="8"/>
      <c r="Q693" s="142"/>
    </row>
    <row r="694">
      <c r="C694" s="8"/>
      <c r="D694" s="137"/>
      <c r="L694" s="137"/>
      <c r="P694" s="8"/>
      <c r="Q694" s="142"/>
    </row>
    <row r="695">
      <c r="C695" s="8"/>
      <c r="D695" s="137"/>
      <c r="L695" s="137"/>
      <c r="P695" s="8"/>
      <c r="Q695" s="142"/>
    </row>
    <row r="696">
      <c r="C696" s="8"/>
      <c r="D696" s="137"/>
      <c r="L696" s="137"/>
      <c r="P696" s="8"/>
      <c r="Q696" s="142"/>
    </row>
    <row r="697">
      <c r="C697" s="8"/>
      <c r="D697" s="137"/>
      <c r="L697" s="137"/>
      <c r="P697" s="8"/>
      <c r="Q697" s="142"/>
    </row>
    <row r="698">
      <c r="C698" s="8"/>
      <c r="D698" s="137"/>
      <c r="L698" s="137"/>
      <c r="P698" s="8"/>
      <c r="Q698" s="142"/>
    </row>
    <row r="699">
      <c r="C699" s="8"/>
      <c r="D699" s="137"/>
      <c r="L699" s="137"/>
      <c r="P699" s="8"/>
      <c r="Q699" s="142"/>
    </row>
    <row r="700">
      <c r="C700" s="8"/>
      <c r="D700" s="137"/>
      <c r="L700" s="137"/>
      <c r="P700" s="8"/>
      <c r="Q700" s="142"/>
    </row>
    <row r="701">
      <c r="C701" s="8"/>
      <c r="D701" s="137"/>
      <c r="L701" s="137"/>
      <c r="P701" s="8"/>
      <c r="Q701" s="142"/>
    </row>
    <row r="702">
      <c r="C702" s="8"/>
      <c r="D702" s="137"/>
      <c r="L702" s="137"/>
      <c r="P702" s="8"/>
      <c r="Q702" s="142"/>
    </row>
    <row r="703">
      <c r="C703" s="8"/>
      <c r="D703" s="137"/>
      <c r="L703" s="137"/>
      <c r="P703" s="8"/>
      <c r="Q703" s="142"/>
    </row>
    <row r="704">
      <c r="C704" s="8"/>
      <c r="D704" s="137"/>
      <c r="L704" s="137"/>
      <c r="P704" s="8"/>
      <c r="Q704" s="142"/>
    </row>
    <row r="705">
      <c r="C705" s="8"/>
      <c r="D705" s="137"/>
      <c r="L705" s="137"/>
      <c r="P705" s="8"/>
      <c r="Q705" s="142"/>
    </row>
    <row r="706">
      <c r="C706" s="8"/>
      <c r="D706" s="137"/>
      <c r="L706" s="137"/>
      <c r="P706" s="8"/>
      <c r="Q706" s="142"/>
    </row>
    <row r="707">
      <c r="C707" s="8"/>
      <c r="D707" s="137"/>
      <c r="L707" s="137"/>
      <c r="P707" s="8"/>
      <c r="Q707" s="142"/>
    </row>
    <row r="708">
      <c r="C708" s="8"/>
      <c r="D708" s="137"/>
      <c r="L708" s="137"/>
      <c r="P708" s="8"/>
      <c r="Q708" s="142"/>
    </row>
    <row r="709">
      <c r="C709" s="8"/>
      <c r="D709" s="137"/>
      <c r="L709" s="137"/>
      <c r="P709" s="8"/>
      <c r="Q709" s="142"/>
    </row>
    <row r="710">
      <c r="C710" s="8"/>
      <c r="D710" s="137"/>
      <c r="L710" s="137"/>
      <c r="P710" s="8"/>
      <c r="Q710" s="142"/>
    </row>
    <row r="711">
      <c r="C711" s="8"/>
      <c r="D711" s="137"/>
      <c r="L711" s="137"/>
      <c r="P711" s="8"/>
      <c r="Q711" s="142"/>
    </row>
    <row r="712">
      <c r="C712" s="8"/>
      <c r="D712" s="137"/>
      <c r="L712" s="137"/>
      <c r="P712" s="8"/>
      <c r="Q712" s="142"/>
    </row>
    <row r="713">
      <c r="C713" s="8"/>
      <c r="D713" s="137"/>
      <c r="L713" s="137"/>
      <c r="P713" s="8"/>
      <c r="Q713" s="142"/>
    </row>
    <row r="714">
      <c r="C714" s="8"/>
      <c r="D714" s="137"/>
      <c r="L714" s="137"/>
      <c r="P714" s="8"/>
      <c r="Q714" s="142"/>
    </row>
    <row r="715">
      <c r="C715" s="8"/>
      <c r="D715" s="137"/>
      <c r="L715" s="137"/>
      <c r="P715" s="8"/>
      <c r="Q715" s="142"/>
    </row>
    <row r="716">
      <c r="C716" s="8"/>
      <c r="D716" s="137"/>
      <c r="L716" s="137"/>
      <c r="P716" s="8"/>
      <c r="Q716" s="142"/>
    </row>
    <row r="717">
      <c r="C717" s="8"/>
      <c r="D717" s="137"/>
      <c r="L717" s="137"/>
      <c r="P717" s="8"/>
      <c r="Q717" s="142"/>
    </row>
    <row r="718">
      <c r="C718" s="8"/>
      <c r="D718" s="137"/>
      <c r="L718" s="137"/>
      <c r="P718" s="8"/>
      <c r="Q718" s="142"/>
    </row>
    <row r="719">
      <c r="C719" s="8"/>
      <c r="D719" s="137"/>
      <c r="L719" s="137"/>
      <c r="P719" s="8"/>
      <c r="Q719" s="142"/>
    </row>
    <row r="720">
      <c r="C720" s="8"/>
      <c r="D720" s="137"/>
      <c r="L720" s="137"/>
      <c r="P720" s="8"/>
      <c r="Q720" s="142"/>
    </row>
    <row r="721">
      <c r="C721" s="8"/>
      <c r="D721" s="137"/>
      <c r="L721" s="137"/>
      <c r="P721" s="8"/>
      <c r="Q721" s="142"/>
    </row>
    <row r="722">
      <c r="C722" s="8"/>
      <c r="D722" s="137"/>
      <c r="L722" s="137"/>
      <c r="P722" s="8"/>
      <c r="Q722" s="142"/>
    </row>
    <row r="723">
      <c r="C723" s="8"/>
      <c r="D723" s="137"/>
      <c r="L723" s="137"/>
      <c r="P723" s="8"/>
      <c r="Q723" s="142"/>
    </row>
    <row r="724">
      <c r="C724" s="8"/>
      <c r="D724" s="137"/>
      <c r="L724" s="137"/>
      <c r="P724" s="8"/>
      <c r="Q724" s="142"/>
    </row>
    <row r="725">
      <c r="C725" s="8"/>
      <c r="D725" s="137"/>
      <c r="L725" s="137"/>
      <c r="P725" s="8"/>
      <c r="Q725" s="142"/>
    </row>
    <row r="726">
      <c r="C726" s="8"/>
      <c r="D726" s="137"/>
      <c r="L726" s="137"/>
      <c r="P726" s="8"/>
      <c r="Q726" s="142"/>
    </row>
    <row r="727">
      <c r="C727" s="8"/>
      <c r="D727" s="137"/>
      <c r="L727" s="137"/>
      <c r="P727" s="8"/>
      <c r="Q727" s="142"/>
    </row>
    <row r="728">
      <c r="C728" s="8"/>
      <c r="D728" s="137"/>
      <c r="L728" s="137"/>
      <c r="P728" s="8"/>
      <c r="Q728" s="142"/>
    </row>
    <row r="729">
      <c r="C729" s="8"/>
      <c r="D729" s="137"/>
      <c r="L729" s="137"/>
      <c r="P729" s="8"/>
      <c r="Q729" s="142"/>
    </row>
    <row r="730">
      <c r="C730" s="8"/>
      <c r="D730" s="137"/>
      <c r="L730" s="137"/>
      <c r="P730" s="8"/>
      <c r="Q730" s="142"/>
    </row>
    <row r="731">
      <c r="C731" s="8"/>
      <c r="D731" s="137"/>
      <c r="L731" s="137"/>
      <c r="P731" s="8"/>
      <c r="Q731" s="142"/>
    </row>
    <row r="732">
      <c r="C732" s="8"/>
      <c r="D732" s="137"/>
      <c r="L732" s="137"/>
      <c r="P732" s="8"/>
      <c r="Q732" s="142"/>
    </row>
    <row r="733">
      <c r="C733" s="8"/>
      <c r="D733" s="137"/>
      <c r="L733" s="137"/>
      <c r="P733" s="8"/>
      <c r="Q733" s="142"/>
    </row>
    <row r="734">
      <c r="C734" s="8"/>
      <c r="D734" s="137"/>
      <c r="L734" s="137"/>
      <c r="P734" s="8"/>
      <c r="Q734" s="142"/>
    </row>
    <row r="735">
      <c r="C735" s="8"/>
      <c r="D735" s="137"/>
      <c r="L735" s="137"/>
      <c r="P735" s="8"/>
      <c r="Q735" s="142"/>
    </row>
    <row r="736">
      <c r="C736" s="8"/>
      <c r="D736" s="137"/>
      <c r="L736" s="137"/>
      <c r="P736" s="8"/>
      <c r="Q736" s="142"/>
    </row>
    <row r="737">
      <c r="C737" s="8"/>
      <c r="D737" s="137"/>
      <c r="L737" s="137"/>
      <c r="P737" s="8"/>
      <c r="Q737" s="142"/>
    </row>
    <row r="738">
      <c r="C738" s="8"/>
      <c r="D738" s="137"/>
      <c r="L738" s="137"/>
      <c r="P738" s="8"/>
      <c r="Q738" s="142"/>
    </row>
    <row r="739">
      <c r="C739" s="8"/>
      <c r="D739" s="137"/>
      <c r="L739" s="137"/>
      <c r="P739" s="8"/>
      <c r="Q739" s="142"/>
    </row>
    <row r="740">
      <c r="C740" s="8"/>
      <c r="D740" s="137"/>
      <c r="L740" s="137"/>
      <c r="P740" s="8"/>
      <c r="Q740" s="142"/>
    </row>
    <row r="741">
      <c r="C741" s="8"/>
      <c r="D741" s="137"/>
      <c r="L741" s="137"/>
      <c r="P741" s="8"/>
      <c r="Q741" s="142"/>
    </row>
    <row r="742">
      <c r="C742" s="8"/>
      <c r="D742" s="137"/>
      <c r="L742" s="137"/>
      <c r="P742" s="8"/>
      <c r="Q742" s="142"/>
    </row>
    <row r="743">
      <c r="C743" s="8"/>
      <c r="D743" s="137"/>
      <c r="L743" s="137"/>
      <c r="P743" s="8"/>
      <c r="Q743" s="142"/>
    </row>
    <row r="744">
      <c r="C744" s="8"/>
      <c r="D744" s="137"/>
      <c r="L744" s="137"/>
      <c r="P744" s="8"/>
      <c r="Q744" s="142"/>
    </row>
    <row r="745">
      <c r="C745" s="8"/>
      <c r="D745" s="137"/>
      <c r="L745" s="137"/>
      <c r="P745" s="8"/>
      <c r="Q745" s="142"/>
    </row>
    <row r="746">
      <c r="C746" s="8"/>
      <c r="D746" s="137"/>
      <c r="L746" s="137"/>
      <c r="P746" s="8"/>
      <c r="Q746" s="142"/>
    </row>
    <row r="747">
      <c r="C747" s="8"/>
      <c r="D747" s="137"/>
      <c r="L747" s="137"/>
      <c r="P747" s="8"/>
      <c r="Q747" s="142"/>
    </row>
    <row r="748">
      <c r="C748" s="8"/>
      <c r="D748" s="137"/>
      <c r="L748" s="137"/>
      <c r="P748" s="8"/>
      <c r="Q748" s="142"/>
    </row>
    <row r="749">
      <c r="C749" s="8"/>
      <c r="D749" s="137"/>
      <c r="L749" s="137"/>
      <c r="P749" s="8"/>
      <c r="Q749" s="142"/>
    </row>
    <row r="750">
      <c r="C750" s="8"/>
      <c r="D750" s="137"/>
      <c r="L750" s="137"/>
      <c r="P750" s="8"/>
      <c r="Q750" s="142"/>
    </row>
    <row r="751">
      <c r="C751" s="8"/>
      <c r="D751" s="137"/>
      <c r="L751" s="137"/>
      <c r="P751" s="8"/>
      <c r="Q751" s="142"/>
    </row>
    <row r="752">
      <c r="C752" s="8"/>
      <c r="D752" s="137"/>
      <c r="L752" s="137"/>
      <c r="P752" s="8"/>
      <c r="Q752" s="142"/>
    </row>
    <row r="753">
      <c r="C753" s="8"/>
      <c r="D753" s="137"/>
      <c r="L753" s="137"/>
      <c r="P753" s="8"/>
      <c r="Q753" s="142"/>
    </row>
    <row r="754">
      <c r="C754" s="8"/>
      <c r="D754" s="137"/>
      <c r="L754" s="137"/>
      <c r="P754" s="8"/>
      <c r="Q754" s="142"/>
    </row>
    <row r="755">
      <c r="C755" s="8"/>
      <c r="D755" s="137"/>
      <c r="L755" s="137"/>
      <c r="P755" s="8"/>
      <c r="Q755" s="142"/>
    </row>
    <row r="756">
      <c r="C756" s="8"/>
      <c r="D756" s="137"/>
      <c r="L756" s="137"/>
      <c r="P756" s="8"/>
      <c r="Q756" s="142"/>
    </row>
    <row r="757">
      <c r="C757" s="8"/>
      <c r="D757" s="137"/>
      <c r="L757" s="137"/>
      <c r="P757" s="8"/>
      <c r="Q757" s="142"/>
    </row>
    <row r="758">
      <c r="C758" s="8"/>
      <c r="D758" s="137"/>
      <c r="L758" s="137"/>
      <c r="P758" s="8"/>
      <c r="Q758" s="142"/>
    </row>
    <row r="759">
      <c r="C759" s="8"/>
      <c r="D759" s="137"/>
      <c r="L759" s="137"/>
      <c r="P759" s="8"/>
      <c r="Q759" s="142"/>
    </row>
    <row r="760">
      <c r="C760" s="8"/>
      <c r="D760" s="137"/>
      <c r="L760" s="137"/>
      <c r="P760" s="8"/>
      <c r="Q760" s="142"/>
    </row>
    <row r="761">
      <c r="C761" s="8"/>
      <c r="D761" s="137"/>
      <c r="L761" s="137"/>
      <c r="P761" s="8"/>
      <c r="Q761" s="142"/>
    </row>
    <row r="762">
      <c r="C762" s="8"/>
      <c r="D762" s="137"/>
      <c r="L762" s="137"/>
      <c r="P762" s="8"/>
      <c r="Q762" s="142"/>
    </row>
    <row r="763">
      <c r="C763" s="8"/>
      <c r="D763" s="137"/>
      <c r="L763" s="137"/>
      <c r="P763" s="8"/>
      <c r="Q763" s="142"/>
    </row>
    <row r="764">
      <c r="C764" s="8"/>
      <c r="D764" s="137"/>
      <c r="L764" s="137"/>
      <c r="P764" s="8"/>
      <c r="Q764" s="142"/>
    </row>
    <row r="765">
      <c r="C765" s="8"/>
      <c r="D765" s="137"/>
      <c r="L765" s="137"/>
      <c r="P765" s="8"/>
      <c r="Q765" s="142"/>
    </row>
    <row r="766">
      <c r="C766" s="8"/>
      <c r="D766" s="137"/>
      <c r="L766" s="137"/>
      <c r="P766" s="8"/>
      <c r="Q766" s="142"/>
    </row>
    <row r="767">
      <c r="C767" s="8"/>
      <c r="D767" s="137"/>
      <c r="L767" s="137"/>
      <c r="P767" s="8"/>
      <c r="Q767" s="142"/>
    </row>
    <row r="768">
      <c r="C768" s="8"/>
      <c r="D768" s="137"/>
      <c r="L768" s="137"/>
      <c r="P768" s="8"/>
      <c r="Q768" s="142"/>
    </row>
    <row r="769">
      <c r="C769" s="8"/>
      <c r="D769" s="137"/>
      <c r="L769" s="137"/>
      <c r="P769" s="8"/>
      <c r="Q769" s="142"/>
    </row>
    <row r="770">
      <c r="C770" s="8"/>
      <c r="D770" s="137"/>
      <c r="L770" s="137"/>
      <c r="P770" s="8"/>
      <c r="Q770" s="142"/>
    </row>
    <row r="771">
      <c r="C771" s="8"/>
      <c r="D771" s="137"/>
      <c r="L771" s="137"/>
      <c r="P771" s="8"/>
      <c r="Q771" s="142"/>
    </row>
    <row r="772">
      <c r="C772" s="8"/>
      <c r="D772" s="137"/>
      <c r="L772" s="137"/>
      <c r="P772" s="8"/>
      <c r="Q772" s="142"/>
    </row>
    <row r="773">
      <c r="C773" s="8"/>
      <c r="D773" s="137"/>
      <c r="L773" s="137"/>
      <c r="P773" s="8"/>
      <c r="Q773" s="142"/>
    </row>
    <row r="774">
      <c r="C774" s="8"/>
      <c r="D774" s="137"/>
      <c r="L774" s="137"/>
      <c r="P774" s="8"/>
      <c r="Q774" s="142"/>
    </row>
    <row r="775">
      <c r="C775" s="8"/>
      <c r="D775" s="137"/>
      <c r="L775" s="137"/>
      <c r="P775" s="8"/>
      <c r="Q775" s="142"/>
    </row>
    <row r="776">
      <c r="C776" s="8"/>
      <c r="D776" s="137"/>
      <c r="L776" s="137"/>
      <c r="P776" s="8"/>
      <c r="Q776" s="142"/>
    </row>
    <row r="777">
      <c r="C777" s="8"/>
      <c r="D777" s="137"/>
      <c r="L777" s="137"/>
      <c r="P777" s="8"/>
      <c r="Q777" s="142"/>
    </row>
    <row r="778">
      <c r="C778" s="8"/>
      <c r="D778" s="137"/>
      <c r="L778" s="137"/>
      <c r="P778" s="8"/>
      <c r="Q778" s="142"/>
    </row>
    <row r="779">
      <c r="C779" s="8"/>
      <c r="D779" s="137"/>
      <c r="L779" s="137"/>
      <c r="P779" s="8"/>
      <c r="Q779" s="142"/>
    </row>
    <row r="780">
      <c r="C780" s="8"/>
      <c r="D780" s="137"/>
      <c r="L780" s="137"/>
      <c r="P780" s="8"/>
      <c r="Q780" s="142"/>
    </row>
    <row r="781">
      <c r="C781" s="8"/>
      <c r="D781" s="137"/>
      <c r="L781" s="137"/>
      <c r="P781" s="8"/>
      <c r="Q781" s="142"/>
    </row>
    <row r="782">
      <c r="C782" s="8"/>
      <c r="D782" s="137"/>
      <c r="L782" s="137"/>
      <c r="P782" s="8"/>
      <c r="Q782" s="142"/>
    </row>
    <row r="783">
      <c r="C783" s="8"/>
      <c r="D783" s="137"/>
      <c r="L783" s="137"/>
      <c r="P783" s="8"/>
      <c r="Q783" s="142"/>
    </row>
    <row r="784">
      <c r="C784" s="8"/>
      <c r="D784" s="137"/>
      <c r="L784" s="137"/>
      <c r="P784" s="8"/>
      <c r="Q784" s="142"/>
    </row>
    <row r="785">
      <c r="C785" s="8"/>
      <c r="D785" s="137"/>
      <c r="L785" s="137"/>
      <c r="P785" s="8"/>
      <c r="Q785" s="142"/>
    </row>
    <row r="786">
      <c r="C786" s="8"/>
      <c r="D786" s="137"/>
      <c r="L786" s="137"/>
      <c r="P786" s="8"/>
      <c r="Q786" s="142"/>
    </row>
    <row r="787">
      <c r="C787" s="8"/>
      <c r="D787" s="137"/>
      <c r="L787" s="137"/>
      <c r="P787" s="8"/>
      <c r="Q787" s="142"/>
    </row>
    <row r="788">
      <c r="C788" s="8"/>
      <c r="D788" s="137"/>
      <c r="L788" s="137"/>
      <c r="P788" s="8"/>
      <c r="Q788" s="142"/>
    </row>
    <row r="789">
      <c r="C789" s="8"/>
      <c r="D789" s="137"/>
      <c r="L789" s="137"/>
      <c r="P789" s="8"/>
      <c r="Q789" s="142"/>
    </row>
    <row r="790">
      <c r="C790" s="8"/>
      <c r="D790" s="137"/>
      <c r="L790" s="137"/>
      <c r="P790" s="8"/>
      <c r="Q790" s="142"/>
    </row>
    <row r="791">
      <c r="C791" s="8"/>
      <c r="D791" s="137"/>
      <c r="L791" s="137"/>
      <c r="P791" s="8"/>
      <c r="Q791" s="142"/>
    </row>
    <row r="792">
      <c r="C792" s="8"/>
      <c r="D792" s="137"/>
      <c r="L792" s="137"/>
      <c r="P792" s="8"/>
      <c r="Q792" s="142"/>
    </row>
    <row r="793">
      <c r="C793" s="8"/>
      <c r="D793" s="137"/>
      <c r="L793" s="137"/>
      <c r="P793" s="8"/>
      <c r="Q793" s="142"/>
    </row>
    <row r="794">
      <c r="C794" s="8"/>
      <c r="D794" s="137"/>
      <c r="L794" s="137"/>
      <c r="P794" s="8"/>
      <c r="Q794" s="142"/>
    </row>
    <row r="795">
      <c r="C795" s="8"/>
      <c r="D795" s="137"/>
      <c r="L795" s="137"/>
      <c r="P795" s="8"/>
      <c r="Q795" s="142"/>
    </row>
    <row r="796">
      <c r="C796" s="8"/>
      <c r="D796" s="137"/>
      <c r="L796" s="137"/>
      <c r="P796" s="8"/>
      <c r="Q796" s="142"/>
    </row>
    <row r="797">
      <c r="C797" s="8"/>
      <c r="D797" s="137"/>
      <c r="L797" s="137"/>
      <c r="P797" s="8"/>
      <c r="Q797" s="142"/>
    </row>
    <row r="798">
      <c r="C798" s="8"/>
      <c r="D798" s="137"/>
      <c r="L798" s="137"/>
      <c r="P798" s="8"/>
      <c r="Q798" s="142"/>
    </row>
    <row r="799">
      <c r="C799" s="8"/>
      <c r="D799" s="137"/>
      <c r="L799" s="137"/>
      <c r="P799" s="8"/>
      <c r="Q799" s="142"/>
    </row>
    <row r="800">
      <c r="C800" s="8"/>
      <c r="D800" s="137"/>
      <c r="L800" s="137"/>
      <c r="P800" s="8"/>
      <c r="Q800" s="142"/>
    </row>
    <row r="801">
      <c r="C801" s="8"/>
      <c r="D801" s="137"/>
      <c r="L801" s="137"/>
      <c r="P801" s="8"/>
      <c r="Q801" s="142"/>
    </row>
    <row r="802">
      <c r="C802" s="8"/>
      <c r="D802" s="137"/>
      <c r="L802" s="137"/>
      <c r="P802" s="8"/>
      <c r="Q802" s="142"/>
    </row>
    <row r="803">
      <c r="C803" s="8"/>
      <c r="D803" s="137"/>
      <c r="L803" s="137"/>
      <c r="P803" s="8"/>
      <c r="Q803" s="142"/>
    </row>
    <row r="804">
      <c r="C804" s="8"/>
      <c r="D804" s="137"/>
      <c r="L804" s="137"/>
      <c r="P804" s="8"/>
      <c r="Q804" s="142"/>
    </row>
    <row r="805">
      <c r="C805" s="8"/>
      <c r="D805" s="137"/>
      <c r="L805" s="137"/>
      <c r="P805" s="8"/>
      <c r="Q805" s="142"/>
    </row>
    <row r="806">
      <c r="C806" s="8"/>
      <c r="D806" s="137"/>
      <c r="L806" s="137"/>
      <c r="P806" s="8"/>
      <c r="Q806" s="142"/>
    </row>
    <row r="807">
      <c r="C807" s="8"/>
      <c r="D807" s="137"/>
      <c r="L807" s="137"/>
      <c r="P807" s="8"/>
      <c r="Q807" s="142"/>
    </row>
    <row r="808">
      <c r="C808" s="8"/>
      <c r="D808" s="137"/>
      <c r="L808" s="137"/>
      <c r="P808" s="8"/>
      <c r="Q808" s="142"/>
    </row>
    <row r="809">
      <c r="C809" s="8"/>
      <c r="D809" s="137"/>
      <c r="L809" s="137"/>
      <c r="P809" s="8"/>
      <c r="Q809" s="142"/>
    </row>
    <row r="810">
      <c r="C810" s="8"/>
      <c r="D810" s="137"/>
      <c r="L810" s="137"/>
      <c r="P810" s="8"/>
      <c r="Q810" s="142"/>
    </row>
    <row r="811">
      <c r="C811" s="8"/>
      <c r="D811" s="137"/>
      <c r="L811" s="137"/>
      <c r="P811" s="8"/>
      <c r="Q811" s="142"/>
    </row>
    <row r="812">
      <c r="C812" s="8"/>
      <c r="D812" s="137"/>
      <c r="L812" s="137"/>
      <c r="P812" s="8"/>
      <c r="Q812" s="142"/>
    </row>
    <row r="813">
      <c r="C813" s="8"/>
      <c r="D813" s="137"/>
      <c r="L813" s="137"/>
      <c r="P813" s="8"/>
      <c r="Q813" s="142"/>
    </row>
    <row r="814">
      <c r="C814" s="8"/>
      <c r="D814" s="137"/>
      <c r="L814" s="137"/>
      <c r="P814" s="8"/>
      <c r="Q814" s="142"/>
    </row>
    <row r="815">
      <c r="C815" s="8"/>
      <c r="D815" s="137"/>
      <c r="L815" s="137"/>
      <c r="P815" s="8"/>
      <c r="Q815" s="142"/>
    </row>
    <row r="816">
      <c r="C816" s="8"/>
      <c r="D816" s="137"/>
      <c r="L816" s="137"/>
      <c r="P816" s="8"/>
      <c r="Q816" s="142"/>
    </row>
    <row r="817">
      <c r="C817" s="8"/>
      <c r="D817" s="137"/>
      <c r="L817" s="137"/>
      <c r="P817" s="8"/>
      <c r="Q817" s="142"/>
    </row>
    <row r="818">
      <c r="C818" s="8"/>
      <c r="D818" s="137"/>
      <c r="L818" s="137"/>
      <c r="P818" s="8"/>
      <c r="Q818" s="142"/>
    </row>
    <row r="819">
      <c r="C819" s="8"/>
      <c r="D819" s="137"/>
      <c r="L819" s="137"/>
      <c r="P819" s="8"/>
      <c r="Q819" s="142"/>
    </row>
    <row r="820">
      <c r="C820" s="8"/>
      <c r="D820" s="137"/>
      <c r="L820" s="137"/>
      <c r="P820" s="8"/>
      <c r="Q820" s="142"/>
    </row>
    <row r="821">
      <c r="C821" s="8"/>
      <c r="D821" s="137"/>
      <c r="L821" s="137"/>
      <c r="P821" s="8"/>
      <c r="Q821" s="142"/>
    </row>
    <row r="822">
      <c r="C822" s="8"/>
      <c r="D822" s="137"/>
      <c r="L822" s="137"/>
      <c r="P822" s="8"/>
      <c r="Q822" s="142"/>
    </row>
    <row r="823">
      <c r="C823" s="8"/>
      <c r="D823" s="137"/>
      <c r="L823" s="137"/>
      <c r="P823" s="8"/>
      <c r="Q823" s="142"/>
    </row>
    <row r="824">
      <c r="C824" s="8"/>
      <c r="D824" s="137"/>
      <c r="L824" s="137"/>
      <c r="P824" s="8"/>
      <c r="Q824" s="142"/>
    </row>
    <row r="825">
      <c r="C825" s="8"/>
      <c r="D825" s="137"/>
      <c r="L825" s="137"/>
      <c r="P825" s="8"/>
      <c r="Q825" s="142"/>
    </row>
    <row r="826">
      <c r="C826" s="8"/>
      <c r="D826" s="137"/>
      <c r="L826" s="137"/>
      <c r="P826" s="8"/>
      <c r="Q826" s="142"/>
    </row>
    <row r="827">
      <c r="C827" s="8"/>
      <c r="D827" s="137"/>
      <c r="L827" s="137"/>
      <c r="P827" s="8"/>
      <c r="Q827" s="142"/>
    </row>
    <row r="828">
      <c r="C828" s="8"/>
      <c r="D828" s="137"/>
      <c r="L828" s="137"/>
      <c r="P828" s="8"/>
      <c r="Q828" s="142"/>
    </row>
    <row r="829">
      <c r="C829" s="8"/>
      <c r="D829" s="137"/>
      <c r="L829" s="137"/>
      <c r="P829" s="8"/>
      <c r="Q829" s="142"/>
    </row>
    <row r="830">
      <c r="C830" s="8"/>
      <c r="D830" s="137"/>
      <c r="L830" s="137"/>
      <c r="P830" s="8"/>
      <c r="Q830" s="142"/>
    </row>
    <row r="831">
      <c r="C831" s="8"/>
      <c r="D831" s="137"/>
      <c r="L831" s="137"/>
      <c r="P831" s="8"/>
      <c r="Q831" s="142"/>
    </row>
    <row r="832">
      <c r="C832" s="8"/>
      <c r="D832" s="137"/>
      <c r="L832" s="137"/>
      <c r="P832" s="8"/>
      <c r="Q832" s="142"/>
    </row>
    <row r="833">
      <c r="C833" s="8"/>
      <c r="D833" s="137"/>
      <c r="L833" s="137"/>
      <c r="P833" s="8"/>
      <c r="Q833" s="142"/>
    </row>
    <row r="834">
      <c r="C834" s="8"/>
      <c r="D834" s="137"/>
      <c r="L834" s="137"/>
      <c r="P834" s="8"/>
      <c r="Q834" s="142"/>
    </row>
    <row r="835">
      <c r="C835" s="8"/>
      <c r="D835" s="137"/>
      <c r="L835" s="137"/>
      <c r="P835" s="8"/>
      <c r="Q835" s="142"/>
    </row>
    <row r="836">
      <c r="C836" s="8"/>
      <c r="D836" s="137"/>
      <c r="L836" s="137"/>
      <c r="P836" s="8"/>
      <c r="Q836" s="142"/>
    </row>
    <row r="837">
      <c r="C837" s="8"/>
      <c r="D837" s="137"/>
      <c r="L837" s="137"/>
      <c r="P837" s="8"/>
      <c r="Q837" s="142"/>
    </row>
    <row r="838">
      <c r="C838" s="8"/>
      <c r="D838" s="137"/>
      <c r="L838" s="137"/>
      <c r="P838" s="8"/>
      <c r="Q838" s="142"/>
    </row>
    <row r="839">
      <c r="C839" s="8"/>
      <c r="D839" s="137"/>
      <c r="L839" s="137"/>
      <c r="P839" s="8"/>
      <c r="Q839" s="142"/>
    </row>
    <row r="840">
      <c r="C840" s="8"/>
      <c r="D840" s="137"/>
      <c r="L840" s="137"/>
      <c r="P840" s="8"/>
      <c r="Q840" s="142"/>
    </row>
    <row r="841">
      <c r="C841" s="8"/>
      <c r="D841" s="137"/>
      <c r="L841" s="137"/>
      <c r="P841" s="8"/>
      <c r="Q841" s="142"/>
    </row>
    <row r="842">
      <c r="C842" s="8"/>
      <c r="D842" s="137"/>
      <c r="L842" s="137"/>
      <c r="P842" s="8"/>
      <c r="Q842" s="142"/>
    </row>
    <row r="843">
      <c r="C843" s="8"/>
      <c r="D843" s="137"/>
      <c r="L843" s="137"/>
      <c r="P843" s="8"/>
      <c r="Q843" s="142"/>
    </row>
    <row r="844">
      <c r="C844" s="8"/>
      <c r="D844" s="137"/>
      <c r="L844" s="137"/>
      <c r="P844" s="8"/>
      <c r="Q844" s="142"/>
    </row>
    <row r="845">
      <c r="C845" s="8"/>
      <c r="D845" s="137"/>
      <c r="L845" s="137"/>
      <c r="P845" s="8"/>
      <c r="Q845" s="142"/>
    </row>
    <row r="846">
      <c r="C846" s="8"/>
      <c r="D846" s="137"/>
      <c r="L846" s="137"/>
      <c r="P846" s="8"/>
      <c r="Q846" s="142"/>
    </row>
    <row r="847">
      <c r="C847" s="8"/>
      <c r="D847" s="137"/>
      <c r="L847" s="137"/>
      <c r="P847" s="8"/>
      <c r="Q847" s="142"/>
    </row>
    <row r="848">
      <c r="C848" s="8"/>
      <c r="D848" s="137"/>
      <c r="L848" s="137"/>
      <c r="P848" s="8"/>
      <c r="Q848" s="142"/>
    </row>
    <row r="849">
      <c r="C849" s="8"/>
      <c r="D849" s="137"/>
      <c r="L849" s="137"/>
      <c r="P849" s="8"/>
      <c r="Q849" s="142"/>
    </row>
    <row r="850">
      <c r="C850" s="8"/>
      <c r="D850" s="137"/>
      <c r="L850" s="137"/>
      <c r="P850" s="8"/>
      <c r="Q850" s="142"/>
    </row>
    <row r="851">
      <c r="C851" s="8"/>
      <c r="D851" s="137"/>
      <c r="L851" s="137"/>
      <c r="P851" s="8"/>
      <c r="Q851" s="142"/>
    </row>
    <row r="852">
      <c r="C852" s="8"/>
      <c r="D852" s="137"/>
      <c r="L852" s="137"/>
      <c r="P852" s="8"/>
      <c r="Q852" s="142"/>
    </row>
    <row r="853">
      <c r="C853" s="8"/>
      <c r="D853" s="137"/>
      <c r="L853" s="137"/>
      <c r="P853" s="8"/>
      <c r="Q853" s="142"/>
    </row>
    <row r="854">
      <c r="C854" s="8"/>
      <c r="D854" s="137"/>
      <c r="L854" s="137"/>
      <c r="P854" s="8"/>
      <c r="Q854" s="142"/>
    </row>
    <row r="855">
      <c r="C855" s="8"/>
      <c r="D855" s="137"/>
      <c r="L855" s="137"/>
      <c r="P855" s="8"/>
      <c r="Q855" s="142"/>
    </row>
    <row r="856">
      <c r="C856" s="8"/>
      <c r="D856" s="137"/>
      <c r="L856" s="137"/>
      <c r="P856" s="8"/>
      <c r="Q856" s="142"/>
    </row>
    <row r="857">
      <c r="C857" s="8"/>
      <c r="D857" s="137"/>
      <c r="L857" s="137"/>
      <c r="P857" s="8"/>
      <c r="Q857" s="142"/>
    </row>
    <row r="858">
      <c r="C858" s="8"/>
      <c r="D858" s="137"/>
      <c r="L858" s="137"/>
      <c r="P858" s="8"/>
      <c r="Q858" s="142"/>
    </row>
    <row r="859">
      <c r="C859" s="8"/>
      <c r="D859" s="137"/>
      <c r="L859" s="137"/>
      <c r="P859" s="8"/>
      <c r="Q859" s="142"/>
    </row>
    <row r="860">
      <c r="C860" s="8"/>
      <c r="D860" s="137"/>
      <c r="L860" s="137"/>
      <c r="P860" s="8"/>
      <c r="Q860" s="142"/>
    </row>
    <row r="861">
      <c r="C861" s="8"/>
      <c r="D861" s="137"/>
      <c r="L861" s="137"/>
      <c r="P861" s="8"/>
      <c r="Q861" s="142"/>
    </row>
    <row r="862">
      <c r="C862" s="8"/>
      <c r="D862" s="137"/>
      <c r="L862" s="137"/>
      <c r="P862" s="8"/>
      <c r="Q862" s="142"/>
    </row>
    <row r="863">
      <c r="C863" s="8"/>
      <c r="D863" s="137"/>
      <c r="L863" s="137"/>
      <c r="P863" s="8"/>
      <c r="Q863" s="142"/>
    </row>
    <row r="864">
      <c r="C864" s="8"/>
      <c r="D864" s="137"/>
      <c r="L864" s="137"/>
      <c r="P864" s="8"/>
      <c r="Q864" s="142"/>
    </row>
    <row r="865">
      <c r="C865" s="8"/>
      <c r="D865" s="137"/>
      <c r="L865" s="137"/>
      <c r="P865" s="8"/>
      <c r="Q865" s="142"/>
    </row>
    <row r="866">
      <c r="C866" s="8"/>
      <c r="D866" s="137"/>
      <c r="L866" s="137"/>
      <c r="P866" s="8"/>
      <c r="Q866" s="142"/>
    </row>
    <row r="867">
      <c r="C867" s="8"/>
      <c r="D867" s="137"/>
      <c r="L867" s="137"/>
      <c r="P867" s="8"/>
      <c r="Q867" s="142"/>
    </row>
    <row r="868">
      <c r="C868" s="8"/>
      <c r="D868" s="137"/>
      <c r="L868" s="137"/>
      <c r="P868" s="8"/>
      <c r="Q868" s="142"/>
    </row>
    <row r="869">
      <c r="C869" s="8"/>
      <c r="D869" s="137"/>
      <c r="L869" s="137"/>
      <c r="P869" s="8"/>
      <c r="Q869" s="142"/>
    </row>
    <row r="870">
      <c r="C870" s="8"/>
      <c r="D870" s="137"/>
      <c r="L870" s="137"/>
      <c r="P870" s="8"/>
      <c r="Q870" s="142"/>
    </row>
    <row r="871">
      <c r="C871" s="8"/>
      <c r="D871" s="137"/>
      <c r="L871" s="137"/>
      <c r="P871" s="8"/>
      <c r="Q871" s="142"/>
    </row>
    <row r="872">
      <c r="C872" s="8"/>
      <c r="D872" s="137"/>
      <c r="L872" s="137"/>
      <c r="P872" s="8"/>
      <c r="Q872" s="142"/>
    </row>
    <row r="873">
      <c r="C873" s="8"/>
      <c r="D873" s="137"/>
      <c r="L873" s="137"/>
      <c r="P873" s="8"/>
      <c r="Q873" s="142"/>
    </row>
    <row r="874">
      <c r="C874" s="8"/>
      <c r="D874" s="137"/>
      <c r="L874" s="137"/>
      <c r="P874" s="8"/>
      <c r="Q874" s="142"/>
    </row>
    <row r="875">
      <c r="C875" s="8"/>
      <c r="D875" s="137"/>
      <c r="L875" s="137"/>
      <c r="P875" s="8"/>
      <c r="Q875" s="142"/>
    </row>
    <row r="876">
      <c r="C876" s="8"/>
      <c r="D876" s="137"/>
      <c r="L876" s="137"/>
      <c r="P876" s="8"/>
      <c r="Q876" s="142"/>
    </row>
    <row r="877">
      <c r="C877" s="8"/>
      <c r="D877" s="137"/>
      <c r="L877" s="137"/>
      <c r="P877" s="8"/>
      <c r="Q877" s="142"/>
    </row>
    <row r="878">
      <c r="C878" s="8"/>
      <c r="D878" s="137"/>
      <c r="L878" s="137"/>
      <c r="P878" s="8"/>
      <c r="Q878" s="142"/>
    </row>
    <row r="879">
      <c r="C879" s="8"/>
      <c r="D879" s="137"/>
      <c r="L879" s="137"/>
      <c r="P879" s="8"/>
      <c r="Q879" s="142"/>
    </row>
    <row r="880">
      <c r="C880" s="8"/>
      <c r="D880" s="137"/>
      <c r="L880" s="137"/>
      <c r="P880" s="8"/>
      <c r="Q880" s="142"/>
    </row>
    <row r="881">
      <c r="C881" s="8"/>
      <c r="D881" s="137"/>
      <c r="L881" s="137"/>
      <c r="P881" s="8"/>
      <c r="Q881" s="142"/>
    </row>
    <row r="882">
      <c r="C882" s="8"/>
      <c r="D882" s="137"/>
      <c r="L882" s="137"/>
      <c r="P882" s="8"/>
      <c r="Q882" s="142"/>
    </row>
    <row r="883">
      <c r="C883" s="8"/>
      <c r="D883" s="137"/>
      <c r="L883" s="137"/>
      <c r="P883" s="8"/>
      <c r="Q883" s="142"/>
    </row>
    <row r="884">
      <c r="C884" s="8"/>
      <c r="D884" s="137"/>
      <c r="L884" s="137"/>
      <c r="P884" s="8"/>
      <c r="Q884" s="142"/>
    </row>
    <row r="885">
      <c r="C885" s="8"/>
      <c r="D885" s="137"/>
      <c r="L885" s="137"/>
      <c r="P885" s="8"/>
      <c r="Q885" s="142"/>
    </row>
    <row r="886">
      <c r="C886" s="8"/>
      <c r="D886" s="137"/>
      <c r="L886" s="137"/>
      <c r="P886" s="8"/>
      <c r="Q886" s="142"/>
    </row>
    <row r="887">
      <c r="C887" s="8"/>
      <c r="D887" s="137"/>
      <c r="L887" s="137"/>
      <c r="P887" s="8"/>
      <c r="Q887" s="142"/>
    </row>
    <row r="888">
      <c r="C888" s="8"/>
      <c r="D888" s="137"/>
      <c r="L888" s="137"/>
      <c r="P888" s="8"/>
      <c r="Q888" s="142"/>
    </row>
    <row r="889">
      <c r="C889" s="8"/>
      <c r="D889" s="137"/>
      <c r="L889" s="137"/>
      <c r="P889" s="8"/>
      <c r="Q889" s="142"/>
    </row>
    <row r="890">
      <c r="C890" s="8"/>
      <c r="D890" s="137"/>
      <c r="L890" s="137"/>
      <c r="P890" s="8"/>
      <c r="Q890" s="142"/>
    </row>
    <row r="891">
      <c r="C891" s="8"/>
      <c r="D891" s="137"/>
      <c r="L891" s="137"/>
      <c r="P891" s="8"/>
      <c r="Q891" s="142"/>
    </row>
    <row r="892">
      <c r="C892" s="8"/>
      <c r="D892" s="137"/>
      <c r="L892" s="137"/>
      <c r="P892" s="8"/>
      <c r="Q892" s="142"/>
    </row>
    <row r="893">
      <c r="C893" s="8"/>
      <c r="D893" s="137"/>
      <c r="L893" s="137"/>
      <c r="P893" s="8"/>
      <c r="Q893" s="142"/>
    </row>
    <row r="894">
      <c r="C894" s="8"/>
      <c r="D894" s="137"/>
      <c r="L894" s="137"/>
      <c r="P894" s="8"/>
      <c r="Q894" s="142"/>
    </row>
    <row r="895">
      <c r="C895" s="8"/>
      <c r="D895" s="137"/>
      <c r="L895" s="137"/>
      <c r="P895" s="8"/>
      <c r="Q895" s="142"/>
    </row>
    <row r="896">
      <c r="C896" s="8"/>
      <c r="D896" s="137"/>
      <c r="L896" s="137"/>
      <c r="P896" s="8"/>
      <c r="Q896" s="142"/>
    </row>
    <row r="897">
      <c r="C897" s="8"/>
      <c r="D897" s="137"/>
      <c r="L897" s="137"/>
      <c r="P897" s="8"/>
      <c r="Q897" s="142"/>
    </row>
    <row r="898">
      <c r="C898" s="8"/>
      <c r="D898" s="137"/>
      <c r="L898" s="137"/>
      <c r="P898" s="8"/>
      <c r="Q898" s="142"/>
    </row>
    <row r="899">
      <c r="C899" s="8"/>
      <c r="D899" s="137"/>
      <c r="L899" s="137"/>
      <c r="P899" s="8"/>
      <c r="Q899" s="142"/>
    </row>
    <row r="900">
      <c r="C900" s="8"/>
      <c r="D900" s="137"/>
      <c r="L900" s="137"/>
      <c r="P900" s="8"/>
      <c r="Q900" s="142"/>
    </row>
    <row r="901">
      <c r="C901" s="8"/>
      <c r="D901" s="137"/>
      <c r="L901" s="137"/>
      <c r="P901" s="8"/>
      <c r="Q901" s="142"/>
    </row>
    <row r="902">
      <c r="C902" s="8"/>
      <c r="D902" s="137"/>
      <c r="L902" s="137"/>
      <c r="P902" s="8"/>
      <c r="Q902" s="142"/>
    </row>
    <row r="903">
      <c r="C903" s="8"/>
      <c r="D903" s="137"/>
      <c r="L903" s="137"/>
      <c r="P903" s="8"/>
      <c r="Q903" s="142"/>
    </row>
    <row r="904">
      <c r="C904" s="8"/>
      <c r="D904" s="137"/>
      <c r="L904" s="137"/>
      <c r="P904" s="8"/>
      <c r="Q904" s="142"/>
    </row>
    <row r="905">
      <c r="C905" s="8"/>
      <c r="D905" s="137"/>
      <c r="L905" s="137"/>
      <c r="P905" s="8"/>
      <c r="Q905" s="142"/>
    </row>
    <row r="906">
      <c r="C906" s="8"/>
      <c r="D906" s="137"/>
      <c r="L906" s="137"/>
      <c r="P906" s="8"/>
      <c r="Q906" s="142"/>
    </row>
    <row r="907">
      <c r="C907" s="8"/>
      <c r="D907" s="137"/>
      <c r="L907" s="137"/>
      <c r="P907" s="8"/>
      <c r="Q907" s="142"/>
    </row>
    <row r="908">
      <c r="C908" s="8"/>
      <c r="D908" s="137"/>
      <c r="L908" s="137"/>
      <c r="P908" s="8"/>
      <c r="Q908" s="142"/>
    </row>
    <row r="909">
      <c r="C909" s="8"/>
      <c r="D909" s="137"/>
      <c r="L909" s="137"/>
      <c r="P909" s="8"/>
      <c r="Q909" s="142"/>
    </row>
    <row r="910">
      <c r="C910" s="8"/>
      <c r="D910" s="137"/>
      <c r="L910" s="137"/>
      <c r="P910" s="8"/>
      <c r="Q910" s="142"/>
    </row>
    <row r="911">
      <c r="C911" s="8"/>
      <c r="D911" s="137"/>
      <c r="L911" s="137"/>
      <c r="P911" s="8"/>
      <c r="Q911" s="142"/>
    </row>
    <row r="912">
      <c r="C912" s="8"/>
      <c r="D912" s="137"/>
      <c r="L912" s="137"/>
      <c r="P912" s="8"/>
      <c r="Q912" s="142"/>
    </row>
    <row r="913">
      <c r="C913" s="8"/>
      <c r="D913" s="137"/>
      <c r="L913" s="137"/>
      <c r="P913" s="8"/>
      <c r="Q913" s="142"/>
    </row>
    <row r="914">
      <c r="C914" s="8"/>
      <c r="D914" s="137"/>
      <c r="L914" s="137"/>
      <c r="P914" s="8"/>
      <c r="Q914" s="142"/>
    </row>
    <row r="915">
      <c r="C915" s="8"/>
      <c r="D915" s="137"/>
      <c r="L915" s="137"/>
      <c r="P915" s="8"/>
      <c r="Q915" s="142"/>
    </row>
    <row r="916">
      <c r="C916" s="8"/>
      <c r="D916" s="137"/>
      <c r="L916" s="137"/>
      <c r="P916" s="8"/>
      <c r="Q916" s="142"/>
    </row>
    <row r="917">
      <c r="C917" s="8"/>
      <c r="D917" s="137"/>
      <c r="L917" s="137"/>
      <c r="P917" s="8"/>
      <c r="Q917" s="142"/>
    </row>
    <row r="918">
      <c r="C918" s="8"/>
      <c r="D918" s="137"/>
      <c r="L918" s="137"/>
      <c r="P918" s="8"/>
      <c r="Q918" s="142"/>
    </row>
    <row r="919">
      <c r="C919" s="8"/>
      <c r="D919" s="137"/>
      <c r="L919" s="137"/>
      <c r="P919" s="8"/>
      <c r="Q919" s="142"/>
    </row>
    <row r="920">
      <c r="C920" s="8"/>
      <c r="D920" s="137"/>
      <c r="L920" s="137"/>
      <c r="P920" s="8"/>
      <c r="Q920" s="142"/>
    </row>
    <row r="921">
      <c r="C921" s="8"/>
      <c r="D921" s="137"/>
      <c r="L921" s="137"/>
      <c r="P921" s="8"/>
      <c r="Q921" s="142"/>
    </row>
    <row r="922">
      <c r="C922" s="8"/>
      <c r="D922" s="137"/>
      <c r="L922" s="137"/>
      <c r="P922" s="8"/>
      <c r="Q922" s="142"/>
    </row>
    <row r="923">
      <c r="C923" s="8"/>
      <c r="D923" s="137"/>
      <c r="L923" s="137"/>
      <c r="P923" s="8"/>
      <c r="Q923" s="142"/>
    </row>
    <row r="924">
      <c r="C924" s="8"/>
      <c r="D924" s="137"/>
      <c r="L924" s="137"/>
      <c r="P924" s="8"/>
      <c r="Q924" s="142"/>
    </row>
    <row r="925">
      <c r="C925" s="8"/>
      <c r="D925" s="137"/>
      <c r="L925" s="137"/>
      <c r="P925" s="8"/>
      <c r="Q925" s="142"/>
    </row>
  </sheetData>
  <mergeCells count="2">
    <mergeCell ref="B4:E4"/>
    <mergeCell ref="J4:M4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5"/>
    <col customWidth="1" min="2" max="2" width="1.5"/>
    <col customWidth="1" min="3" max="3" width="14.75"/>
    <col customWidth="1" min="4" max="4" width="24.75"/>
    <col customWidth="1" min="5" max="5" width="15.5"/>
    <col customWidth="1" min="6" max="6" width="31.75"/>
    <col customWidth="1" min="7" max="7" width="14.88"/>
    <col customWidth="1" min="8" max="8" width="21.25"/>
    <col customWidth="1" min="9" max="9" width="13.88"/>
    <col customWidth="1" min="10" max="10" width="18.25"/>
    <col customWidth="1" min="11" max="11" width="20.13"/>
    <col customWidth="1" min="12" max="12" width="17.63"/>
    <col customWidth="1" min="13" max="13" width="19.88"/>
    <col customWidth="1" min="14" max="15" width="6.88"/>
    <col customWidth="1" min="21" max="21" width="17.88"/>
  </cols>
  <sheetData>
    <row r="1">
      <c r="A1" s="285"/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6"/>
      <c r="M1" s="45"/>
      <c r="N1" s="45"/>
      <c r="O1" s="45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</row>
    <row r="2">
      <c r="A2" s="285"/>
      <c r="B2" s="287" t="s">
        <v>314</v>
      </c>
      <c r="C2" s="5"/>
      <c r="D2" s="5"/>
      <c r="E2" s="5"/>
      <c r="F2" s="5"/>
      <c r="G2" s="5"/>
      <c r="H2" s="5"/>
      <c r="I2" s="5"/>
      <c r="J2" s="5"/>
      <c r="K2" s="5"/>
      <c r="L2" s="6"/>
      <c r="M2" s="45"/>
      <c r="N2" s="45"/>
      <c r="O2" s="45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</row>
    <row r="3">
      <c r="A3" s="288"/>
      <c r="B3" s="288"/>
      <c r="C3" s="288"/>
      <c r="D3" s="288"/>
      <c r="E3" s="289"/>
      <c r="F3" s="288"/>
      <c r="G3" s="290"/>
      <c r="H3" s="288"/>
      <c r="I3" s="288"/>
      <c r="J3" s="288"/>
      <c r="K3" s="288"/>
      <c r="L3" s="290"/>
      <c r="M3" s="45"/>
      <c r="N3" s="45"/>
      <c r="O3" s="45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</row>
    <row r="4">
      <c r="A4" s="291"/>
      <c r="B4" s="291"/>
      <c r="C4" s="292" t="s">
        <v>315</v>
      </c>
      <c r="D4" s="5"/>
      <c r="E4" s="5"/>
      <c r="F4" s="6"/>
      <c r="G4" s="142"/>
      <c r="I4" s="292" t="s">
        <v>316</v>
      </c>
      <c r="J4" s="5"/>
      <c r="K4" s="5"/>
      <c r="L4" s="6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</row>
    <row r="5" ht="25.5" customHeight="1">
      <c r="A5" s="44"/>
      <c r="B5" s="44"/>
      <c r="C5" s="293" t="s">
        <v>1</v>
      </c>
      <c r="D5" s="294" t="str">
        <f>'Actividad 1'!C5</f>
        <v/>
      </c>
      <c r="E5" s="5"/>
      <c r="F5" s="6"/>
      <c r="G5" s="142"/>
      <c r="I5" s="295" t="s">
        <v>1</v>
      </c>
      <c r="J5" s="294" t="str">
        <f>'Actividad 1'!C13</f>
        <v/>
      </c>
      <c r="K5" s="5"/>
      <c r="L5" s="6"/>
      <c r="M5" s="45"/>
      <c r="N5" s="45"/>
      <c r="O5" s="45"/>
      <c r="P5" s="296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</row>
    <row r="6" ht="25.5" customHeight="1">
      <c r="A6" s="44"/>
      <c r="B6" s="44"/>
      <c r="C6" s="293" t="s">
        <v>2</v>
      </c>
      <c r="D6" s="294" t="str">
        <f>'Actividad 1'!C7</f>
        <v/>
      </c>
      <c r="E6" s="5"/>
      <c r="F6" s="6"/>
      <c r="G6" s="142"/>
      <c r="I6" s="295" t="s">
        <v>2</v>
      </c>
      <c r="J6" s="294" t="str">
        <f>'Actividad 1'!C15</f>
        <v/>
      </c>
      <c r="K6" s="5"/>
      <c r="L6" s="6"/>
      <c r="M6" s="45"/>
      <c r="N6" s="45"/>
      <c r="O6" s="45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</row>
    <row r="7" ht="25.5" customHeight="1">
      <c r="A7" s="44"/>
      <c r="B7" s="44"/>
      <c r="C7" s="293" t="s">
        <v>3</v>
      </c>
      <c r="D7" s="294" t="str">
        <f>'Actividad 1'!C9</f>
        <v/>
      </c>
      <c r="E7" s="5"/>
      <c r="F7" s="6"/>
      <c r="G7" s="142"/>
      <c r="I7" s="295" t="s">
        <v>3</v>
      </c>
      <c r="J7" s="294" t="str">
        <f>'Actividad 1'!C17</f>
        <v/>
      </c>
      <c r="K7" s="5"/>
      <c r="L7" s="6"/>
      <c r="M7" s="45"/>
      <c r="N7" s="45"/>
      <c r="O7" s="45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</row>
    <row r="8">
      <c r="A8" s="44"/>
      <c r="B8" s="44"/>
      <c r="C8" s="44"/>
      <c r="D8" s="297"/>
      <c r="E8" s="144"/>
      <c r="F8" s="44"/>
      <c r="G8" s="48"/>
      <c r="H8" s="44"/>
      <c r="I8" s="44"/>
      <c r="J8" s="44"/>
      <c r="K8" s="44"/>
      <c r="L8" s="48"/>
      <c r="M8" s="45"/>
      <c r="N8" s="45"/>
      <c r="O8" s="45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</row>
    <row r="9">
      <c r="A9" s="44"/>
      <c r="B9" s="44"/>
      <c r="C9" s="44"/>
      <c r="D9" s="297"/>
      <c r="E9" s="144"/>
      <c r="F9" s="44"/>
      <c r="G9" s="48"/>
      <c r="H9" s="44"/>
      <c r="I9" s="44"/>
      <c r="J9" s="44"/>
      <c r="K9" s="44"/>
      <c r="L9" s="48"/>
      <c r="M9" s="45"/>
      <c r="N9" s="45"/>
      <c r="O9" s="45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</row>
    <row r="10">
      <c r="A10" s="285"/>
      <c r="B10" s="298" t="s">
        <v>8</v>
      </c>
      <c r="C10" s="5"/>
      <c r="D10" s="5"/>
      <c r="E10" s="5"/>
      <c r="F10" s="5"/>
      <c r="G10" s="5"/>
      <c r="H10" s="5"/>
      <c r="I10" s="5"/>
      <c r="J10" s="5"/>
      <c r="K10" s="5"/>
      <c r="L10" s="6"/>
      <c r="M10" s="45"/>
      <c r="N10" s="45"/>
      <c r="O10" s="45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</row>
    <row r="11">
      <c r="A11" s="288"/>
      <c r="B11" s="288"/>
      <c r="C11" s="288"/>
      <c r="D11" s="288"/>
      <c r="E11" s="289"/>
      <c r="F11" s="288"/>
      <c r="G11" s="290"/>
      <c r="H11" s="288"/>
      <c r="I11" s="288"/>
      <c r="J11" s="288"/>
      <c r="K11" s="288"/>
      <c r="L11" s="290"/>
      <c r="M11" s="45"/>
      <c r="N11" s="45"/>
      <c r="O11" s="45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</row>
    <row r="12">
      <c r="A12" s="288"/>
      <c r="B12" s="288"/>
      <c r="C12" s="49" t="s">
        <v>317</v>
      </c>
      <c r="D12" s="5"/>
      <c r="E12" s="5"/>
      <c r="F12" s="5"/>
      <c r="G12" s="6"/>
      <c r="H12" s="285"/>
      <c r="I12" s="299" t="s">
        <v>318</v>
      </c>
      <c r="J12" s="5"/>
      <c r="K12" s="5"/>
      <c r="L12" s="6"/>
      <c r="M12" s="45"/>
      <c r="N12" s="45"/>
      <c r="O12" s="45"/>
      <c r="P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</row>
    <row r="13">
      <c r="A13" s="288"/>
      <c r="B13" s="288"/>
      <c r="C13" s="45"/>
      <c r="D13" s="46"/>
      <c r="E13" s="144"/>
      <c r="F13" s="47"/>
      <c r="G13" s="260"/>
      <c r="H13" s="47"/>
      <c r="L13" s="142"/>
      <c r="M13" s="45"/>
      <c r="N13" s="45"/>
      <c r="O13" s="45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</row>
    <row r="14">
      <c r="A14" s="288"/>
      <c r="B14" s="288"/>
      <c r="C14" s="300"/>
      <c r="D14" s="301" t="s">
        <v>8</v>
      </c>
      <c r="E14" s="302" t="s">
        <v>12</v>
      </c>
      <c r="F14" s="303" t="s">
        <v>13</v>
      </c>
      <c r="G14" s="304" t="s">
        <v>14</v>
      </c>
      <c r="I14" s="299" t="s">
        <v>8</v>
      </c>
      <c r="J14" s="303" t="s">
        <v>319</v>
      </c>
      <c r="K14" s="305" t="s">
        <v>320</v>
      </c>
      <c r="L14" s="306" t="s">
        <v>321</v>
      </c>
      <c r="M14" s="44"/>
      <c r="N14" s="44"/>
      <c r="O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</row>
    <row r="15">
      <c r="A15" s="288"/>
      <c r="B15" s="288"/>
      <c r="C15" s="266">
        <v>1.0</v>
      </c>
      <c r="D15" s="307" t="str">
        <f>'Actividad 2'!C5</f>
        <v>Vivienda</v>
      </c>
      <c r="E15" s="308">
        <f>'Actividad 2'!J5</f>
        <v>0</v>
      </c>
      <c r="F15" s="309">
        <f>'Actividad 2'!K5</f>
        <v>0</v>
      </c>
      <c r="G15" s="310" t="str">
        <f>'Actividad 2'!L5</f>
        <v>#DIV/0!</v>
      </c>
      <c r="I15" s="184" t="s">
        <v>1</v>
      </c>
      <c r="J15" s="311"/>
      <c r="K15" s="312"/>
      <c r="L15" s="313"/>
      <c r="M15" s="44"/>
      <c r="N15" s="44"/>
      <c r="O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</row>
    <row r="16">
      <c r="A16" s="288"/>
      <c r="B16" s="288"/>
      <c r="C16" s="266">
        <v>2.0</v>
      </c>
      <c r="D16" s="307" t="str">
        <f>'Actividad 2'!C20</f>
        <v>Supermercado</v>
      </c>
      <c r="E16" s="308">
        <f>'Actividad 2'!J20</f>
        <v>0</v>
      </c>
      <c r="F16" s="309">
        <f>'Actividad 2'!K20</f>
        <v>0</v>
      </c>
      <c r="G16" s="310" t="str">
        <f>'Actividad 2'!L20</f>
        <v>#DIV/0!</v>
      </c>
      <c r="I16" s="184" t="s">
        <v>2</v>
      </c>
      <c r="J16" s="311"/>
      <c r="K16" s="314"/>
      <c r="L16" s="315"/>
      <c r="M16" s="44"/>
      <c r="N16" s="44"/>
      <c r="O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</row>
    <row r="17">
      <c r="A17" s="288"/>
      <c r="B17" s="288"/>
      <c r="C17" s="266">
        <v>3.0</v>
      </c>
      <c r="D17" s="307" t="str">
        <f>'Actividad 2'!C25</f>
        <v>Educación</v>
      </c>
      <c r="E17" s="308">
        <f>'Actividad 2'!J25</f>
        <v>0</v>
      </c>
      <c r="F17" s="309">
        <f>'Actividad 2'!K25</f>
        <v>0</v>
      </c>
      <c r="G17" s="310" t="str">
        <f>'Actividad 2'!L25</f>
        <v>#DIV/0!</v>
      </c>
      <c r="I17" s="184" t="s">
        <v>3</v>
      </c>
      <c r="J17" s="314"/>
      <c r="K17" s="314"/>
      <c r="L17" s="315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</row>
    <row r="18">
      <c r="A18" s="288"/>
      <c r="B18" s="288"/>
      <c r="C18" s="266">
        <v>4.0</v>
      </c>
      <c r="D18" s="307" t="str">
        <f>'Actividad 2'!C35</f>
        <v>Salud</v>
      </c>
      <c r="E18" s="308">
        <f>'Actividad 2'!J35</f>
        <v>0</v>
      </c>
      <c r="F18" s="309">
        <f>'Actividad 2'!K35</f>
        <v>0</v>
      </c>
      <c r="G18" s="310" t="str">
        <f>'Actividad 2'!L35</f>
        <v>#DIV/0!</v>
      </c>
      <c r="I18" s="184" t="s">
        <v>322</v>
      </c>
      <c r="J18" s="314"/>
      <c r="K18" s="312"/>
      <c r="L18" s="315"/>
      <c r="M18" s="44"/>
      <c r="N18" s="44"/>
      <c r="O18" s="44"/>
      <c r="P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</row>
    <row r="19">
      <c r="A19" s="288"/>
      <c r="B19" s="288"/>
      <c r="C19" s="266">
        <v>5.0</v>
      </c>
      <c r="D19" s="307" t="str">
        <f>'Actividad 2'!C43</f>
        <v>Transporte</v>
      </c>
      <c r="E19" s="308">
        <f>'Actividad 2'!J43</f>
        <v>0</v>
      </c>
      <c r="F19" s="309">
        <f>'Actividad 2'!K43</f>
        <v>0</v>
      </c>
      <c r="G19" s="310" t="str">
        <f>'Actividad 2'!L43</f>
        <v>#DIV/0!</v>
      </c>
      <c r="I19" s="299" t="s">
        <v>155</v>
      </c>
      <c r="J19" s="316">
        <f>SUM(J15:J18)</f>
        <v>0</v>
      </c>
      <c r="K19" s="299"/>
      <c r="L19" s="306"/>
      <c r="M19" s="44"/>
      <c r="N19" s="44"/>
      <c r="O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</row>
    <row r="20">
      <c r="A20" s="288"/>
      <c r="B20" s="288"/>
      <c r="C20" s="266">
        <v>6.0</v>
      </c>
      <c r="D20" s="307" t="str">
        <f>'Actividad 2'!C53</f>
        <v>Gastos Financieros</v>
      </c>
      <c r="E20" s="308">
        <f>'Actividad 2'!J53</f>
        <v>0</v>
      </c>
      <c r="F20" s="309">
        <f>'Actividad 2'!K53</f>
        <v>0</v>
      </c>
      <c r="G20" s="310" t="str">
        <f>'Actividad 2'!L53</f>
        <v>#DIV/0!</v>
      </c>
      <c r="L20" s="290"/>
      <c r="M20" s="44"/>
      <c r="N20" s="44"/>
      <c r="O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</row>
    <row r="21">
      <c r="A21" s="288"/>
      <c r="B21" s="288"/>
      <c r="C21" s="266">
        <v>7.0</v>
      </c>
      <c r="D21" s="307" t="str">
        <f>'Actividad 2'!C65</f>
        <v>Mascotas</v>
      </c>
      <c r="E21" s="308">
        <f>'Actividad 2'!J65</f>
        <v>0</v>
      </c>
      <c r="F21" s="309">
        <f>'Actividad 2'!K65</f>
        <v>0</v>
      </c>
      <c r="G21" s="310" t="str">
        <f>'Actividad 2'!L65</f>
        <v>#DIV/0!</v>
      </c>
      <c r="I21" s="299" t="s">
        <v>323</v>
      </c>
      <c r="J21" s="317">
        <f>F33*300</f>
        <v>0</v>
      </c>
      <c r="K21" s="5"/>
      <c r="L21" s="6"/>
      <c r="M21" s="44"/>
      <c r="N21" s="44"/>
      <c r="O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</row>
    <row r="22">
      <c r="A22" s="288"/>
      <c r="B22" s="288"/>
      <c r="C22" s="266">
        <v>8.0</v>
      </c>
      <c r="D22" s="307" t="str">
        <f>'Actividad 2'!C70</f>
        <v>Vestuario</v>
      </c>
      <c r="E22" s="308">
        <f>'Actividad 2'!J70</f>
        <v>0</v>
      </c>
      <c r="F22" s="309">
        <f>'Actividad 2'!K70</f>
        <v>0</v>
      </c>
      <c r="G22" s="310" t="str">
        <f>'Actividad 2'!L70</f>
        <v>#DIV/0!</v>
      </c>
      <c r="L22" s="290"/>
      <c r="M22" s="44"/>
      <c r="N22" s="44"/>
      <c r="O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</row>
    <row r="23">
      <c r="A23" s="288"/>
      <c r="B23" s="288"/>
      <c r="C23" s="266">
        <v>9.0</v>
      </c>
      <c r="D23" s="307" t="str">
        <f>'Actividad 2'!C78</f>
        <v>Subscripciones</v>
      </c>
      <c r="E23" s="308">
        <f>'Actividad 2'!J78</f>
        <v>0</v>
      </c>
      <c r="F23" s="309">
        <f>'Actividad 2'!K78</f>
        <v>0</v>
      </c>
      <c r="G23" s="310" t="str">
        <f>'Actividad 2'!L78</f>
        <v>#DIV/0!</v>
      </c>
      <c r="I23" s="318" t="s">
        <v>324</v>
      </c>
      <c r="J23" s="318" t="s">
        <v>325</v>
      </c>
      <c r="K23" s="318" t="s">
        <v>326</v>
      </c>
      <c r="L23" s="290"/>
      <c r="M23" s="44"/>
      <c r="N23" s="44"/>
      <c r="O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</row>
    <row r="24">
      <c r="A24" s="288"/>
      <c r="B24" s="288"/>
      <c r="C24" s="266">
        <v>10.0</v>
      </c>
      <c r="D24" s="307" t="str">
        <f>'Actividad 2'!C91</f>
        <v>Deporte</v>
      </c>
      <c r="E24" s="308">
        <f>'Actividad 2'!J91</f>
        <v>0</v>
      </c>
      <c r="F24" s="309">
        <f>'Actividad 2'!K91</f>
        <v>0</v>
      </c>
      <c r="G24" s="310" t="str">
        <f>'Actividad 2'!L91</f>
        <v>#DIV/0!</v>
      </c>
      <c r="I24" s="44"/>
      <c r="J24" s="44"/>
      <c r="K24" s="44"/>
      <c r="L24" s="290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</row>
    <row r="25">
      <c r="A25" s="288"/>
      <c r="B25" s="288"/>
      <c r="C25" s="266">
        <v>11.0</v>
      </c>
      <c r="D25" s="307" t="str">
        <f>'Actividad 2'!C98</f>
        <v>Tecnología</v>
      </c>
      <c r="E25" s="308">
        <f>'Actividad 2'!J98</f>
        <v>0</v>
      </c>
      <c r="F25" s="309">
        <f>'Actividad 2'!K98</f>
        <v>0</v>
      </c>
      <c r="G25" s="310" t="str">
        <f>'Actividad 2'!L98</f>
        <v>#DIV/0!</v>
      </c>
      <c r="I25" s="319"/>
      <c r="J25" s="320"/>
      <c r="K25" s="320"/>
      <c r="L25" s="290"/>
      <c r="M25" s="44"/>
      <c r="N25" s="44"/>
      <c r="O25" s="44"/>
      <c r="P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</row>
    <row r="26">
      <c r="A26" s="288"/>
      <c r="B26" s="288"/>
      <c r="C26" s="266">
        <v>12.0</v>
      </c>
      <c r="D26" s="307" t="str">
        <f>'Actividad 2'!C102</f>
        <v>Entretenimiento</v>
      </c>
      <c r="E26" s="308">
        <f>'Actividad 2'!J102</f>
        <v>0</v>
      </c>
      <c r="F26" s="309">
        <f>'Actividad 2'!K102</f>
        <v>0</v>
      </c>
      <c r="G26" s="310" t="str">
        <f>'Actividad 2'!L102</f>
        <v>#DIV/0!</v>
      </c>
      <c r="I26" s="321"/>
      <c r="J26" s="321"/>
      <c r="K26" s="321"/>
      <c r="L26" s="290"/>
      <c r="M26" s="44"/>
      <c r="N26" s="44"/>
      <c r="O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</row>
    <row r="27">
      <c r="A27" s="288"/>
      <c r="B27" s="288"/>
      <c r="C27" s="266">
        <v>13.0</v>
      </c>
      <c r="D27" s="307" t="str">
        <f>'Actividad 2'!C109</f>
        <v>Compras Online /Distintas de comida</v>
      </c>
      <c r="E27" s="308">
        <f>'Actividad 2'!J109</f>
        <v>0</v>
      </c>
      <c r="F27" s="309">
        <f>'Actividad 2'!K109</f>
        <v>0</v>
      </c>
      <c r="G27" s="310" t="str">
        <f>'Actividad 2'!L109</f>
        <v>#DIV/0!</v>
      </c>
      <c r="I27" s="321"/>
      <c r="J27" s="321"/>
      <c r="K27" s="321"/>
      <c r="L27" s="290"/>
      <c r="M27" s="44"/>
      <c r="N27" s="44"/>
      <c r="O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</row>
    <row r="28">
      <c r="A28" s="288"/>
      <c r="B28" s="288"/>
      <c r="C28" s="266">
        <v>14.0</v>
      </c>
      <c r="D28" s="307" t="str">
        <f>'Actividad 2'!C120</f>
        <v>Cuidado Personal</v>
      </c>
      <c r="E28" s="308">
        <f>'Actividad 2'!J120</f>
        <v>0</v>
      </c>
      <c r="F28" s="309">
        <f>'Actividad 2'!K120</f>
        <v>0</v>
      </c>
      <c r="G28" s="310" t="str">
        <f>'Actividad 2'!L120</f>
        <v>#DIV/0!</v>
      </c>
      <c r="I28" s="321"/>
      <c r="J28" s="321"/>
      <c r="K28" s="321"/>
      <c r="L28" s="290"/>
      <c r="M28" s="44"/>
      <c r="N28" s="44"/>
      <c r="O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</row>
    <row r="29">
      <c r="A29" s="288"/>
      <c r="B29" s="288"/>
      <c r="C29" s="266">
        <v>15.0</v>
      </c>
      <c r="D29" s="307" t="str">
        <f>'Actividad 2'!C123</f>
        <v>Viajes</v>
      </c>
      <c r="E29" s="308">
        <f>'Actividad 2'!J123</f>
        <v>0</v>
      </c>
      <c r="F29" s="309">
        <f>'Actividad 2'!K123</f>
        <v>0</v>
      </c>
      <c r="G29" s="310" t="str">
        <f>'Actividad 2'!L123</f>
        <v>#DIV/0!</v>
      </c>
      <c r="I29" s="321"/>
      <c r="J29" s="321"/>
      <c r="K29" s="321"/>
      <c r="L29" s="290"/>
      <c r="M29" s="44"/>
      <c r="N29" s="44"/>
      <c r="O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</row>
    <row r="30">
      <c r="A30" s="288"/>
      <c r="B30" s="288"/>
      <c r="C30" s="266">
        <v>16.0</v>
      </c>
      <c r="D30" s="307" t="str">
        <f>'Actividad 2'!C128</f>
        <v>Donaciones</v>
      </c>
      <c r="E30" s="308">
        <f>'Actividad 2'!J128</f>
        <v>0</v>
      </c>
      <c r="F30" s="309">
        <f>'Actividad 2'!K128</f>
        <v>0</v>
      </c>
      <c r="G30" s="310" t="str">
        <f>'Actividad 2'!L128</f>
        <v>#DIV/0!</v>
      </c>
      <c r="I30" s="321"/>
      <c r="J30" s="321"/>
      <c r="K30" s="321"/>
      <c r="L30" s="290"/>
      <c r="M30" s="44"/>
      <c r="N30" s="44"/>
      <c r="O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</row>
    <row r="31">
      <c r="A31" s="288"/>
      <c r="B31" s="288"/>
      <c r="C31" s="266">
        <v>17.0</v>
      </c>
      <c r="D31" s="307" t="str">
        <f>'Actividad 2'!C130</f>
        <v>Vicios</v>
      </c>
      <c r="E31" s="308">
        <f>'Actividad 2'!J130</f>
        <v>0</v>
      </c>
      <c r="F31" s="309">
        <f>'Actividad 2'!K130</f>
        <v>0</v>
      </c>
      <c r="G31" s="310" t="str">
        <f>'Actividad 2'!L130</f>
        <v>#DIV/0!</v>
      </c>
      <c r="I31" s="321"/>
      <c r="J31" s="321"/>
      <c r="K31" s="321"/>
      <c r="L31" s="290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</row>
    <row r="32">
      <c r="A32" s="288"/>
      <c r="B32" s="288"/>
      <c r="C32" s="266">
        <v>18.0</v>
      </c>
      <c r="D32" s="307" t="str">
        <f>'Actividad 2'!C133</f>
        <v>Cargas Adicionales</v>
      </c>
      <c r="E32" s="308">
        <f>'Actividad 2'!J133</f>
        <v>0</v>
      </c>
      <c r="F32" s="309">
        <f>'Actividad 2'!K133</f>
        <v>0</v>
      </c>
      <c r="G32" s="310" t="str">
        <f>'Actividad 2'!L133</f>
        <v>#DIV/0!</v>
      </c>
      <c r="I32" s="321"/>
      <c r="J32" s="321"/>
      <c r="K32" s="321"/>
      <c r="L32" s="290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</row>
    <row r="33">
      <c r="A33" s="288"/>
      <c r="B33" s="288"/>
      <c r="C33" s="129"/>
      <c r="D33" s="208" t="s">
        <v>155</v>
      </c>
      <c r="E33" s="322">
        <f t="shared" ref="E33:G33" si="1">SUM(E15:E32)</f>
        <v>0</v>
      </c>
      <c r="F33" s="322">
        <f t="shared" si="1"/>
        <v>0</v>
      </c>
      <c r="G33" s="323" t="str">
        <f t="shared" si="1"/>
        <v>#DIV/0!</v>
      </c>
      <c r="I33" s="321"/>
      <c r="J33" s="321"/>
      <c r="K33" s="321"/>
      <c r="L33" s="142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</row>
    <row r="34">
      <c r="A34" s="288"/>
      <c r="B34" s="288"/>
      <c r="C34" s="288"/>
      <c r="D34" s="288"/>
      <c r="E34" s="289"/>
      <c r="F34" s="130"/>
      <c r="G34" s="130"/>
      <c r="H34" s="288"/>
      <c r="I34" s="324"/>
      <c r="J34" s="324"/>
      <c r="K34" s="324"/>
      <c r="L34" s="290"/>
      <c r="M34" s="45"/>
      <c r="N34" s="45"/>
      <c r="O34" s="45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</row>
    <row r="35">
      <c r="A35" s="44"/>
      <c r="B35" s="44"/>
      <c r="C35" s="44"/>
      <c r="D35" s="297"/>
      <c r="E35" s="144"/>
      <c r="F35" s="44"/>
      <c r="G35" s="48"/>
      <c r="H35" s="44"/>
      <c r="I35" s="44"/>
      <c r="J35" s="44"/>
      <c r="K35" s="44"/>
      <c r="L35" s="48"/>
      <c r="M35" s="45"/>
      <c r="N35" s="45"/>
      <c r="O35" s="45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</row>
    <row r="36">
      <c r="A36" s="285"/>
      <c r="B36" s="298" t="s">
        <v>158</v>
      </c>
      <c r="C36" s="5"/>
      <c r="D36" s="5"/>
      <c r="E36" s="5"/>
      <c r="F36" s="5"/>
      <c r="G36" s="5"/>
      <c r="H36" s="5"/>
      <c r="I36" s="5"/>
      <c r="J36" s="5"/>
      <c r="K36" s="5"/>
      <c r="L36" s="6"/>
      <c r="M36" s="45"/>
      <c r="N36" s="45"/>
      <c r="O36" s="45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</row>
    <row r="37">
      <c r="A37" s="44"/>
      <c r="B37" s="44"/>
      <c r="C37" s="44"/>
      <c r="D37" s="297"/>
      <c r="E37" s="144"/>
      <c r="F37" s="44"/>
      <c r="G37" s="48"/>
      <c r="H37" s="44"/>
      <c r="I37" s="44"/>
      <c r="J37" s="44"/>
      <c r="K37" s="44"/>
      <c r="L37" s="48"/>
      <c r="M37" s="45"/>
      <c r="N37" s="45"/>
      <c r="O37" s="45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</row>
    <row r="38">
      <c r="A38" s="44"/>
      <c r="B38" s="44"/>
      <c r="C38" s="49" t="s">
        <v>157</v>
      </c>
      <c r="D38" s="5"/>
      <c r="E38" s="5"/>
      <c r="F38" s="5"/>
      <c r="G38" s="6"/>
      <c r="H38" s="44"/>
      <c r="I38" s="299" t="s">
        <v>324</v>
      </c>
      <c r="J38" s="299" t="s">
        <v>325</v>
      </c>
      <c r="K38" s="318" t="s">
        <v>325</v>
      </c>
      <c r="L38" s="48"/>
      <c r="M38" s="45"/>
      <c r="N38" s="45"/>
      <c r="O38" s="45"/>
      <c r="P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</row>
    <row r="39">
      <c r="A39" s="44"/>
      <c r="B39" s="44"/>
      <c r="C39" s="45"/>
      <c r="D39" s="46"/>
      <c r="E39" s="144"/>
      <c r="F39" s="45"/>
      <c r="G39" s="260"/>
      <c r="H39" s="45"/>
      <c r="I39" s="44"/>
      <c r="J39" s="44"/>
      <c r="K39" s="44"/>
      <c r="L39" s="260"/>
      <c r="M39" s="45"/>
      <c r="N39" s="45"/>
      <c r="O39" s="45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</row>
    <row r="40">
      <c r="A40" s="44"/>
      <c r="B40" s="44"/>
      <c r="C40" s="51"/>
      <c r="D40" s="52" t="s">
        <v>158</v>
      </c>
      <c r="E40" s="325" t="s">
        <v>12</v>
      </c>
      <c r="F40" s="53" t="s">
        <v>13</v>
      </c>
      <c r="G40" s="326" t="s">
        <v>14</v>
      </c>
      <c r="I40" s="319"/>
      <c r="J40" s="320"/>
      <c r="K40" s="320"/>
      <c r="L40" s="48"/>
      <c r="M40" s="44"/>
      <c r="N40" s="44"/>
      <c r="O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</row>
    <row r="41">
      <c r="A41" s="44"/>
      <c r="B41" s="44"/>
      <c r="C41" s="266">
        <v>1.0</v>
      </c>
      <c r="D41" s="307" t="s">
        <v>159</v>
      </c>
      <c r="E41" s="327">
        <f>F41*12</f>
        <v>0</v>
      </c>
      <c r="F41" s="328">
        <f>'Actividad 3'!J6</f>
        <v>0</v>
      </c>
      <c r="G41" s="329" t="str">
        <f>'Actividad 3'!K6</f>
        <v>#DIV/0!</v>
      </c>
      <c r="I41" s="321"/>
      <c r="J41" s="321"/>
      <c r="K41" s="321"/>
      <c r="L41" s="48"/>
      <c r="M41" s="44"/>
      <c r="N41" s="44"/>
      <c r="O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</row>
    <row r="42">
      <c r="A42" s="44"/>
      <c r="B42" s="44"/>
      <c r="C42" s="266">
        <v>2.0</v>
      </c>
      <c r="D42" s="307" t="s">
        <v>163</v>
      </c>
      <c r="E42" s="327">
        <f>'Actividad 3'!I11</f>
        <v>0</v>
      </c>
      <c r="F42" s="328">
        <f>'Actividad 3'!J11</f>
        <v>0</v>
      </c>
      <c r="G42" s="329" t="str">
        <f>'Actividad 3'!K11</f>
        <v>#DIV/0!</v>
      </c>
      <c r="I42" s="321"/>
      <c r="J42" s="321"/>
      <c r="K42" s="321"/>
      <c r="L42" s="48"/>
      <c r="M42" s="74"/>
      <c r="N42" s="74"/>
      <c r="O42" s="7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</row>
    <row r="43">
      <c r="A43" s="44"/>
      <c r="B43" s="44"/>
      <c r="C43" s="266">
        <v>3.0</v>
      </c>
      <c r="D43" s="307" t="s">
        <v>166</v>
      </c>
      <c r="E43" s="327">
        <f>'Actividad 3'!I16</f>
        <v>0</v>
      </c>
      <c r="F43" s="328">
        <f>'Actividad 3'!J16</f>
        <v>0</v>
      </c>
      <c r="G43" s="329" t="str">
        <f>'Actividad 3'!K16</f>
        <v>#DIV/0!</v>
      </c>
      <c r="I43" s="321"/>
      <c r="J43" s="321"/>
      <c r="K43" s="321"/>
      <c r="L43" s="330"/>
      <c r="M43" s="74"/>
      <c r="N43" s="74"/>
      <c r="O43" s="7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</row>
    <row r="44">
      <c r="A44" s="44"/>
      <c r="B44" s="44"/>
      <c r="C44" s="266">
        <v>4.0</v>
      </c>
      <c r="D44" s="307" t="s">
        <v>169</v>
      </c>
      <c r="E44" s="327">
        <f>'Actividad 3'!I19</f>
        <v>0</v>
      </c>
      <c r="F44" s="328">
        <f>'Actividad 3'!J19</f>
        <v>0</v>
      </c>
      <c r="G44" s="329" t="str">
        <f>'Actividad 3'!K19</f>
        <v>#DIV/0!</v>
      </c>
      <c r="I44" s="321"/>
      <c r="J44" s="321"/>
      <c r="K44" s="321"/>
      <c r="L44" s="48"/>
      <c r="M44" s="44"/>
      <c r="N44" s="44"/>
      <c r="O44" s="44"/>
      <c r="P44" s="271"/>
      <c r="Q44" s="44"/>
      <c r="R44" s="70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</row>
    <row r="45">
      <c r="A45" s="44"/>
      <c r="B45" s="44"/>
      <c r="C45" s="266">
        <v>5.0</v>
      </c>
      <c r="D45" s="307" t="s">
        <v>174</v>
      </c>
      <c r="E45" s="327">
        <f>'Actividad 3'!I24</f>
        <v>0</v>
      </c>
      <c r="F45" s="328">
        <f>'Actividad 3'!J24</f>
        <v>0</v>
      </c>
      <c r="G45" s="329" t="str">
        <f>'Actividad 3'!K24</f>
        <v>#DIV/0!</v>
      </c>
      <c r="I45" s="321"/>
      <c r="J45" s="321"/>
      <c r="K45" s="321"/>
      <c r="L45" s="48"/>
      <c r="M45" s="44"/>
      <c r="N45" s="44"/>
      <c r="O45" s="44"/>
      <c r="P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</row>
    <row r="46">
      <c r="A46" s="44"/>
      <c r="B46" s="44"/>
      <c r="C46" s="266">
        <v>6.0</v>
      </c>
      <c r="D46" s="307" t="s">
        <v>178</v>
      </c>
      <c r="E46" s="327">
        <f>'Actividad 3'!I28</f>
        <v>0</v>
      </c>
      <c r="F46" s="328">
        <f>'Actividad 3'!J28</f>
        <v>0</v>
      </c>
      <c r="G46" s="329" t="str">
        <f>'Actividad 3'!K28</f>
        <v>#DIV/0!</v>
      </c>
      <c r="I46" s="321"/>
      <c r="J46" s="321"/>
      <c r="K46" s="321"/>
      <c r="L46" s="48"/>
      <c r="M46" s="44"/>
      <c r="N46" s="44"/>
      <c r="O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</row>
    <row r="47">
      <c r="A47" s="44"/>
      <c r="B47" s="44"/>
      <c r="C47" s="266">
        <v>7.0</v>
      </c>
      <c r="D47" s="307" t="s">
        <v>181</v>
      </c>
      <c r="E47" s="327">
        <f>'Actividad 3'!I31</f>
        <v>0</v>
      </c>
      <c r="F47" s="328">
        <f>'Actividad 3'!J31</f>
        <v>0</v>
      </c>
      <c r="G47" s="329" t="str">
        <f>'Actividad 3'!K31</f>
        <v>#DIV/0!</v>
      </c>
      <c r="I47" s="321"/>
      <c r="J47" s="321"/>
      <c r="K47" s="321"/>
      <c r="L47" s="48"/>
      <c r="M47" s="44"/>
      <c r="N47" s="44"/>
      <c r="O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</row>
    <row r="48">
      <c r="A48" s="44"/>
      <c r="B48" s="44"/>
      <c r="C48" s="266">
        <v>8.0</v>
      </c>
      <c r="D48" s="307" t="s">
        <v>185</v>
      </c>
      <c r="E48" s="327">
        <f>'Actividad 3'!I36</f>
        <v>0</v>
      </c>
      <c r="F48" s="328">
        <f>'Actividad 3'!J36</f>
        <v>0</v>
      </c>
      <c r="G48" s="329" t="str">
        <f>'Actividad 3'!K36</f>
        <v>#DIV/0!</v>
      </c>
      <c r="I48" s="321"/>
      <c r="J48" s="321"/>
      <c r="K48" s="321"/>
      <c r="L48" s="48"/>
      <c r="M48" s="44"/>
      <c r="N48" s="44"/>
      <c r="O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</row>
    <row r="49">
      <c r="A49" s="44"/>
      <c r="B49" s="44"/>
      <c r="C49" s="266">
        <v>9.0</v>
      </c>
      <c r="D49" s="307" t="s">
        <v>188</v>
      </c>
      <c r="E49" s="327">
        <f>'Actividad 3'!I40</f>
        <v>0</v>
      </c>
      <c r="F49" s="328">
        <f>'Actividad 3'!J40</f>
        <v>0</v>
      </c>
      <c r="G49" s="329" t="str">
        <f>'Actividad 3'!K40</f>
        <v>#DIV/0!</v>
      </c>
      <c r="I49" s="324"/>
      <c r="J49" s="324"/>
      <c r="K49" s="324"/>
      <c r="L49" s="48"/>
      <c r="M49" s="44"/>
      <c r="N49" s="44"/>
      <c r="O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</row>
    <row r="50">
      <c r="A50" s="44"/>
      <c r="B50" s="44"/>
      <c r="C50" s="266">
        <v>10.0</v>
      </c>
      <c r="D50" s="307" t="s">
        <v>48</v>
      </c>
      <c r="E50" s="327">
        <f>'Actividad 3'!I44</f>
        <v>0</v>
      </c>
      <c r="F50" s="328">
        <f>'Actividad 3'!J44</f>
        <v>0</v>
      </c>
      <c r="G50" s="329" t="str">
        <f>'Actividad 3'!K44</f>
        <v>#DIV/0!</v>
      </c>
      <c r="I50" s="44"/>
      <c r="J50" s="44"/>
      <c r="K50" s="44"/>
      <c r="L50" s="48"/>
      <c r="M50" s="44"/>
      <c r="N50" s="44"/>
      <c r="O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</row>
    <row r="51">
      <c r="A51" s="44"/>
      <c r="B51" s="44"/>
      <c r="C51" s="51"/>
      <c r="D51" s="52" t="s">
        <v>155</v>
      </c>
      <c r="E51" s="322">
        <f t="shared" ref="E51:G51" si="2">SUM(E41:E50)</f>
        <v>0</v>
      </c>
      <c r="F51" s="331">
        <f t="shared" si="2"/>
        <v>0</v>
      </c>
      <c r="G51" s="332" t="str">
        <f t="shared" si="2"/>
        <v>#DIV/0!</v>
      </c>
      <c r="L51" s="142"/>
      <c r="M51" s="45"/>
      <c r="N51" s="45"/>
      <c r="O51" s="45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</row>
    <row r="52">
      <c r="A52" s="44"/>
      <c r="B52" s="44"/>
      <c r="C52" s="333"/>
      <c r="D52" s="334" t="s">
        <v>203</v>
      </c>
      <c r="E52" s="335">
        <f>'Actividad 4.1'!J18</f>
        <v>3374199.28</v>
      </c>
      <c r="F52" s="336">
        <f>E52/12</f>
        <v>281183.2733</v>
      </c>
      <c r="G52" s="337" t="str">
        <f t="shared" ref="G52:G53" si="4">SUM(G42:G51)</f>
        <v>#DIV/0!</v>
      </c>
      <c r="K52" s="44"/>
      <c r="L52" s="48"/>
      <c r="M52" s="45"/>
      <c r="N52" s="45"/>
      <c r="O52" s="45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</row>
    <row r="53">
      <c r="A53" s="44"/>
      <c r="B53" s="44"/>
      <c r="C53" s="51"/>
      <c r="D53" s="52" t="s">
        <v>327</v>
      </c>
      <c r="E53" s="322">
        <f t="shared" ref="E53:F53" si="3">E51-E52</f>
        <v>-3374199.28</v>
      </c>
      <c r="F53" s="331">
        <f t="shared" si="3"/>
        <v>-281183.2733</v>
      </c>
      <c r="G53" s="332" t="str">
        <f t="shared" si="4"/>
        <v>#DIV/0!</v>
      </c>
      <c r="K53" s="44"/>
      <c r="L53" s="48"/>
      <c r="M53" s="45"/>
      <c r="N53" s="45"/>
      <c r="O53" s="45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</row>
    <row r="54">
      <c r="A54" s="44"/>
      <c r="B54" s="44"/>
      <c r="C54" s="44"/>
      <c r="D54" s="338" t="s">
        <v>209</v>
      </c>
      <c r="E54" s="339"/>
      <c r="F54" s="340">
        <f>F53-F33</f>
        <v>-281183.2733</v>
      </c>
      <c r="G54" s="48"/>
      <c r="K54" s="44"/>
      <c r="L54" s="48"/>
      <c r="M54" s="45"/>
      <c r="N54" s="45"/>
      <c r="O54" s="45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</row>
    <row r="55">
      <c r="A55" s="44"/>
      <c r="B55" s="44"/>
      <c r="C55" s="341"/>
      <c r="D55" s="341"/>
      <c r="E55" s="144"/>
      <c r="F55" s="44"/>
      <c r="G55" s="48"/>
      <c r="I55" s="342"/>
      <c r="J55" s="342"/>
      <c r="K55" s="342"/>
      <c r="L55" s="48"/>
      <c r="M55" s="45"/>
      <c r="N55" s="45"/>
      <c r="O55" s="45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</row>
    <row r="56">
      <c r="A56" s="44"/>
      <c r="B56" s="44"/>
      <c r="C56" s="341"/>
      <c r="D56" s="341"/>
      <c r="E56" s="144"/>
      <c r="F56" s="44"/>
      <c r="G56" s="48"/>
      <c r="I56" s="342"/>
      <c r="J56" s="342"/>
      <c r="K56" s="342"/>
      <c r="L56" s="48"/>
      <c r="M56" s="45"/>
      <c r="N56" s="45"/>
      <c r="O56" s="45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</row>
    <row r="57">
      <c r="A57" s="285"/>
      <c r="B57" s="298" t="s">
        <v>328</v>
      </c>
      <c r="C57" s="5"/>
      <c r="D57" s="5"/>
      <c r="E57" s="5"/>
      <c r="F57" s="5"/>
      <c r="G57" s="5"/>
      <c r="H57" s="5"/>
      <c r="I57" s="5"/>
      <c r="J57" s="5"/>
      <c r="K57" s="5"/>
      <c r="L57" s="6"/>
      <c r="M57" s="45"/>
      <c r="N57" s="45"/>
      <c r="O57" s="45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</row>
    <row r="58">
      <c r="A58" s="44"/>
      <c r="B58" s="44"/>
      <c r="C58" s="341"/>
      <c r="D58" s="341"/>
      <c r="E58" s="144"/>
      <c r="F58" s="44"/>
      <c r="G58" s="48"/>
      <c r="H58" s="343"/>
      <c r="I58" s="44"/>
      <c r="J58" s="343"/>
      <c r="K58" s="44"/>
      <c r="L58" s="48"/>
      <c r="M58" s="45"/>
      <c r="N58" s="45"/>
      <c r="O58" s="45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</row>
    <row r="59">
      <c r="A59" s="44"/>
      <c r="B59" s="44"/>
      <c r="C59" s="235" t="s">
        <v>241</v>
      </c>
      <c r="D59" s="5"/>
      <c r="E59" s="5"/>
      <c r="F59" s="6"/>
      <c r="G59" s="142"/>
      <c r="J59" s="235" t="s">
        <v>242</v>
      </c>
      <c r="K59" s="55"/>
      <c r="L59" s="55"/>
      <c r="M59" s="57"/>
      <c r="N59" s="45"/>
      <c r="O59" s="45"/>
      <c r="P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</row>
    <row r="60">
      <c r="A60" s="44"/>
      <c r="B60" s="44"/>
      <c r="C60" s="236"/>
      <c r="D60" s="236"/>
      <c r="E60" s="344"/>
      <c r="F60" s="236"/>
      <c r="G60" s="345"/>
      <c r="K60" s="236"/>
      <c r="L60" s="236"/>
      <c r="M60" s="343"/>
      <c r="N60" s="45"/>
      <c r="O60" s="45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</row>
    <row r="61">
      <c r="A61" s="44"/>
      <c r="B61" s="44"/>
      <c r="C61" s="51"/>
      <c r="D61" s="51"/>
      <c r="E61" s="322" t="s">
        <v>224</v>
      </c>
      <c r="F61" s="130" t="s">
        <v>14</v>
      </c>
      <c r="G61" s="130" t="s">
        <v>329</v>
      </c>
      <c r="H61" s="130" t="s">
        <v>330</v>
      </c>
      <c r="J61" s="51"/>
      <c r="K61" s="51"/>
      <c r="L61" s="272" t="s">
        <v>224</v>
      </c>
      <c r="M61" s="57" t="s">
        <v>14</v>
      </c>
      <c r="N61" s="45"/>
      <c r="O61" s="45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</row>
    <row r="62">
      <c r="A62" s="44"/>
      <c r="B62" s="44"/>
      <c r="C62" s="266">
        <v>1.0</v>
      </c>
      <c r="D62" s="307" t="s">
        <v>244</v>
      </c>
      <c r="E62" s="346">
        <f>'Actividad 5'!D7</f>
        <v>0</v>
      </c>
      <c r="F62" s="310" t="str">
        <f t="shared" ref="F62:F75" si="5">E62/$E$75</f>
        <v>#DIV/0!</v>
      </c>
      <c r="G62" s="347"/>
      <c r="H62" s="348" t="str">
        <f t="shared" ref="H62:H74" si="6">F62*G62</f>
        <v>#DIV/0!</v>
      </c>
      <c r="J62" s="266">
        <v>1.0</v>
      </c>
      <c r="K62" s="307" t="s">
        <v>245</v>
      </c>
      <c r="L62" s="309">
        <f>'Actividad 5'!L7</f>
        <v>0</v>
      </c>
      <c r="M62" s="310" t="str">
        <f>L62/'Actividad 5'!$L$44</f>
        <v>#DIV/0!</v>
      </c>
      <c r="N62" s="45"/>
      <c r="O62" s="45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</row>
    <row r="63">
      <c r="A63" s="44"/>
      <c r="B63" s="44"/>
      <c r="C63" s="266">
        <v>2.0</v>
      </c>
      <c r="D63" s="307" t="s">
        <v>250</v>
      </c>
      <c r="E63" s="346">
        <f>'Actividad 5'!D12</f>
        <v>0</v>
      </c>
      <c r="F63" s="310" t="str">
        <f t="shared" si="5"/>
        <v>#DIV/0!</v>
      </c>
      <c r="G63" s="347">
        <v>0.03</v>
      </c>
      <c r="H63" s="348" t="str">
        <f t="shared" si="6"/>
        <v>#DIV/0!</v>
      </c>
      <c r="J63" s="266">
        <v>2.0</v>
      </c>
      <c r="K63" s="307" t="s">
        <v>251</v>
      </c>
      <c r="L63" s="309">
        <f>'Actividad 5'!L12</f>
        <v>0</v>
      </c>
      <c r="M63" s="310" t="str">
        <f>L63/'Actividad 5'!$L$44</f>
        <v>#DIV/0!</v>
      </c>
      <c r="N63" s="45"/>
      <c r="O63" s="45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</row>
    <row r="64">
      <c r="A64" s="44"/>
      <c r="B64" s="44"/>
      <c r="C64" s="266">
        <v>3.0</v>
      </c>
      <c r="D64" s="307" t="s">
        <v>252</v>
      </c>
      <c r="E64" s="346">
        <f>'Actividad 5'!D17</f>
        <v>0</v>
      </c>
      <c r="F64" s="310" t="str">
        <f t="shared" si="5"/>
        <v>#DIV/0!</v>
      </c>
      <c r="G64" s="347">
        <v>0.05</v>
      </c>
      <c r="H64" s="348" t="str">
        <f t="shared" si="6"/>
        <v>#DIV/0!</v>
      </c>
      <c r="J64" s="266">
        <v>3.0</v>
      </c>
      <c r="K64" s="307" t="s">
        <v>331</v>
      </c>
      <c r="L64" s="309">
        <f>'Actividad 5'!L17</f>
        <v>0</v>
      </c>
      <c r="M64" s="310" t="str">
        <f>L64/'Actividad 5'!$L$44</f>
        <v>#DIV/0!</v>
      </c>
      <c r="N64" s="45"/>
      <c r="O64" s="45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</row>
    <row r="65">
      <c r="A65" s="44"/>
      <c r="B65" s="44"/>
      <c r="C65" s="266">
        <v>4.0</v>
      </c>
      <c r="D65" s="307" t="s">
        <v>231</v>
      </c>
      <c r="E65" s="346">
        <f>'Actividad 5'!D28</f>
        <v>0</v>
      </c>
      <c r="F65" s="310" t="str">
        <f t="shared" si="5"/>
        <v>#DIV/0!</v>
      </c>
      <c r="G65" s="347">
        <v>0.054</v>
      </c>
      <c r="H65" s="348" t="str">
        <f t="shared" si="6"/>
        <v>#DIV/0!</v>
      </c>
      <c r="J65" s="266">
        <v>4.0</v>
      </c>
      <c r="K65" s="307" t="s">
        <v>254</v>
      </c>
      <c r="L65" s="309">
        <f>'Actividad 5'!L28</f>
        <v>0</v>
      </c>
      <c r="M65" s="310" t="str">
        <f>L65/'Actividad 5'!$L$44</f>
        <v>#DIV/0!</v>
      </c>
      <c r="N65" s="45"/>
      <c r="O65" s="45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</row>
    <row r="66">
      <c r="A66" s="44"/>
      <c r="B66" s="44"/>
      <c r="C66" s="266">
        <v>5.0</v>
      </c>
      <c r="D66" s="307" t="s">
        <v>258</v>
      </c>
      <c r="E66" s="346">
        <f>'Actividad 5'!D33</f>
        <v>0</v>
      </c>
      <c r="F66" s="310" t="str">
        <f t="shared" si="5"/>
        <v>#DIV/0!</v>
      </c>
      <c r="G66" s="347">
        <v>0.0</v>
      </c>
      <c r="H66" s="348" t="str">
        <f t="shared" si="6"/>
        <v>#DIV/0!</v>
      </c>
      <c r="J66" s="266">
        <v>5.0</v>
      </c>
      <c r="K66" s="307" t="s">
        <v>259</v>
      </c>
      <c r="L66" s="309">
        <f>'Actividad 5'!L33</f>
        <v>0</v>
      </c>
      <c r="M66" s="310" t="str">
        <f>L66/'Actividad 5'!$L$44</f>
        <v>#DIV/0!</v>
      </c>
      <c r="N66" s="45"/>
      <c r="O66" s="45"/>
      <c r="P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</row>
    <row r="67">
      <c r="A67" s="44"/>
      <c r="B67" s="44"/>
      <c r="C67" s="266">
        <v>6.0</v>
      </c>
      <c r="D67" s="307" t="s">
        <v>190</v>
      </c>
      <c r="E67" s="346">
        <f>'Actividad 5'!D37</f>
        <v>0</v>
      </c>
      <c r="F67" s="310" t="str">
        <f t="shared" si="5"/>
        <v>#DIV/0!</v>
      </c>
      <c r="G67" s="347">
        <v>0.05</v>
      </c>
      <c r="H67" s="348" t="str">
        <f t="shared" si="6"/>
        <v>#DIV/0!</v>
      </c>
      <c r="J67" s="266">
        <v>6.0</v>
      </c>
      <c r="K67" s="307" t="s">
        <v>267</v>
      </c>
      <c r="L67" s="309">
        <f>'Actividad 5'!L38</f>
        <v>0</v>
      </c>
      <c r="M67" s="310" t="str">
        <f>L67/'Actividad 5'!$L$44</f>
        <v>#DIV/0!</v>
      </c>
      <c r="N67" s="45"/>
      <c r="O67" s="45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</row>
    <row r="68">
      <c r="A68" s="44"/>
      <c r="B68" s="44"/>
      <c r="C68" s="266">
        <v>7.0</v>
      </c>
      <c r="D68" s="307" t="s">
        <v>175</v>
      </c>
      <c r="E68" s="346">
        <f>'Actividad 5'!D42</f>
        <v>0</v>
      </c>
      <c r="F68" s="310" t="str">
        <f t="shared" si="5"/>
        <v>#DIV/0!</v>
      </c>
      <c r="G68" s="347">
        <v>0.0</v>
      </c>
      <c r="H68" s="348" t="str">
        <f t="shared" si="6"/>
        <v>#DIV/0!</v>
      </c>
      <c r="J68" s="51"/>
      <c r="K68" s="235" t="s">
        <v>224</v>
      </c>
      <c r="L68" s="130">
        <f t="shared" ref="L68:M68" si="7">SUM(L62:L67)</f>
        <v>0</v>
      </c>
      <c r="M68" s="323" t="str">
        <f t="shared" si="7"/>
        <v>#DIV/0!</v>
      </c>
      <c r="N68" s="45"/>
      <c r="O68" s="45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</row>
    <row r="69">
      <c r="A69" s="44"/>
      <c r="B69" s="44"/>
      <c r="C69" s="266">
        <v>8.0</v>
      </c>
      <c r="D69" s="307" t="s">
        <v>176</v>
      </c>
      <c r="E69" s="346">
        <f>'Actividad 5'!D53</f>
        <v>0</v>
      </c>
      <c r="F69" s="310" t="str">
        <f t="shared" si="5"/>
        <v>#DIV/0!</v>
      </c>
      <c r="G69" s="347">
        <v>0.1</v>
      </c>
      <c r="H69" s="348" t="str">
        <f t="shared" si="6"/>
        <v>#DIV/0!</v>
      </c>
      <c r="L69" s="44"/>
      <c r="M69" s="48"/>
      <c r="N69" s="156"/>
      <c r="O69" s="156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</row>
    <row r="70">
      <c r="A70" s="44"/>
      <c r="B70" s="44"/>
      <c r="C70" s="266">
        <v>9.0</v>
      </c>
      <c r="D70" s="307" t="s">
        <v>292</v>
      </c>
      <c r="E70" s="346">
        <f>'Actividad 5'!D60</f>
        <v>0</v>
      </c>
      <c r="F70" s="310" t="str">
        <f t="shared" si="5"/>
        <v>#DIV/0!</v>
      </c>
      <c r="G70" s="347">
        <v>0.0</v>
      </c>
      <c r="H70" s="348" t="str">
        <f t="shared" si="6"/>
        <v>#DIV/0!</v>
      </c>
      <c r="J70" s="235" t="s">
        <v>313</v>
      </c>
      <c r="K70" s="55"/>
      <c r="L70" s="57"/>
      <c r="M70" s="331">
        <f>E75-L68</f>
        <v>0</v>
      </c>
      <c r="N70" s="275"/>
      <c r="O70" s="275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</row>
    <row r="71">
      <c r="A71" s="44"/>
      <c r="B71" s="44"/>
      <c r="C71" s="266">
        <v>10.0</v>
      </c>
      <c r="D71" s="307" t="s">
        <v>296</v>
      </c>
      <c r="E71" s="346">
        <f>'Actividad 5'!D64</f>
        <v>0</v>
      </c>
      <c r="F71" s="310" t="str">
        <f t="shared" si="5"/>
        <v>#DIV/0!</v>
      </c>
      <c r="G71" s="347">
        <v>0.0</v>
      </c>
      <c r="H71" s="348" t="str">
        <f t="shared" si="6"/>
        <v>#DIV/0!</v>
      </c>
      <c r="L71" s="44"/>
      <c r="M71" s="48"/>
      <c r="N71" s="275"/>
      <c r="O71" s="275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</row>
    <row r="72">
      <c r="A72" s="44"/>
      <c r="B72" s="44"/>
      <c r="C72" s="266">
        <v>11.0</v>
      </c>
      <c r="D72" s="307" t="s">
        <v>300</v>
      </c>
      <c r="E72" s="346">
        <f>'Actividad 5'!D68</f>
        <v>0</v>
      </c>
      <c r="F72" s="310" t="str">
        <f t="shared" si="5"/>
        <v>#DIV/0!</v>
      </c>
      <c r="G72" s="347">
        <v>0.1</v>
      </c>
      <c r="H72" s="348" t="str">
        <f t="shared" si="6"/>
        <v>#DIV/0!</v>
      </c>
      <c r="K72" s="299" t="s">
        <v>332</v>
      </c>
      <c r="L72" s="299" t="s">
        <v>333</v>
      </c>
      <c r="M72" s="299" t="s">
        <v>334</v>
      </c>
      <c r="N72" s="45"/>
      <c r="O72" s="45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</row>
    <row r="73">
      <c r="A73" s="44"/>
      <c r="B73" s="44"/>
      <c r="C73" s="266">
        <v>12.0</v>
      </c>
      <c r="D73" s="307" t="s">
        <v>304</v>
      </c>
      <c r="E73" s="346">
        <f>'Actividad 5'!D72</f>
        <v>0</v>
      </c>
      <c r="F73" s="310" t="str">
        <f t="shared" si="5"/>
        <v>#DIV/0!</v>
      </c>
      <c r="G73" s="347">
        <v>0.0</v>
      </c>
      <c r="H73" s="348" t="str">
        <f t="shared" si="6"/>
        <v>#DIV/0!</v>
      </c>
      <c r="I73" s="44"/>
      <c r="J73" s="44"/>
      <c r="K73" s="70" t="s">
        <v>335</v>
      </c>
      <c r="L73" s="74" t="s">
        <v>335</v>
      </c>
      <c r="M73" s="45"/>
      <c r="N73" s="45"/>
      <c r="O73" s="45"/>
      <c r="P73" s="70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</row>
    <row r="74">
      <c r="A74" s="44"/>
      <c r="B74" s="44"/>
      <c r="C74" s="266">
        <v>13.0</v>
      </c>
      <c r="D74" s="307" t="s">
        <v>48</v>
      </c>
      <c r="E74" s="346">
        <f>'Actividad 5'!D77</f>
        <v>0</v>
      </c>
      <c r="F74" s="310" t="str">
        <f t="shared" si="5"/>
        <v>#DIV/0!</v>
      </c>
      <c r="G74" s="347">
        <v>0.06</v>
      </c>
      <c r="H74" s="348" t="str">
        <f t="shared" si="6"/>
        <v>#DIV/0!</v>
      </c>
      <c r="K74" s="319"/>
      <c r="L74" s="319"/>
      <c r="M74" s="349"/>
      <c r="N74" s="45"/>
      <c r="O74" s="45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</row>
    <row r="75">
      <c r="A75" s="44"/>
      <c r="B75" s="44"/>
      <c r="C75" s="51"/>
      <c r="D75" s="280" t="s">
        <v>312</v>
      </c>
      <c r="E75" s="322">
        <f>SUM(E62:E74)</f>
        <v>0</v>
      </c>
      <c r="F75" s="323" t="str">
        <f t="shared" si="5"/>
        <v>#DIV/0!</v>
      </c>
      <c r="G75" s="323"/>
      <c r="H75" s="350" t="str">
        <f>SUM(H62:H74)</f>
        <v>#DIV/0!</v>
      </c>
      <c r="I75" s="228"/>
      <c r="K75" s="321"/>
      <c r="L75" s="321"/>
      <c r="M75" s="34"/>
      <c r="N75" s="45"/>
      <c r="O75" s="45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</row>
    <row r="76">
      <c r="A76" s="44"/>
      <c r="B76" s="44"/>
      <c r="C76" s="341"/>
      <c r="D76" s="341"/>
      <c r="E76" s="144"/>
      <c r="F76" s="44"/>
      <c r="G76" s="48"/>
      <c r="K76" s="321"/>
      <c r="L76" s="321"/>
      <c r="M76" s="34"/>
      <c r="N76" s="156"/>
      <c r="O76" s="156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</row>
    <row r="77">
      <c r="A77" s="44"/>
      <c r="B77" s="44"/>
      <c r="C77" s="351" t="s">
        <v>336</v>
      </c>
      <c r="D77" s="5"/>
      <c r="E77" s="5"/>
      <c r="F77" s="6"/>
      <c r="G77" s="74"/>
      <c r="H77" s="232"/>
      <c r="K77" s="321"/>
      <c r="L77" s="321"/>
      <c r="M77" s="34"/>
      <c r="N77" s="156"/>
      <c r="O77" s="156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</row>
    <row r="78">
      <c r="A78" s="44"/>
      <c r="B78" s="44"/>
      <c r="C78" s="129" t="s">
        <v>337</v>
      </c>
      <c r="D78" s="272" t="s">
        <v>338</v>
      </c>
      <c r="E78" s="322" t="s">
        <v>339</v>
      </c>
      <c r="F78" s="272" t="s">
        <v>340</v>
      </c>
      <c r="G78" s="272" t="s">
        <v>224</v>
      </c>
      <c r="H78" s="272" t="s">
        <v>341</v>
      </c>
      <c r="K78" s="321"/>
      <c r="L78" s="321"/>
      <c r="M78" s="34"/>
      <c r="N78" s="156"/>
      <c r="O78" s="156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</row>
    <row r="79">
      <c r="A79" s="44"/>
      <c r="B79" s="44"/>
      <c r="C79" s="352" t="s">
        <v>342</v>
      </c>
      <c r="D79" s="353">
        <v>3.0</v>
      </c>
      <c r="E79" s="354">
        <f t="shared" ref="E79:E81" si="8">D79*$F$33</f>
        <v>0</v>
      </c>
      <c r="F79" s="355"/>
      <c r="G79" s="356">
        <f>E62</f>
        <v>0</v>
      </c>
      <c r="H79" s="357" t="str">
        <f t="shared" ref="H79:H81" si="9">G79/E79</f>
        <v>#DIV/0!</v>
      </c>
      <c r="I79" s="29"/>
      <c r="J79" s="358"/>
      <c r="K79" s="321"/>
      <c r="L79" s="321"/>
      <c r="M79" s="34"/>
      <c r="N79" s="156"/>
      <c r="O79" s="156"/>
      <c r="P79" s="359"/>
      <c r="Q79" s="44"/>
      <c r="R79" s="27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</row>
    <row r="80">
      <c r="A80" s="44"/>
      <c r="B80" s="44"/>
      <c r="C80" s="352" t="s">
        <v>343</v>
      </c>
      <c r="D80" s="353">
        <v>24.0</v>
      </c>
      <c r="E80" s="354">
        <f t="shared" si="8"/>
        <v>0</v>
      </c>
      <c r="F80" s="352"/>
      <c r="G80" s="360">
        <f>E64+'Actividad 5'!D30+'Actividad 5'!D32</f>
        <v>0</v>
      </c>
      <c r="H80" s="361" t="str">
        <f t="shared" si="9"/>
        <v>#DIV/0!</v>
      </c>
      <c r="I80" s="228"/>
      <c r="K80" s="321"/>
      <c r="L80" s="321"/>
      <c r="M80" s="34"/>
      <c r="N80" s="45"/>
      <c r="O80" s="45"/>
      <c r="P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</row>
    <row r="81">
      <c r="A81" s="44"/>
      <c r="B81" s="44"/>
      <c r="C81" s="352" t="s">
        <v>344</v>
      </c>
      <c r="D81" s="353">
        <f>300-D80-D79</f>
        <v>273</v>
      </c>
      <c r="E81" s="354">
        <f t="shared" si="8"/>
        <v>0</v>
      </c>
      <c r="F81" s="352"/>
      <c r="G81" s="360">
        <f>'Actividad 5'!D29+'Actividad 5'!D38</f>
        <v>0</v>
      </c>
      <c r="H81" s="361" t="str">
        <f t="shared" si="9"/>
        <v>#DIV/0!</v>
      </c>
      <c r="K81" s="321"/>
      <c r="L81" s="321"/>
      <c r="M81" s="34"/>
      <c r="N81" s="45"/>
      <c r="O81" s="45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</row>
    <row r="82">
      <c r="A82" s="44"/>
      <c r="B82" s="44"/>
      <c r="C82" s="362" t="s">
        <v>155</v>
      </c>
      <c r="D82" s="6"/>
      <c r="E82" s="363">
        <f>J21</f>
        <v>0</v>
      </c>
      <c r="F82" s="364"/>
      <c r="G82" s="365">
        <f>SUM(G79:G81)</f>
        <v>0</v>
      </c>
      <c r="H82" s="364"/>
      <c r="K82" s="321"/>
      <c r="L82" s="321"/>
      <c r="M82" s="34"/>
      <c r="N82" s="45"/>
      <c r="O82" s="45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</row>
    <row r="83">
      <c r="A83" s="44"/>
      <c r="B83" s="44"/>
      <c r="C83" s="341"/>
      <c r="D83" s="341"/>
      <c r="E83" s="144"/>
      <c r="F83" s="44"/>
      <c r="G83" s="70"/>
      <c r="K83" s="324"/>
      <c r="L83" s="324"/>
      <c r="M83" s="201"/>
      <c r="N83" s="45"/>
      <c r="O83" s="45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</row>
    <row r="84">
      <c r="A84" s="44"/>
      <c r="B84" s="44"/>
      <c r="C84" s="272" t="s">
        <v>345</v>
      </c>
      <c r="D84" s="360"/>
      <c r="E84" s="144"/>
      <c r="F84" s="44"/>
      <c r="G84" s="74"/>
      <c r="L84" s="48"/>
      <c r="M84" s="45"/>
      <c r="N84" s="45"/>
      <c r="O84" s="45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</row>
    <row r="85">
      <c r="A85" s="44"/>
      <c r="B85" s="44"/>
      <c r="C85" s="129" t="s">
        <v>346</v>
      </c>
      <c r="D85" s="361" t="str">
        <f>(E51-E33)/E51</f>
        <v>#DIV/0!</v>
      </c>
      <c r="E85" s="144"/>
      <c r="F85" s="44"/>
      <c r="G85" s="74"/>
      <c r="I85" s="232"/>
      <c r="L85" s="48"/>
      <c r="M85" s="45"/>
      <c r="N85" s="45"/>
      <c r="O85" s="45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</row>
    <row r="86">
      <c r="A86" s="44"/>
      <c r="B86" s="44"/>
      <c r="C86" s="341"/>
      <c r="D86" s="341"/>
      <c r="E86" s="144"/>
      <c r="F86" s="44"/>
      <c r="G86" s="48"/>
      <c r="L86" s="48"/>
      <c r="M86" s="45"/>
      <c r="N86" s="45"/>
      <c r="O86" s="45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</row>
    <row r="87">
      <c r="A87" s="285"/>
      <c r="B87" s="366" t="s">
        <v>347</v>
      </c>
      <c r="C87" s="5"/>
      <c r="D87" s="5"/>
      <c r="E87" s="5"/>
      <c r="F87" s="5"/>
      <c r="G87" s="5"/>
      <c r="H87" s="5"/>
      <c r="I87" s="5"/>
      <c r="J87" s="5"/>
      <c r="K87" s="5"/>
      <c r="L87" s="6"/>
      <c r="M87" s="45"/>
      <c r="N87" s="45"/>
      <c r="O87" s="45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</row>
    <row r="88">
      <c r="A88" s="44"/>
      <c r="B88" s="44"/>
      <c r="C88" s="44"/>
      <c r="D88" s="297"/>
      <c r="E88" s="144"/>
      <c r="F88" s="44"/>
      <c r="G88" s="48"/>
      <c r="H88" s="44"/>
      <c r="I88" s="44"/>
      <c r="J88" s="44"/>
      <c r="K88" s="44"/>
      <c r="L88" s="48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</row>
    <row r="89">
      <c r="A89" s="44"/>
      <c r="B89" s="44"/>
      <c r="C89" s="44"/>
      <c r="D89" s="297"/>
      <c r="E89" s="144"/>
      <c r="F89" s="44"/>
      <c r="G89" s="367">
        <v>0.03</v>
      </c>
      <c r="H89" s="44"/>
      <c r="I89" s="44"/>
      <c r="J89" s="44"/>
      <c r="K89" s="44"/>
      <c r="L89" s="48"/>
      <c r="M89" s="45"/>
      <c r="N89" s="45"/>
      <c r="O89" s="45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</row>
    <row r="90">
      <c r="A90" s="44"/>
      <c r="B90" s="44"/>
      <c r="C90" s="44"/>
      <c r="D90" s="44"/>
      <c r="E90" s="368" t="s">
        <v>348</v>
      </c>
      <c r="F90" s="369" t="s">
        <v>349</v>
      </c>
      <c r="G90" s="370" t="s">
        <v>350</v>
      </c>
      <c r="H90" s="369" t="s">
        <v>345</v>
      </c>
      <c r="I90" s="369" t="s">
        <v>351</v>
      </c>
      <c r="J90" s="369" t="s">
        <v>352</v>
      </c>
      <c r="K90" s="70"/>
      <c r="L90" s="48"/>
      <c r="M90" s="45"/>
      <c r="N90" s="45"/>
      <c r="O90" s="45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</row>
    <row r="91">
      <c r="A91" s="44"/>
      <c r="B91" s="44"/>
      <c r="C91" s="44"/>
      <c r="D91" s="371"/>
      <c r="E91" s="372"/>
      <c r="F91" s="373" t="s">
        <v>353</v>
      </c>
      <c r="G91" s="373" t="s">
        <v>354</v>
      </c>
      <c r="H91" s="373" t="s">
        <v>355</v>
      </c>
      <c r="I91" s="374"/>
      <c r="J91" s="374"/>
      <c r="K91" s="44"/>
      <c r="L91" s="48"/>
      <c r="M91" s="45"/>
      <c r="N91" s="45"/>
      <c r="O91" s="45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</row>
    <row r="92">
      <c r="A92" s="44"/>
      <c r="B92" s="44"/>
      <c r="C92" s="44"/>
      <c r="D92" s="371" t="s">
        <v>356</v>
      </c>
      <c r="E92" s="355">
        <v>30.0</v>
      </c>
      <c r="F92" s="356">
        <v>1.0E8</v>
      </c>
      <c r="G92" s="356">
        <f t="shared" ref="G92:G122" si="10">F92*$G$89</f>
        <v>3000000</v>
      </c>
      <c r="H92" s="356" t="str">
        <f>D84</f>
        <v/>
      </c>
      <c r="I92" s="356">
        <f t="shared" ref="I92:I122" si="11">G92+H92+F92</f>
        <v>103000000</v>
      </c>
      <c r="J92" s="356">
        <f t="shared" ref="J92:J122" si="12">I92*4%/12</f>
        <v>343333.3333</v>
      </c>
      <c r="K92" s="44"/>
      <c r="L92" s="48"/>
      <c r="M92" s="45"/>
      <c r="N92" s="45"/>
      <c r="O92" s="45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</row>
    <row r="93">
      <c r="A93" s="44"/>
      <c r="B93" s="44"/>
      <c r="C93" s="44"/>
      <c r="D93" s="297"/>
      <c r="E93" s="355">
        <f t="shared" ref="E93:E122" si="13">E92+1</f>
        <v>31</v>
      </c>
      <c r="F93" s="356">
        <f t="shared" ref="F93:F122" si="14">I92</f>
        <v>103000000</v>
      </c>
      <c r="G93" s="356">
        <f t="shared" si="10"/>
        <v>3090000</v>
      </c>
      <c r="H93" s="356" t="str">
        <f t="shared" ref="H93:H122" si="15">H92</f>
        <v/>
      </c>
      <c r="I93" s="356">
        <f t="shared" si="11"/>
        <v>106090000</v>
      </c>
      <c r="J93" s="356">
        <f t="shared" si="12"/>
        <v>353633.3333</v>
      </c>
      <c r="K93" s="44"/>
      <c r="L93" s="274"/>
      <c r="M93" s="45"/>
      <c r="N93" s="45"/>
      <c r="O93" s="45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</row>
    <row r="94">
      <c r="A94" s="44"/>
      <c r="B94" s="44"/>
      <c r="C94" s="44"/>
      <c r="D94" s="297"/>
      <c r="E94" s="355">
        <f t="shared" si="13"/>
        <v>32</v>
      </c>
      <c r="F94" s="356">
        <f t="shared" si="14"/>
        <v>106090000</v>
      </c>
      <c r="G94" s="356">
        <f t="shared" si="10"/>
        <v>3182700</v>
      </c>
      <c r="H94" s="356" t="str">
        <f t="shared" si="15"/>
        <v/>
      </c>
      <c r="I94" s="356">
        <f t="shared" si="11"/>
        <v>109272700</v>
      </c>
      <c r="J94" s="356">
        <f t="shared" si="12"/>
        <v>364242.3333</v>
      </c>
      <c r="K94" s="44"/>
      <c r="L94" s="74"/>
      <c r="M94" s="45"/>
      <c r="N94" s="45"/>
      <c r="O94" s="45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</row>
    <row r="95">
      <c r="A95" s="44"/>
      <c r="B95" s="44"/>
      <c r="C95" s="44"/>
      <c r="D95" s="375"/>
      <c r="E95" s="376">
        <f t="shared" si="13"/>
        <v>33</v>
      </c>
      <c r="F95" s="97">
        <f t="shared" si="14"/>
        <v>109272700</v>
      </c>
      <c r="G95" s="97">
        <f t="shared" si="10"/>
        <v>3278181</v>
      </c>
      <c r="H95" s="97" t="str">
        <f t="shared" si="15"/>
        <v/>
      </c>
      <c r="I95" s="97">
        <f t="shared" si="11"/>
        <v>112550881</v>
      </c>
      <c r="J95" s="97">
        <f t="shared" si="12"/>
        <v>375169.6033</v>
      </c>
      <c r="K95" s="74"/>
      <c r="L95" s="48"/>
      <c r="M95" s="45"/>
      <c r="N95" s="45"/>
      <c r="O95" s="45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</row>
    <row r="96">
      <c r="A96" s="44"/>
      <c r="B96" s="44"/>
      <c r="C96" s="44"/>
      <c r="D96" s="297"/>
      <c r="E96" s="376">
        <f t="shared" si="13"/>
        <v>34</v>
      </c>
      <c r="F96" s="97">
        <f t="shared" si="14"/>
        <v>112550881</v>
      </c>
      <c r="G96" s="97">
        <f t="shared" si="10"/>
        <v>3376526.43</v>
      </c>
      <c r="H96" s="97" t="str">
        <f t="shared" si="15"/>
        <v/>
      </c>
      <c r="I96" s="97">
        <f t="shared" si="11"/>
        <v>115927407.4</v>
      </c>
      <c r="J96" s="97">
        <f t="shared" si="12"/>
        <v>386424.6914</v>
      </c>
      <c r="K96" s="44"/>
      <c r="L96" s="48"/>
      <c r="M96" s="45"/>
      <c r="N96" s="45"/>
      <c r="O96" s="45"/>
      <c r="P96" s="70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</row>
    <row r="97">
      <c r="A97" s="44"/>
      <c r="B97" s="44"/>
      <c r="C97" s="44"/>
      <c r="D97" s="297"/>
      <c r="E97" s="376">
        <f t="shared" si="13"/>
        <v>35</v>
      </c>
      <c r="F97" s="97">
        <f t="shared" si="14"/>
        <v>115927407.4</v>
      </c>
      <c r="G97" s="97">
        <f t="shared" si="10"/>
        <v>3477822.223</v>
      </c>
      <c r="H97" s="97" t="str">
        <f t="shared" si="15"/>
        <v/>
      </c>
      <c r="I97" s="97">
        <f t="shared" si="11"/>
        <v>119405229.7</v>
      </c>
      <c r="J97" s="97">
        <f t="shared" si="12"/>
        <v>398017.4322</v>
      </c>
      <c r="K97" s="44"/>
      <c r="L97" s="74"/>
      <c r="M97" s="269"/>
      <c r="N97" s="45"/>
      <c r="O97" s="45"/>
      <c r="P97" s="70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</row>
    <row r="98">
      <c r="A98" s="44"/>
      <c r="B98" s="44"/>
      <c r="C98" s="44"/>
      <c r="D98" s="297"/>
      <c r="E98" s="376">
        <f t="shared" si="13"/>
        <v>36</v>
      </c>
      <c r="F98" s="97">
        <f t="shared" si="14"/>
        <v>119405229.7</v>
      </c>
      <c r="G98" s="97">
        <f t="shared" si="10"/>
        <v>3582156.89</v>
      </c>
      <c r="H98" s="97" t="str">
        <f t="shared" si="15"/>
        <v/>
      </c>
      <c r="I98" s="97">
        <f t="shared" si="11"/>
        <v>122987386.5</v>
      </c>
      <c r="J98" s="97">
        <f t="shared" si="12"/>
        <v>409957.9551</v>
      </c>
      <c r="K98" s="44"/>
      <c r="L98" s="48"/>
      <c r="M98" s="260"/>
      <c r="N98" s="45"/>
      <c r="O98" s="45"/>
      <c r="P98" s="70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</row>
    <row r="99">
      <c r="A99" s="44"/>
      <c r="B99" s="44"/>
      <c r="C99" s="44"/>
      <c r="D99" s="297"/>
      <c r="E99" s="376">
        <f t="shared" si="13"/>
        <v>37</v>
      </c>
      <c r="F99" s="97">
        <f t="shared" si="14"/>
        <v>122987386.5</v>
      </c>
      <c r="G99" s="97">
        <f t="shared" si="10"/>
        <v>3689621.596</v>
      </c>
      <c r="H99" s="97" t="str">
        <f t="shared" si="15"/>
        <v/>
      </c>
      <c r="I99" s="97">
        <f t="shared" si="11"/>
        <v>126677008.1</v>
      </c>
      <c r="J99" s="97">
        <f t="shared" si="12"/>
        <v>422256.6938</v>
      </c>
      <c r="K99" s="44"/>
      <c r="L99" s="48"/>
      <c r="M99" s="269"/>
      <c r="N99" s="45"/>
      <c r="O99" s="45"/>
      <c r="P99" s="44"/>
      <c r="Q99" s="44"/>
      <c r="R99" s="136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</row>
    <row r="100">
      <c r="A100" s="44"/>
      <c r="B100" s="44"/>
      <c r="C100" s="44"/>
      <c r="D100" s="297"/>
      <c r="E100" s="376">
        <f t="shared" si="13"/>
        <v>38</v>
      </c>
      <c r="F100" s="97">
        <f t="shared" si="14"/>
        <v>126677008.1</v>
      </c>
      <c r="G100" s="97">
        <f t="shared" si="10"/>
        <v>3800310.244</v>
      </c>
      <c r="H100" s="97" t="str">
        <f t="shared" si="15"/>
        <v/>
      </c>
      <c r="I100" s="97">
        <f t="shared" si="11"/>
        <v>130477318.4</v>
      </c>
      <c r="J100" s="97">
        <f t="shared" si="12"/>
        <v>434924.3946</v>
      </c>
      <c r="K100" s="44"/>
      <c r="L100" s="48"/>
      <c r="M100" s="45"/>
      <c r="N100" s="45"/>
      <c r="O100" s="45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</row>
    <row r="101">
      <c r="A101" s="44"/>
      <c r="B101" s="44"/>
      <c r="C101" s="44"/>
      <c r="D101" s="297"/>
      <c r="E101" s="376">
        <f t="shared" si="13"/>
        <v>39</v>
      </c>
      <c r="F101" s="97">
        <f t="shared" si="14"/>
        <v>130477318.4</v>
      </c>
      <c r="G101" s="97">
        <f t="shared" si="10"/>
        <v>3914319.551</v>
      </c>
      <c r="H101" s="97" t="str">
        <f t="shared" si="15"/>
        <v/>
      </c>
      <c r="I101" s="97">
        <f t="shared" si="11"/>
        <v>134391637.9</v>
      </c>
      <c r="J101" s="97">
        <f t="shared" si="12"/>
        <v>447972.1264</v>
      </c>
      <c r="K101" s="44"/>
      <c r="L101" s="48"/>
      <c r="M101" s="269"/>
      <c r="N101" s="45"/>
      <c r="O101" s="45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</row>
    <row r="102">
      <c r="A102" s="44"/>
      <c r="B102" s="44"/>
      <c r="C102" s="44"/>
      <c r="D102" s="297"/>
      <c r="E102" s="376">
        <f t="shared" si="13"/>
        <v>40</v>
      </c>
      <c r="F102" s="97">
        <f t="shared" si="14"/>
        <v>134391637.9</v>
      </c>
      <c r="G102" s="97">
        <f t="shared" si="10"/>
        <v>4031749.138</v>
      </c>
      <c r="H102" s="97" t="str">
        <f t="shared" si="15"/>
        <v/>
      </c>
      <c r="I102" s="97">
        <f t="shared" si="11"/>
        <v>138423387.1</v>
      </c>
      <c r="J102" s="97">
        <f t="shared" si="12"/>
        <v>461411.2902</v>
      </c>
      <c r="K102" s="70"/>
      <c r="L102" s="74"/>
      <c r="M102" s="377"/>
      <c r="N102" s="45"/>
      <c r="O102" s="45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</row>
    <row r="103">
      <c r="A103" s="44"/>
      <c r="B103" s="44"/>
      <c r="C103" s="44"/>
      <c r="D103" s="297"/>
      <c r="E103" s="376">
        <f t="shared" si="13"/>
        <v>41</v>
      </c>
      <c r="F103" s="97">
        <f t="shared" si="14"/>
        <v>138423387.1</v>
      </c>
      <c r="G103" s="97">
        <f t="shared" si="10"/>
        <v>4152701.612</v>
      </c>
      <c r="H103" s="97" t="str">
        <f t="shared" si="15"/>
        <v/>
      </c>
      <c r="I103" s="97">
        <f t="shared" si="11"/>
        <v>142576088.7</v>
      </c>
      <c r="J103" s="97">
        <f t="shared" si="12"/>
        <v>475253.6289</v>
      </c>
      <c r="K103" s="44"/>
      <c r="L103" s="74"/>
      <c r="M103" s="45"/>
      <c r="N103" s="45"/>
      <c r="O103" s="45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</row>
    <row r="104">
      <c r="A104" s="44"/>
      <c r="B104" s="44"/>
      <c r="C104" s="44"/>
      <c r="D104" s="297"/>
      <c r="E104" s="378">
        <f t="shared" si="13"/>
        <v>42</v>
      </c>
      <c r="F104" s="379">
        <f t="shared" si="14"/>
        <v>142576088.7</v>
      </c>
      <c r="G104" s="379">
        <f t="shared" si="10"/>
        <v>4277282.661</v>
      </c>
      <c r="H104" s="379" t="str">
        <f t="shared" si="15"/>
        <v/>
      </c>
      <c r="I104" s="379">
        <f t="shared" si="11"/>
        <v>146853371.3</v>
      </c>
      <c r="J104" s="379">
        <f t="shared" si="12"/>
        <v>489511.2378</v>
      </c>
      <c r="K104" s="44"/>
      <c r="L104" s="48"/>
      <c r="M104" s="45"/>
      <c r="N104" s="45"/>
      <c r="O104" s="45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</row>
    <row r="105">
      <c r="A105" s="44"/>
      <c r="B105" s="44"/>
      <c r="C105" s="44"/>
      <c r="D105" s="297"/>
      <c r="E105" s="378">
        <f t="shared" si="13"/>
        <v>43</v>
      </c>
      <c r="F105" s="379">
        <f t="shared" si="14"/>
        <v>146853371.3</v>
      </c>
      <c r="G105" s="379">
        <f t="shared" si="10"/>
        <v>4405601.14</v>
      </c>
      <c r="H105" s="379" t="str">
        <f t="shared" si="15"/>
        <v/>
      </c>
      <c r="I105" s="379">
        <f t="shared" si="11"/>
        <v>151258972.5</v>
      </c>
      <c r="J105" s="379">
        <f t="shared" si="12"/>
        <v>504196.575</v>
      </c>
      <c r="K105" s="44"/>
      <c r="L105" s="48"/>
      <c r="M105" s="45"/>
      <c r="N105" s="45"/>
      <c r="O105" s="45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</row>
    <row r="106">
      <c r="A106" s="44"/>
      <c r="B106" s="44"/>
      <c r="C106" s="44"/>
      <c r="D106" s="297"/>
      <c r="E106" s="378">
        <f t="shared" si="13"/>
        <v>44</v>
      </c>
      <c r="F106" s="379">
        <f t="shared" si="14"/>
        <v>151258972.5</v>
      </c>
      <c r="G106" s="379">
        <f t="shared" si="10"/>
        <v>4537769.175</v>
      </c>
      <c r="H106" s="379" t="str">
        <f t="shared" si="15"/>
        <v/>
      </c>
      <c r="I106" s="379">
        <f t="shared" si="11"/>
        <v>155796741.7</v>
      </c>
      <c r="J106" s="379">
        <f t="shared" si="12"/>
        <v>519322.4722</v>
      </c>
      <c r="K106" s="44"/>
      <c r="L106" s="48"/>
      <c r="M106" s="45"/>
      <c r="N106" s="45"/>
      <c r="O106" s="45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</row>
    <row r="107">
      <c r="A107" s="44"/>
      <c r="B107" s="44"/>
      <c r="C107" s="44"/>
      <c r="D107" s="297"/>
      <c r="E107" s="378">
        <f t="shared" si="13"/>
        <v>45</v>
      </c>
      <c r="F107" s="379">
        <f t="shared" si="14"/>
        <v>155796741.7</v>
      </c>
      <c r="G107" s="379">
        <f t="shared" si="10"/>
        <v>4673902.25</v>
      </c>
      <c r="H107" s="379" t="str">
        <f t="shared" si="15"/>
        <v/>
      </c>
      <c r="I107" s="379">
        <f t="shared" si="11"/>
        <v>160470643.9</v>
      </c>
      <c r="J107" s="379">
        <f t="shared" si="12"/>
        <v>534902.1464</v>
      </c>
      <c r="K107" s="44"/>
      <c r="L107" s="48"/>
      <c r="M107" s="45"/>
      <c r="N107" s="45"/>
      <c r="O107" s="45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</row>
    <row r="108">
      <c r="A108" s="44"/>
      <c r="B108" s="44"/>
      <c r="C108" s="44"/>
      <c r="D108" s="297"/>
      <c r="E108" s="378">
        <f t="shared" si="13"/>
        <v>46</v>
      </c>
      <c r="F108" s="379">
        <f t="shared" si="14"/>
        <v>160470643.9</v>
      </c>
      <c r="G108" s="379">
        <f t="shared" si="10"/>
        <v>4814119.317</v>
      </c>
      <c r="H108" s="379" t="str">
        <f t="shared" si="15"/>
        <v/>
      </c>
      <c r="I108" s="379">
        <f t="shared" si="11"/>
        <v>165284763.2</v>
      </c>
      <c r="J108" s="379">
        <f t="shared" si="12"/>
        <v>550949.2108</v>
      </c>
      <c r="K108" s="44"/>
      <c r="L108" s="48"/>
      <c r="M108" s="45"/>
      <c r="N108" s="45"/>
      <c r="O108" s="45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</row>
    <row r="109">
      <c r="A109" s="44"/>
      <c r="B109" s="44"/>
      <c r="C109" s="44"/>
      <c r="D109" s="297"/>
      <c r="E109" s="378">
        <f t="shared" si="13"/>
        <v>47</v>
      </c>
      <c r="F109" s="379">
        <f t="shared" si="14"/>
        <v>165284763.2</v>
      </c>
      <c r="G109" s="379">
        <f t="shared" si="10"/>
        <v>4958542.897</v>
      </c>
      <c r="H109" s="379" t="str">
        <f t="shared" si="15"/>
        <v/>
      </c>
      <c r="I109" s="379">
        <f t="shared" si="11"/>
        <v>170243306.1</v>
      </c>
      <c r="J109" s="379">
        <f t="shared" si="12"/>
        <v>567477.6871</v>
      </c>
      <c r="K109" s="44"/>
      <c r="L109" s="48"/>
      <c r="M109" s="45"/>
      <c r="N109" s="45"/>
      <c r="O109" s="45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</row>
    <row r="110">
      <c r="A110" s="44"/>
      <c r="B110" s="44"/>
      <c r="C110" s="44"/>
      <c r="D110" s="297"/>
      <c r="E110" s="378">
        <f t="shared" si="13"/>
        <v>48</v>
      </c>
      <c r="F110" s="379">
        <f t="shared" si="14"/>
        <v>170243306.1</v>
      </c>
      <c r="G110" s="379">
        <f t="shared" si="10"/>
        <v>5107299.184</v>
      </c>
      <c r="H110" s="379" t="str">
        <f t="shared" si="15"/>
        <v/>
      </c>
      <c r="I110" s="379">
        <f t="shared" si="11"/>
        <v>175350605.3</v>
      </c>
      <c r="J110" s="379">
        <f t="shared" si="12"/>
        <v>584502.0177</v>
      </c>
      <c r="K110" s="44"/>
      <c r="L110" s="48"/>
      <c r="M110" s="45"/>
      <c r="N110" s="45"/>
      <c r="O110" s="45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</row>
    <row r="111">
      <c r="A111" s="44"/>
      <c r="B111" s="44"/>
      <c r="C111" s="44"/>
      <c r="D111" s="297"/>
      <c r="E111" s="378">
        <f t="shared" si="13"/>
        <v>49</v>
      </c>
      <c r="F111" s="379">
        <f t="shared" si="14"/>
        <v>175350605.3</v>
      </c>
      <c r="G111" s="379">
        <f t="shared" si="10"/>
        <v>5260518.159</v>
      </c>
      <c r="H111" s="379" t="str">
        <f t="shared" si="15"/>
        <v/>
      </c>
      <c r="I111" s="379">
        <f t="shared" si="11"/>
        <v>180611123.5</v>
      </c>
      <c r="J111" s="379">
        <f t="shared" si="12"/>
        <v>602037.0782</v>
      </c>
      <c r="K111" s="44"/>
      <c r="L111" s="48"/>
      <c r="M111" s="45"/>
      <c r="N111" s="45"/>
      <c r="O111" s="45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</row>
    <row r="112">
      <c r="A112" s="44"/>
      <c r="B112" s="44"/>
      <c r="C112" s="44"/>
      <c r="D112" s="297"/>
      <c r="E112" s="378">
        <f t="shared" si="13"/>
        <v>50</v>
      </c>
      <c r="F112" s="379">
        <f t="shared" si="14"/>
        <v>180611123.5</v>
      </c>
      <c r="G112" s="379">
        <f t="shared" si="10"/>
        <v>5418333.704</v>
      </c>
      <c r="H112" s="379" t="str">
        <f t="shared" si="15"/>
        <v/>
      </c>
      <c r="I112" s="379">
        <f t="shared" si="11"/>
        <v>186029457.2</v>
      </c>
      <c r="J112" s="379">
        <f t="shared" si="12"/>
        <v>620098.1906</v>
      </c>
      <c r="K112" s="44"/>
      <c r="L112" s="48"/>
      <c r="M112" s="45"/>
      <c r="N112" s="45"/>
      <c r="O112" s="45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</row>
    <row r="113">
      <c r="A113" s="44"/>
      <c r="B113" s="44"/>
      <c r="C113" s="44"/>
      <c r="D113" s="297"/>
      <c r="E113" s="355">
        <f t="shared" si="13"/>
        <v>51</v>
      </c>
      <c r="F113" s="356">
        <f t="shared" si="14"/>
        <v>186029457.2</v>
      </c>
      <c r="G113" s="356">
        <f t="shared" si="10"/>
        <v>5580883.715</v>
      </c>
      <c r="H113" s="356" t="str">
        <f t="shared" si="15"/>
        <v/>
      </c>
      <c r="I113" s="356">
        <f t="shared" si="11"/>
        <v>191610340.9</v>
      </c>
      <c r="J113" s="356">
        <f t="shared" si="12"/>
        <v>638701.1363</v>
      </c>
      <c r="K113" s="44"/>
      <c r="L113" s="48"/>
      <c r="M113" s="45"/>
      <c r="N113" s="45"/>
      <c r="O113" s="45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</row>
    <row r="114">
      <c r="A114" s="44"/>
      <c r="B114" s="44"/>
      <c r="C114" s="44"/>
      <c r="D114" s="297"/>
      <c r="E114" s="355">
        <f t="shared" si="13"/>
        <v>52</v>
      </c>
      <c r="F114" s="356">
        <f t="shared" si="14"/>
        <v>191610340.9</v>
      </c>
      <c r="G114" s="356">
        <f t="shared" si="10"/>
        <v>5748310.227</v>
      </c>
      <c r="H114" s="356" t="str">
        <f t="shared" si="15"/>
        <v/>
      </c>
      <c r="I114" s="356">
        <f t="shared" si="11"/>
        <v>197358651.1</v>
      </c>
      <c r="J114" s="356">
        <f t="shared" si="12"/>
        <v>657862.1704</v>
      </c>
      <c r="K114" s="44"/>
      <c r="L114" s="48"/>
      <c r="M114" s="45"/>
      <c r="N114" s="45"/>
      <c r="O114" s="45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</row>
    <row r="115">
      <c r="A115" s="44"/>
      <c r="B115" s="44"/>
      <c r="C115" s="44"/>
      <c r="D115" s="297"/>
      <c r="E115" s="355">
        <f t="shared" si="13"/>
        <v>53</v>
      </c>
      <c r="F115" s="356">
        <f t="shared" si="14"/>
        <v>197358651.1</v>
      </c>
      <c r="G115" s="356">
        <f t="shared" si="10"/>
        <v>5920759.533</v>
      </c>
      <c r="H115" s="356" t="str">
        <f t="shared" si="15"/>
        <v/>
      </c>
      <c r="I115" s="356">
        <f t="shared" si="11"/>
        <v>203279410.6</v>
      </c>
      <c r="J115" s="356">
        <f t="shared" si="12"/>
        <v>677598.0355</v>
      </c>
      <c r="K115" s="44"/>
      <c r="L115" s="48"/>
      <c r="M115" s="45"/>
      <c r="N115" s="45"/>
      <c r="O115" s="45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</row>
    <row r="116">
      <c r="A116" s="44"/>
      <c r="B116" s="44"/>
      <c r="C116" s="44"/>
      <c r="D116" s="297"/>
      <c r="E116" s="355">
        <f t="shared" si="13"/>
        <v>54</v>
      </c>
      <c r="F116" s="356">
        <f t="shared" si="14"/>
        <v>203279410.6</v>
      </c>
      <c r="G116" s="356">
        <f t="shared" si="10"/>
        <v>6098382.319</v>
      </c>
      <c r="H116" s="356" t="str">
        <f t="shared" si="15"/>
        <v/>
      </c>
      <c r="I116" s="356">
        <f t="shared" si="11"/>
        <v>209377793</v>
      </c>
      <c r="J116" s="356">
        <f t="shared" si="12"/>
        <v>697925.9766</v>
      </c>
      <c r="K116" s="44"/>
      <c r="L116" s="48"/>
      <c r="M116" s="45"/>
      <c r="N116" s="45"/>
      <c r="O116" s="45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</row>
    <row r="117">
      <c r="A117" s="44"/>
      <c r="B117" s="44"/>
      <c r="C117" s="44"/>
      <c r="D117" s="297"/>
      <c r="E117" s="355">
        <f t="shared" si="13"/>
        <v>55</v>
      </c>
      <c r="F117" s="356">
        <f t="shared" si="14"/>
        <v>209377793</v>
      </c>
      <c r="G117" s="356">
        <f t="shared" si="10"/>
        <v>6281333.789</v>
      </c>
      <c r="H117" s="356" t="str">
        <f t="shared" si="15"/>
        <v/>
      </c>
      <c r="I117" s="356">
        <f t="shared" si="11"/>
        <v>215659126.8</v>
      </c>
      <c r="J117" s="356">
        <f t="shared" si="12"/>
        <v>718863.7558</v>
      </c>
      <c r="K117" s="44"/>
      <c r="L117" s="48"/>
      <c r="M117" s="45"/>
      <c r="N117" s="45"/>
      <c r="O117" s="45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</row>
    <row r="118">
      <c r="A118" s="44"/>
      <c r="B118" s="44"/>
      <c r="C118" s="44"/>
      <c r="D118" s="297"/>
      <c r="E118" s="355">
        <f t="shared" si="13"/>
        <v>56</v>
      </c>
      <c r="F118" s="356">
        <f t="shared" si="14"/>
        <v>215659126.8</v>
      </c>
      <c r="G118" s="356">
        <f t="shared" si="10"/>
        <v>6469773.803</v>
      </c>
      <c r="H118" s="356" t="str">
        <f t="shared" si="15"/>
        <v/>
      </c>
      <c r="I118" s="356">
        <f t="shared" si="11"/>
        <v>222128900.6</v>
      </c>
      <c r="J118" s="356">
        <f t="shared" si="12"/>
        <v>740429.6685</v>
      </c>
      <c r="K118" s="44"/>
      <c r="L118" s="48"/>
      <c r="M118" s="45"/>
      <c r="N118" s="45"/>
      <c r="O118" s="45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</row>
    <row r="119">
      <c r="A119" s="44"/>
      <c r="B119" s="44"/>
      <c r="C119" s="44"/>
      <c r="D119" s="297"/>
      <c r="E119" s="355">
        <f t="shared" si="13"/>
        <v>57</v>
      </c>
      <c r="F119" s="356">
        <f t="shared" si="14"/>
        <v>222128900.6</v>
      </c>
      <c r="G119" s="356">
        <f t="shared" si="10"/>
        <v>6663867.017</v>
      </c>
      <c r="H119" s="356" t="str">
        <f t="shared" si="15"/>
        <v/>
      </c>
      <c r="I119" s="356">
        <f t="shared" si="11"/>
        <v>228792767.6</v>
      </c>
      <c r="J119" s="356">
        <f t="shared" si="12"/>
        <v>762642.5586</v>
      </c>
      <c r="K119" s="44"/>
      <c r="L119" s="48"/>
      <c r="M119" s="45"/>
      <c r="N119" s="45"/>
      <c r="O119" s="45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</row>
    <row r="120">
      <c r="A120" s="44"/>
      <c r="B120" s="44"/>
      <c r="C120" s="44"/>
      <c r="D120" s="297"/>
      <c r="E120" s="355">
        <f t="shared" si="13"/>
        <v>58</v>
      </c>
      <c r="F120" s="356">
        <f t="shared" si="14"/>
        <v>228792767.6</v>
      </c>
      <c r="G120" s="356">
        <f t="shared" si="10"/>
        <v>6863783.027</v>
      </c>
      <c r="H120" s="356" t="str">
        <f t="shared" si="15"/>
        <v/>
      </c>
      <c r="I120" s="356">
        <f t="shared" si="11"/>
        <v>235656550.6</v>
      </c>
      <c r="J120" s="356">
        <f t="shared" si="12"/>
        <v>785521.8353</v>
      </c>
      <c r="K120" s="44"/>
      <c r="L120" s="48"/>
      <c r="M120" s="45"/>
      <c r="N120" s="45"/>
      <c r="O120" s="45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</row>
    <row r="121">
      <c r="A121" s="44"/>
      <c r="B121" s="44"/>
      <c r="C121" s="44"/>
      <c r="D121" s="297"/>
      <c r="E121" s="355">
        <f t="shared" si="13"/>
        <v>59</v>
      </c>
      <c r="F121" s="356">
        <f t="shared" si="14"/>
        <v>235656550.6</v>
      </c>
      <c r="G121" s="356">
        <f t="shared" si="10"/>
        <v>7069696.518</v>
      </c>
      <c r="H121" s="356" t="str">
        <f t="shared" si="15"/>
        <v/>
      </c>
      <c r="I121" s="356">
        <f t="shared" si="11"/>
        <v>242726247.1</v>
      </c>
      <c r="J121" s="356">
        <f t="shared" si="12"/>
        <v>809087.4904</v>
      </c>
      <c r="K121" s="44"/>
      <c r="L121" s="48"/>
      <c r="M121" s="45"/>
      <c r="N121" s="45"/>
      <c r="O121" s="45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</row>
    <row r="122">
      <c r="A122" s="44"/>
      <c r="B122" s="44"/>
      <c r="C122" s="44"/>
      <c r="D122" s="297"/>
      <c r="E122" s="355">
        <f t="shared" si="13"/>
        <v>60</v>
      </c>
      <c r="F122" s="356">
        <f t="shared" si="14"/>
        <v>242726247.1</v>
      </c>
      <c r="G122" s="356">
        <f t="shared" si="10"/>
        <v>7281787.414</v>
      </c>
      <c r="H122" s="356" t="str">
        <f t="shared" si="15"/>
        <v/>
      </c>
      <c r="I122" s="356">
        <f t="shared" si="11"/>
        <v>250008034.5</v>
      </c>
      <c r="J122" s="356">
        <f t="shared" si="12"/>
        <v>833360.1151</v>
      </c>
      <c r="K122" s="44"/>
      <c r="L122" s="48"/>
      <c r="M122" s="45"/>
      <c r="N122" s="45"/>
      <c r="O122" s="45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</row>
    <row r="123">
      <c r="A123" s="169"/>
      <c r="E123" s="168"/>
      <c r="G123" s="142"/>
      <c r="H123" s="137"/>
      <c r="L123" s="142"/>
    </row>
    <row r="124">
      <c r="A124" s="169"/>
      <c r="E124" s="168"/>
      <c r="G124" s="142"/>
      <c r="L124" s="142"/>
    </row>
    <row r="125">
      <c r="A125" s="169"/>
      <c r="E125" s="168"/>
      <c r="G125" s="142"/>
      <c r="L125" s="142"/>
    </row>
    <row r="126">
      <c r="A126" s="169"/>
      <c r="E126" s="168"/>
      <c r="G126" s="142"/>
      <c r="L126" s="142"/>
    </row>
    <row r="127">
      <c r="A127" s="169"/>
      <c r="E127" s="168"/>
      <c r="G127" s="142"/>
      <c r="L127" s="142"/>
    </row>
    <row r="128">
      <c r="A128" s="169"/>
      <c r="E128" s="168"/>
      <c r="G128" s="142"/>
      <c r="L128" s="142"/>
    </row>
    <row r="129">
      <c r="A129" s="169"/>
      <c r="E129" s="168"/>
      <c r="G129" s="142"/>
      <c r="L129" s="142"/>
    </row>
    <row r="130">
      <c r="A130" s="169"/>
      <c r="E130" s="168"/>
      <c r="G130" s="142"/>
      <c r="L130" s="142"/>
    </row>
    <row r="131">
      <c r="A131" s="169"/>
      <c r="E131" s="168"/>
      <c r="G131" s="142"/>
      <c r="L131" s="142"/>
    </row>
    <row r="132">
      <c r="A132" s="169"/>
      <c r="E132" s="168"/>
      <c r="G132" s="142"/>
      <c r="L132" s="142"/>
    </row>
    <row r="133">
      <c r="A133" s="169"/>
      <c r="E133" s="168"/>
      <c r="G133" s="142"/>
      <c r="L133" s="142"/>
    </row>
    <row r="134">
      <c r="A134" s="169"/>
      <c r="E134" s="168"/>
      <c r="G134" s="142"/>
      <c r="L134" s="142"/>
    </row>
    <row r="135">
      <c r="A135" s="169"/>
      <c r="E135" s="168"/>
      <c r="G135" s="142"/>
      <c r="L135" s="142"/>
    </row>
    <row r="136">
      <c r="A136" s="169"/>
      <c r="E136" s="168"/>
      <c r="G136" s="142"/>
      <c r="L136" s="142"/>
    </row>
    <row r="137">
      <c r="A137" s="169"/>
      <c r="E137" s="168"/>
      <c r="G137" s="142"/>
      <c r="L137" s="142"/>
    </row>
    <row r="138">
      <c r="A138" s="169"/>
      <c r="E138" s="168"/>
      <c r="G138" s="142"/>
      <c r="L138" s="142"/>
    </row>
    <row r="139">
      <c r="A139" s="169"/>
      <c r="E139" s="168"/>
      <c r="G139" s="142"/>
      <c r="L139" s="142"/>
    </row>
    <row r="140">
      <c r="A140" s="169"/>
      <c r="E140" s="168"/>
      <c r="G140" s="142"/>
      <c r="L140" s="142"/>
    </row>
    <row r="141">
      <c r="A141" s="169"/>
      <c r="E141" s="168"/>
      <c r="G141" s="142"/>
      <c r="L141" s="142"/>
    </row>
    <row r="142">
      <c r="A142" s="169"/>
      <c r="E142" s="168"/>
      <c r="G142" s="142"/>
      <c r="L142" s="142"/>
    </row>
    <row r="143">
      <c r="A143" s="169"/>
      <c r="E143" s="168"/>
      <c r="G143" s="142"/>
      <c r="L143" s="142"/>
    </row>
    <row r="144">
      <c r="A144" s="169"/>
      <c r="E144" s="168"/>
      <c r="G144" s="142"/>
      <c r="L144" s="142"/>
    </row>
    <row r="145">
      <c r="A145" s="169"/>
      <c r="E145" s="168"/>
      <c r="G145" s="142"/>
      <c r="L145" s="142"/>
    </row>
    <row r="146">
      <c r="A146" s="169"/>
      <c r="E146" s="168"/>
      <c r="G146" s="142"/>
      <c r="L146" s="142"/>
    </row>
    <row r="147">
      <c r="A147" s="169"/>
      <c r="E147" s="168"/>
      <c r="G147" s="142"/>
      <c r="L147" s="142"/>
    </row>
    <row r="148">
      <c r="A148" s="169"/>
      <c r="E148" s="168"/>
      <c r="G148" s="142"/>
      <c r="L148" s="142"/>
    </row>
    <row r="149">
      <c r="A149" s="169"/>
      <c r="E149" s="168"/>
      <c r="G149" s="142"/>
      <c r="L149" s="142"/>
    </row>
    <row r="150">
      <c r="A150" s="169"/>
      <c r="E150" s="168"/>
      <c r="G150" s="142"/>
      <c r="L150" s="142"/>
    </row>
    <row r="151">
      <c r="A151" s="169"/>
      <c r="E151" s="168"/>
      <c r="G151" s="142"/>
      <c r="L151" s="142"/>
    </row>
    <row r="152">
      <c r="A152" s="169"/>
      <c r="E152" s="168"/>
      <c r="G152" s="142"/>
      <c r="L152" s="142"/>
    </row>
    <row r="153">
      <c r="A153" s="169"/>
      <c r="E153" s="168"/>
      <c r="G153" s="142"/>
      <c r="L153" s="142"/>
    </row>
    <row r="154">
      <c r="A154" s="169"/>
      <c r="E154" s="168"/>
      <c r="G154" s="142"/>
      <c r="L154" s="142"/>
    </row>
    <row r="155">
      <c r="A155" s="169"/>
      <c r="E155" s="168"/>
      <c r="G155" s="142"/>
      <c r="L155" s="142"/>
    </row>
    <row r="156">
      <c r="A156" s="169"/>
      <c r="E156" s="168"/>
      <c r="G156" s="142"/>
      <c r="L156" s="142"/>
    </row>
    <row r="157">
      <c r="A157" s="169"/>
      <c r="E157" s="168"/>
      <c r="G157" s="142"/>
      <c r="L157" s="142"/>
    </row>
    <row r="158">
      <c r="A158" s="169"/>
      <c r="E158" s="168"/>
      <c r="G158" s="142"/>
      <c r="L158" s="142"/>
    </row>
    <row r="159">
      <c r="A159" s="169"/>
      <c r="E159" s="168"/>
      <c r="G159" s="142"/>
      <c r="L159" s="142"/>
    </row>
    <row r="160">
      <c r="A160" s="169"/>
      <c r="E160" s="168"/>
      <c r="G160" s="142"/>
      <c r="L160" s="142"/>
    </row>
    <row r="161">
      <c r="A161" s="169"/>
      <c r="E161" s="168"/>
      <c r="G161" s="142"/>
      <c r="L161" s="142"/>
    </row>
    <row r="162">
      <c r="A162" s="169"/>
      <c r="E162" s="168"/>
      <c r="G162" s="142"/>
      <c r="L162" s="142"/>
    </row>
    <row r="163">
      <c r="A163" s="169"/>
      <c r="E163" s="168"/>
      <c r="G163" s="142"/>
      <c r="L163" s="142"/>
    </row>
    <row r="164">
      <c r="A164" s="169"/>
      <c r="E164" s="168"/>
      <c r="G164" s="142"/>
      <c r="L164" s="142"/>
    </row>
    <row r="165">
      <c r="A165" s="169"/>
      <c r="E165" s="168"/>
      <c r="G165" s="142"/>
      <c r="L165" s="142"/>
    </row>
    <row r="166">
      <c r="A166" s="169"/>
      <c r="E166" s="168"/>
      <c r="G166" s="142"/>
      <c r="L166" s="142"/>
    </row>
    <row r="167">
      <c r="A167" s="169"/>
      <c r="E167" s="168"/>
      <c r="G167" s="142"/>
      <c r="L167" s="142"/>
    </row>
    <row r="168">
      <c r="A168" s="169"/>
      <c r="E168" s="168"/>
      <c r="G168" s="142"/>
      <c r="L168" s="142"/>
    </row>
    <row r="169">
      <c r="A169" s="169"/>
      <c r="E169" s="168"/>
      <c r="G169" s="142"/>
      <c r="L169" s="142"/>
    </row>
    <row r="170">
      <c r="A170" s="169"/>
      <c r="E170" s="168"/>
      <c r="G170" s="142"/>
      <c r="L170" s="142"/>
    </row>
    <row r="171">
      <c r="A171" s="169"/>
      <c r="E171" s="168"/>
      <c r="G171" s="142"/>
      <c r="L171" s="142"/>
    </row>
    <row r="172">
      <c r="A172" s="169"/>
      <c r="E172" s="168"/>
      <c r="G172" s="142"/>
      <c r="L172" s="142"/>
    </row>
    <row r="173">
      <c r="A173" s="169"/>
      <c r="E173" s="168"/>
      <c r="G173" s="142"/>
      <c r="L173" s="142"/>
    </row>
    <row r="174">
      <c r="A174" s="169"/>
      <c r="E174" s="168"/>
      <c r="G174" s="142"/>
      <c r="L174" s="142"/>
    </row>
    <row r="175">
      <c r="A175" s="169"/>
      <c r="E175" s="168"/>
      <c r="G175" s="142"/>
      <c r="L175" s="142"/>
    </row>
    <row r="176">
      <c r="A176" s="169"/>
      <c r="E176" s="168"/>
      <c r="G176" s="142"/>
      <c r="L176" s="142"/>
    </row>
    <row r="177">
      <c r="A177" s="169"/>
      <c r="E177" s="168"/>
      <c r="G177" s="142"/>
      <c r="L177" s="142"/>
    </row>
    <row r="178">
      <c r="A178" s="169"/>
      <c r="E178" s="168"/>
      <c r="G178" s="142"/>
      <c r="L178" s="142"/>
    </row>
    <row r="179">
      <c r="A179" s="169"/>
      <c r="E179" s="168"/>
      <c r="G179" s="142"/>
      <c r="L179" s="142"/>
    </row>
    <row r="180">
      <c r="A180" s="169"/>
      <c r="E180" s="168"/>
      <c r="G180" s="142"/>
      <c r="L180" s="142"/>
    </row>
    <row r="181">
      <c r="A181" s="169"/>
      <c r="E181" s="168"/>
      <c r="G181" s="142"/>
      <c r="L181" s="142"/>
    </row>
    <row r="182">
      <c r="A182" s="169"/>
      <c r="E182" s="168"/>
      <c r="G182" s="142"/>
      <c r="L182" s="142"/>
    </row>
    <row r="183">
      <c r="A183" s="169"/>
      <c r="E183" s="168"/>
      <c r="G183" s="142"/>
      <c r="L183" s="142"/>
    </row>
    <row r="184">
      <c r="A184" s="169"/>
      <c r="E184" s="168"/>
      <c r="G184" s="142"/>
      <c r="L184" s="142"/>
    </row>
    <row r="185">
      <c r="A185" s="169"/>
      <c r="E185" s="168"/>
      <c r="G185" s="142"/>
      <c r="L185" s="142"/>
    </row>
    <row r="186">
      <c r="A186" s="169"/>
      <c r="E186" s="168"/>
      <c r="G186" s="142"/>
      <c r="L186" s="142"/>
    </row>
    <row r="187">
      <c r="A187" s="169"/>
      <c r="E187" s="168"/>
      <c r="G187" s="142"/>
      <c r="L187" s="142"/>
    </row>
    <row r="188">
      <c r="A188" s="169"/>
      <c r="E188" s="168"/>
      <c r="G188" s="142"/>
      <c r="L188" s="142"/>
    </row>
    <row r="189">
      <c r="A189" s="169"/>
      <c r="E189" s="168"/>
      <c r="G189" s="142"/>
      <c r="L189" s="142"/>
    </row>
    <row r="190">
      <c r="A190" s="169"/>
      <c r="E190" s="168"/>
      <c r="G190" s="142"/>
      <c r="L190" s="142"/>
    </row>
    <row r="191">
      <c r="A191" s="169"/>
      <c r="E191" s="168"/>
      <c r="G191" s="142"/>
      <c r="L191" s="142"/>
    </row>
    <row r="192">
      <c r="A192" s="169"/>
      <c r="E192" s="168"/>
      <c r="G192" s="142"/>
      <c r="L192" s="142"/>
    </row>
    <row r="193">
      <c r="A193" s="169"/>
      <c r="E193" s="168"/>
      <c r="G193" s="142"/>
      <c r="L193" s="142"/>
    </row>
    <row r="194">
      <c r="A194" s="169"/>
      <c r="E194" s="168"/>
      <c r="G194" s="142"/>
      <c r="L194" s="142"/>
    </row>
    <row r="195">
      <c r="A195" s="169"/>
      <c r="E195" s="168"/>
      <c r="G195" s="142"/>
      <c r="L195" s="142"/>
    </row>
    <row r="196">
      <c r="A196" s="169"/>
      <c r="E196" s="168"/>
      <c r="G196" s="142"/>
      <c r="L196" s="142"/>
    </row>
    <row r="197">
      <c r="A197" s="169"/>
      <c r="E197" s="168"/>
      <c r="G197" s="142"/>
      <c r="L197" s="142"/>
    </row>
    <row r="198">
      <c r="A198" s="169"/>
      <c r="E198" s="168"/>
      <c r="G198" s="142"/>
      <c r="L198" s="142"/>
    </row>
    <row r="199">
      <c r="A199" s="169"/>
      <c r="E199" s="168"/>
      <c r="G199" s="142"/>
      <c r="L199" s="142"/>
    </row>
    <row r="200">
      <c r="A200" s="169"/>
      <c r="E200" s="168"/>
      <c r="G200" s="142"/>
      <c r="L200" s="142"/>
    </row>
    <row r="201">
      <c r="A201" s="169"/>
      <c r="E201" s="168"/>
      <c r="G201" s="142"/>
      <c r="L201" s="142"/>
    </row>
    <row r="202">
      <c r="A202" s="169"/>
      <c r="E202" s="168"/>
      <c r="G202" s="142"/>
      <c r="L202" s="142"/>
    </row>
    <row r="203">
      <c r="A203" s="169"/>
      <c r="E203" s="168"/>
      <c r="G203" s="142"/>
      <c r="L203" s="142"/>
    </row>
    <row r="204">
      <c r="A204" s="169"/>
      <c r="E204" s="168"/>
      <c r="G204" s="142"/>
      <c r="L204" s="142"/>
    </row>
    <row r="205">
      <c r="A205" s="169"/>
      <c r="E205" s="168"/>
      <c r="G205" s="142"/>
      <c r="L205" s="142"/>
    </row>
    <row r="206">
      <c r="A206" s="169"/>
      <c r="E206" s="168"/>
      <c r="G206" s="142"/>
      <c r="L206" s="142"/>
    </row>
    <row r="207">
      <c r="A207" s="169"/>
      <c r="E207" s="168"/>
      <c r="G207" s="142"/>
      <c r="L207" s="142"/>
    </row>
    <row r="208">
      <c r="A208" s="169"/>
      <c r="E208" s="168"/>
      <c r="G208" s="142"/>
      <c r="L208" s="142"/>
    </row>
    <row r="209">
      <c r="A209" s="169"/>
      <c r="E209" s="168"/>
      <c r="G209" s="142"/>
      <c r="L209" s="142"/>
    </row>
    <row r="210">
      <c r="A210" s="169"/>
      <c r="E210" s="168"/>
      <c r="G210" s="142"/>
      <c r="L210" s="142"/>
    </row>
    <row r="211">
      <c r="A211" s="169"/>
      <c r="E211" s="168"/>
      <c r="G211" s="142"/>
      <c r="L211" s="142"/>
    </row>
    <row r="212">
      <c r="A212" s="169"/>
      <c r="E212" s="168"/>
      <c r="G212" s="142"/>
      <c r="L212" s="142"/>
    </row>
    <row r="213">
      <c r="A213" s="169"/>
      <c r="E213" s="168"/>
      <c r="G213" s="142"/>
      <c r="L213" s="142"/>
    </row>
    <row r="214">
      <c r="A214" s="169"/>
      <c r="E214" s="168"/>
      <c r="G214" s="142"/>
      <c r="L214" s="142"/>
    </row>
    <row r="215">
      <c r="A215" s="169"/>
      <c r="E215" s="168"/>
      <c r="G215" s="142"/>
      <c r="L215" s="142"/>
    </row>
    <row r="216">
      <c r="A216" s="169"/>
      <c r="E216" s="168"/>
      <c r="G216" s="142"/>
      <c r="L216" s="142"/>
    </row>
    <row r="217">
      <c r="A217" s="169"/>
      <c r="E217" s="168"/>
      <c r="G217" s="142"/>
      <c r="L217" s="142"/>
    </row>
    <row r="218">
      <c r="A218" s="169"/>
      <c r="E218" s="168"/>
      <c r="G218" s="142"/>
      <c r="L218" s="142"/>
    </row>
    <row r="219">
      <c r="A219" s="169"/>
      <c r="E219" s="168"/>
      <c r="G219" s="142"/>
      <c r="L219" s="142"/>
    </row>
    <row r="220">
      <c r="A220" s="169"/>
      <c r="E220" s="168"/>
      <c r="G220" s="142"/>
      <c r="L220" s="142"/>
    </row>
    <row r="221">
      <c r="A221" s="169"/>
      <c r="E221" s="168"/>
      <c r="G221" s="142"/>
      <c r="L221" s="142"/>
    </row>
    <row r="222">
      <c r="A222" s="169"/>
      <c r="E222" s="168"/>
      <c r="G222" s="142"/>
      <c r="L222" s="142"/>
    </row>
    <row r="223">
      <c r="A223" s="169"/>
      <c r="E223" s="168"/>
      <c r="G223" s="142"/>
      <c r="L223" s="142"/>
    </row>
    <row r="224">
      <c r="A224" s="169"/>
      <c r="E224" s="168"/>
      <c r="G224" s="142"/>
      <c r="L224" s="142"/>
    </row>
    <row r="225">
      <c r="A225" s="169"/>
      <c r="E225" s="168"/>
      <c r="G225" s="142"/>
      <c r="L225" s="142"/>
    </row>
    <row r="226">
      <c r="A226" s="169"/>
      <c r="E226" s="168"/>
      <c r="G226" s="142"/>
      <c r="L226" s="142"/>
    </row>
    <row r="227">
      <c r="A227" s="169"/>
      <c r="E227" s="168"/>
      <c r="G227" s="142"/>
      <c r="L227" s="142"/>
    </row>
    <row r="228">
      <c r="A228" s="169"/>
      <c r="E228" s="168"/>
      <c r="G228" s="142"/>
      <c r="L228" s="142"/>
    </row>
    <row r="229">
      <c r="A229" s="169"/>
      <c r="E229" s="168"/>
      <c r="G229" s="142"/>
      <c r="L229" s="142"/>
    </row>
    <row r="230">
      <c r="A230" s="169"/>
      <c r="E230" s="168"/>
      <c r="G230" s="142"/>
      <c r="L230" s="142"/>
    </row>
    <row r="231">
      <c r="A231" s="169"/>
      <c r="E231" s="168"/>
      <c r="G231" s="142"/>
      <c r="L231" s="142"/>
    </row>
    <row r="232">
      <c r="A232" s="169"/>
      <c r="E232" s="168"/>
      <c r="G232" s="142"/>
      <c r="L232" s="142"/>
    </row>
    <row r="233">
      <c r="A233" s="169"/>
      <c r="E233" s="168"/>
      <c r="G233" s="142"/>
      <c r="L233" s="142"/>
    </row>
    <row r="234">
      <c r="A234" s="169"/>
      <c r="E234" s="168"/>
      <c r="G234" s="142"/>
      <c r="L234" s="142"/>
    </row>
    <row r="235">
      <c r="A235" s="169"/>
      <c r="E235" s="168"/>
      <c r="G235" s="142"/>
      <c r="L235" s="142"/>
    </row>
    <row r="236">
      <c r="A236" s="169"/>
      <c r="E236" s="168"/>
      <c r="G236" s="142"/>
      <c r="L236" s="142"/>
    </row>
    <row r="237">
      <c r="A237" s="169"/>
      <c r="E237" s="168"/>
      <c r="G237" s="142"/>
      <c r="L237" s="142"/>
    </row>
    <row r="238">
      <c r="A238" s="169"/>
      <c r="E238" s="168"/>
      <c r="G238" s="142"/>
      <c r="L238" s="142"/>
    </row>
    <row r="239">
      <c r="A239" s="169"/>
      <c r="E239" s="168"/>
      <c r="G239" s="142"/>
      <c r="L239" s="142"/>
    </row>
    <row r="240">
      <c r="A240" s="169"/>
      <c r="E240" s="168"/>
      <c r="G240" s="142"/>
      <c r="L240" s="142"/>
    </row>
    <row r="241">
      <c r="A241" s="169"/>
      <c r="E241" s="168"/>
      <c r="G241" s="142"/>
      <c r="L241" s="142"/>
    </row>
    <row r="242">
      <c r="A242" s="169"/>
      <c r="E242" s="168"/>
      <c r="G242" s="142"/>
      <c r="L242" s="142"/>
    </row>
    <row r="243">
      <c r="A243" s="169"/>
      <c r="E243" s="168"/>
      <c r="G243" s="142"/>
      <c r="L243" s="142"/>
    </row>
    <row r="244">
      <c r="A244" s="169"/>
      <c r="E244" s="168"/>
      <c r="G244" s="142"/>
      <c r="L244" s="142"/>
    </row>
    <row r="245">
      <c r="A245" s="169"/>
      <c r="E245" s="168"/>
      <c r="G245" s="142"/>
      <c r="L245" s="142"/>
    </row>
    <row r="246">
      <c r="A246" s="169"/>
      <c r="E246" s="168"/>
      <c r="G246" s="142"/>
      <c r="L246" s="142"/>
    </row>
    <row r="247">
      <c r="A247" s="169"/>
      <c r="E247" s="168"/>
      <c r="G247" s="142"/>
      <c r="L247" s="142"/>
    </row>
    <row r="248">
      <c r="A248" s="169"/>
      <c r="E248" s="168"/>
      <c r="G248" s="142"/>
      <c r="L248" s="142"/>
    </row>
    <row r="249">
      <c r="A249" s="169"/>
      <c r="E249" s="168"/>
      <c r="G249" s="142"/>
      <c r="L249" s="142"/>
    </row>
    <row r="250">
      <c r="A250" s="169"/>
      <c r="E250" s="168"/>
      <c r="G250" s="142"/>
      <c r="L250" s="142"/>
    </row>
    <row r="251">
      <c r="A251" s="169"/>
      <c r="E251" s="168"/>
      <c r="G251" s="142"/>
      <c r="L251" s="142"/>
    </row>
    <row r="252">
      <c r="A252" s="169"/>
      <c r="E252" s="168"/>
      <c r="G252" s="142"/>
      <c r="L252" s="142"/>
    </row>
    <row r="253">
      <c r="A253" s="169"/>
      <c r="E253" s="168"/>
      <c r="G253" s="142"/>
      <c r="L253" s="142"/>
    </row>
    <row r="254">
      <c r="A254" s="169"/>
      <c r="E254" s="168"/>
      <c r="G254" s="142"/>
      <c r="L254" s="142"/>
    </row>
    <row r="255">
      <c r="A255" s="169"/>
      <c r="E255" s="168"/>
      <c r="G255" s="142"/>
      <c r="L255" s="142"/>
    </row>
    <row r="256">
      <c r="A256" s="169"/>
      <c r="E256" s="168"/>
      <c r="G256" s="142"/>
      <c r="L256" s="142"/>
    </row>
    <row r="257">
      <c r="A257" s="169"/>
      <c r="E257" s="168"/>
      <c r="G257" s="142"/>
      <c r="L257" s="142"/>
    </row>
    <row r="258">
      <c r="A258" s="169"/>
      <c r="E258" s="168"/>
      <c r="G258" s="142"/>
      <c r="L258" s="142"/>
    </row>
    <row r="259">
      <c r="A259" s="169"/>
      <c r="E259" s="168"/>
      <c r="G259" s="142"/>
      <c r="L259" s="142"/>
    </row>
    <row r="260">
      <c r="A260" s="169"/>
      <c r="E260" s="168"/>
      <c r="G260" s="142"/>
      <c r="L260" s="142"/>
    </row>
    <row r="261">
      <c r="A261" s="169"/>
      <c r="E261" s="168"/>
      <c r="G261" s="142"/>
      <c r="L261" s="142"/>
    </row>
    <row r="262">
      <c r="A262" s="169"/>
      <c r="E262" s="168"/>
      <c r="G262" s="142"/>
      <c r="L262" s="142"/>
    </row>
    <row r="263">
      <c r="A263" s="169"/>
      <c r="E263" s="168"/>
      <c r="G263" s="142"/>
      <c r="L263" s="142"/>
    </row>
    <row r="264">
      <c r="A264" s="169"/>
      <c r="E264" s="168"/>
      <c r="G264" s="142"/>
      <c r="L264" s="142"/>
    </row>
    <row r="265">
      <c r="A265" s="169"/>
      <c r="E265" s="168"/>
      <c r="G265" s="142"/>
      <c r="L265" s="142"/>
    </row>
    <row r="266">
      <c r="A266" s="169"/>
      <c r="E266" s="168"/>
      <c r="G266" s="142"/>
      <c r="L266" s="142"/>
    </row>
    <row r="267">
      <c r="A267" s="169"/>
      <c r="E267" s="168"/>
      <c r="G267" s="142"/>
      <c r="L267" s="142"/>
    </row>
    <row r="268">
      <c r="A268" s="169"/>
      <c r="E268" s="168"/>
      <c r="G268" s="142"/>
      <c r="L268" s="142"/>
    </row>
    <row r="269">
      <c r="A269" s="169"/>
      <c r="E269" s="168"/>
      <c r="G269" s="142"/>
      <c r="L269" s="142"/>
    </row>
    <row r="270">
      <c r="A270" s="169"/>
      <c r="E270" s="168"/>
      <c r="G270" s="142"/>
      <c r="L270" s="142"/>
    </row>
    <row r="271">
      <c r="A271" s="169"/>
      <c r="E271" s="168"/>
      <c r="G271" s="142"/>
      <c r="L271" s="142"/>
    </row>
    <row r="272">
      <c r="A272" s="169"/>
      <c r="E272" s="168"/>
      <c r="G272" s="142"/>
      <c r="L272" s="142"/>
    </row>
    <row r="273">
      <c r="A273" s="169"/>
      <c r="E273" s="168"/>
      <c r="G273" s="142"/>
      <c r="L273" s="142"/>
    </row>
    <row r="274">
      <c r="A274" s="169"/>
      <c r="E274" s="168"/>
      <c r="G274" s="142"/>
      <c r="L274" s="142"/>
    </row>
    <row r="275">
      <c r="A275" s="169"/>
      <c r="E275" s="168"/>
      <c r="G275" s="142"/>
      <c r="L275" s="142"/>
    </row>
    <row r="276">
      <c r="A276" s="169"/>
      <c r="E276" s="168"/>
      <c r="G276" s="142"/>
      <c r="L276" s="142"/>
    </row>
    <row r="277">
      <c r="A277" s="169"/>
      <c r="E277" s="168"/>
      <c r="G277" s="142"/>
      <c r="L277" s="142"/>
    </row>
    <row r="278">
      <c r="A278" s="169"/>
      <c r="E278" s="168"/>
      <c r="G278" s="142"/>
      <c r="L278" s="142"/>
    </row>
    <row r="279">
      <c r="A279" s="169"/>
      <c r="E279" s="168"/>
      <c r="G279" s="142"/>
      <c r="L279" s="142"/>
    </row>
    <row r="280">
      <c r="A280" s="169"/>
      <c r="E280" s="168"/>
      <c r="G280" s="142"/>
      <c r="L280" s="142"/>
    </row>
    <row r="281">
      <c r="A281" s="169"/>
      <c r="E281" s="168"/>
      <c r="G281" s="142"/>
      <c r="L281" s="142"/>
    </row>
    <row r="282">
      <c r="A282" s="169"/>
      <c r="E282" s="168"/>
      <c r="G282" s="142"/>
      <c r="L282" s="142"/>
    </row>
    <row r="283">
      <c r="A283" s="169"/>
      <c r="E283" s="168"/>
      <c r="G283" s="142"/>
      <c r="L283" s="142"/>
    </row>
    <row r="284">
      <c r="A284" s="169"/>
      <c r="E284" s="168"/>
      <c r="G284" s="142"/>
      <c r="L284" s="142"/>
    </row>
    <row r="285">
      <c r="A285" s="169"/>
      <c r="E285" s="168"/>
      <c r="G285" s="142"/>
      <c r="L285" s="142"/>
    </row>
    <row r="286">
      <c r="A286" s="169"/>
      <c r="E286" s="168"/>
      <c r="G286" s="142"/>
      <c r="L286" s="142"/>
    </row>
    <row r="287">
      <c r="A287" s="169"/>
      <c r="E287" s="168"/>
      <c r="G287" s="142"/>
      <c r="L287" s="142"/>
    </row>
    <row r="288">
      <c r="A288" s="169"/>
      <c r="E288" s="168"/>
      <c r="G288" s="142"/>
      <c r="L288" s="142"/>
    </row>
    <row r="289">
      <c r="A289" s="169"/>
      <c r="E289" s="168"/>
      <c r="G289" s="142"/>
      <c r="L289" s="142"/>
    </row>
    <row r="290">
      <c r="A290" s="169"/>
      <c r="E290" s="168"/>
      <c r="G290" s="142"/>
      <c r="L290" s="142"/>
    </row>
    <row r="291">
      <c r="A291" s="169"/>
      <c r="E291" s="168"/>
      <c r="G291" s="142"/>
      <c r="L291" s="142"/>
    </row>
    <row r="292">
      <c r="A292" s="169"/>
      <c r="E292" s="168"/>
      <c r="G292" s="142"/>
      <c r="L292" s="142"/>
    </row>
    <row r="293">
      <c r="A293" s="169"/>
      <c r="E293" s="168"/>
      <c r="G293" s="142"/>
      <c r="L293" s="142"/>
    </row>
    <row r="294">
      <c r="A294" s="169"/>
      <c r="E294" s="168"/>
      <c r="G294" s="142"/>
      <c r="L294" s="142"/>
    </row>
    <row r="295">
      <c r="A295" s="169"/>
      <c r="E295" s="168"/>
      <c r="G295" s="142"/>
      <c r="L295" s="142"/>
    </row>
    <row r="296">
      <c r="A296" s="169"/>
      <c r="E296" s="168"/>
      <c r="G296" s="142"/>
      <c r="L296" s="142"/>
    </row>
    <row r="297">
      <c r="A297" s="169"/>
      <c r="E297" s="168"/>
      <c r="G297" s="142"/>
      <c r="L297" s="142"/>
    </row>
    <row r="298">
      <c r="A298" s="169"/>
      <c r="E298" s="168"/>
      <c r="G298" s="142"/>
      <c r="L298" s="142"/>
    </row>
    <row r="299">
      <c r="A299" s="169"/>
      <c r="E299" s="168"/>
      <c r="G299" s="142"/>
      <c r="L299" s="142"/>
    </row>
    <row r="300">
      <c r="A300" s="169"/>
      <c r="E300" s="168"/>
      <c r="G300" s="142"/>
      <c r="L300" s="142"/>
    </row>
    <row r="301">
      <c r="A301" s="169"/>
      <c r="E301" s="168"/>
      <c r="G301" s="142"/>
      <c r="L301" s="142"/>
    </row>
    <row r="302">
      <c r="A302" s="169"/>
      <c r="E302" s="168"/>
      <c r="G302" s="142"/>
      <c r="L302" s="142"/>
    </row>
    <row r="303">
      <c r="A303" s="169"/>
      <c r="E303" s="168"/>
      <c r="G303" s="142"/>
      <c r="L303" s="142"/>
    </row>
    <row r="304">
      <c r="A304" s="169"/>
      <c r="E304" s="168"/>
      <c r="G304" s="142"/>
      <c r="L304" s="142"/>
    </row>
    <row r="305">
      <c r="A305" s="169"/>
      <c r="E305" s="168"/>
      <c r="G305" s="142"/>
      <c r="L305" s="142"/>
    </row>
    <row r="306">
      <c r="A306" s="169"/>
      <c r="E306" s="168"/>
      <c r="G306" s="142"/>
      <c r="L306" s="142"/>
    </row>
    <row r="307">
      <c r="A307" s="169"/>
      <c r="E307" s="168"/>
      <c r="G307" s="142"/>
      <c r="L307" s="142"/>
    </row>
    <row r="308">
      <c r="A308" s="169"/>
      <c r="E308" s="168"/>
      <c r="G308" s="142"/>
      <c r="L308" s="142"/>
    </row>
    <row r="309">
      <c r="A309" s="169"/>
      <c r="E309" s="168"/>
      <c r="G309" s="142"/>
      <c r="L309" s="142"/>
    </row>
    <row r="310">
      <c r="A310" s="169"/>
      <c r="E310" s="168"/>
      <c r="G310" s="142"/>
      <c r="L310" s="142"/>
    </row>
    <row r="311">
      <c r="A311" s="169"/>
      <c r="E311" s="168"/>
      <c r="G311" s="142"/>
      <c r="L311" s="142"/>
    </row>
    <row r="312">
      <c r="A312" s="169"/>
      <c r="E312" s="168"/>
      <c r="G312" s="142"/>
      <c r="L312" s="142"/>
    </row>
    <row r="313">
      <c r="A313" s="169"/>
      <c r="E313" s="168"/>
      <c r="G313" s="142"/>
      <c r="L313" s="142"/>
    </row>
    <row r="314">
      <c r="A314" s="169"/>
      <c r="E314" s="168"/>
      <c r="G314" s="142"/>
      <c r="L314" s="142"/>
    </row>
    <row r="315">
      <c r="A315" s="169"/>
      <c r="E315" s="168"/>
      <c r="G315" s="142"/>
      <c r="L315" s="142"/>
    </row>
    <row r="316">
      <c r="A316" s="169"/>
      <c r="E316" s="168"/>
      <c r="G316" s="142"/>
      <c r="L316" s="142"/>
    </row>
    <row r="317">
      <c r="A317" s="169"/>
      <c r="E317" s="168"/>
      <c r="G317" s="142"/>
      <c r="L317" s="142"/>
    </row>
    <row r="318">
      <c r="A318" s="169"/>
      <c r="E318" s="168"/>
      <c r="G318" s="142"/>
      <c r="L318" s="142"/>
    </row>
    <row r="319">
      <c r="A319" s="169"/>
      <c r="E319" s="168"/>
      <c r="G319" s="142"/>
      <c r="L319" s="142"/>
    </row>
    <row r="320">
      <c r="A320" s="169"/>
      <c r="E320" s="168"/>
      <c r="G320" s="142"/>
      <c r="L320" s="142"/>
    </row>
    <row r="321">
      <c r="A321" s="169"/>
      <c r="E321" s="168"/>
      <c r="G321" s="142"/>
      <c r="L321" s="142"/>
    </row>
    <row r="322">
      <c r="A322" s="169"/>
      <c r="E322" s="168"/>
      <c r="G322" s="142"/>
      <c r="L322" s="142"/>
    </row>
    <row r="323">
      <c r="A323" s="169"/>
      <c r="E323" s="168"/>
      <c r="G323" s="142"/>
      <c r="L323" s="142"/>
    </row>
    <row r="324">
      <c r="A324" s="169"/>
      <c r="E324" s="168"/>
      <c r="G324" s="142"/>
      <c r="L324" s="142"/>
    </row>
    <row r="325">
      <c r="A325" s="169"/>
      <c r="E325" s="168"/>
      <c r="G325" s="142"/>
      <c r="L325" s="142"/>
    </row>
    <row r="326">
      <c r="A326" s="169"/>
      <c r="E326" s="168"/>
      <c r="G326" s="142"/>
      <c r="L326" s="142"/>
    </row>
    <row r="327">
      <c r="A327" s="169"/>
      <c r="E327" s="168"/>
      <c r="G327" s="142"/>
      <c r="L327" s="142"/>
    </row>
    <row r="328">
      <c r="A328" s="169"/>
      <c r="E328" s="168"/>
      <c r="G328" s="142"/>
      <c r="L328" s="142"/>
    </row>
    <row r="329">
      <c r="A329" s="169"/>
      <c r="E329" s="168"/>
      <c r="G329" s="142"/>
      <c r="L329" s="142"/>
    </row>
    <row r="330">
      <c r="A330" s="169"/>
      <c r="E330" s="168"/>
      <c r="G330" s="142"/>
      <c r="L330" s="142"/>
    </row>
    <row r="331">
      <c r="A331" s="169"/>
      <c r="E331" s="168"/>
      <c r="G331" s="142"/>
      <c r="L331" s="142"/>
    </row>
    <row r="332">
      <c r="A332" s="169"/>
      <c r="E332" s="168"/>
      <c r="G332" s="142"/>
      <c r="L332" s="142"/>
    </row>
    <row r="333">
      <c r="A333" s="169"/>
      <c r="E333" s="168"/>
      <c r="G333" s="142"/>
      <c r="L333" s="142"/>
    </row>
    <row r="334">
      <c r="A334" s="169"/>
      <c r="E334" s="168"/>
      <c r="G334" s="142"/>
      <c r="L334" s="142"/>
    </row>
    <row r="335">
      <c r="A335" s="169"/>
      <c r="E335" s="168"/>
      <c r="G335" s="142"/>
      <c r="L335" s="142"/>
    </row>
    <row r="336">
      <c r="A336" s="169"/>
      <c r="E336" s="168"/>
      <c r="G336" s="142"/>
      <c r="L336" s="142"/>
    </row>
    <row r="337">
      <c r="A337" s="169"/>
      <c r="E337" s="168"/>
      <c r="G337" s="142"/>
      <c r="L337" s="142"/>
    </row>
    <row r="338">
      <c r="A338" s="169"/>
      <c r="E338" s="168"/>
      <c r="G338" s="142"/>
      <c r="L338" s="142"/>
    </row>
    <row r="339">
      <c r="A339" s="169"/>
      <c r="E339" s="168"/>
      <c r="G339" s="142"/>
      <c r="L339" s="142"/>
    </row>
    <row r="340">
      <c r="A340" s="169"/>
      <c r="E340" s="168"/>
      <c r="G340" s="142"/>
      <c r="L340" s="142"/>
    </row>
    <row r="341">
      <c r="A341" s="169"/>
      <c r="E341" s="168"/>
      <c r="G341" s="142"/>
      <c r="L341" s="142"/>
    </row>
    <row r="342">
      <c r="A342" s="169"/>
      <c r="E342" s="168"/>
      <c r="G342" s="142"/>
      <c r="L342" s="142"/>
    </row>
    <row r="343">
      <c r="A343" s="169"/>
      <c r="E343" s="168"/>
      <c r="G343" s="142"/>
      <c r="L343" s="142"/>
    </row>
    <row r="344">
      <c r="A344" s="169"/>
      <c r="E344" s="168"/>
      <c r="G344" s="142"/>
      <c r="L344" s="142"/>
    </row>
    <row r="345">
      <c r="A345" s="169"/>
      <c r="E345" s="168"/>
      <c r="G345" s="142"/>
      <c r="L345" s="142"/>
    </row>
    <row r="346">
      <c r="A346" s="169"/>
      <c r="E346" s="168"/>
      <c r="G346" s="142"/>
      <c r="L346" s="142"/>
    </row>
    <row r="347">
      <c r="A347" s="169"/>
      <c r="E347" s="168"/>
      <c r="G347" s="142"/>
      <c r="L347" s="142"/>
    </row>
    <row r="348">
      <c r="A348" s="169"/>
      <c r="E348" s="168"/>
      <c r="G348" s="142"/>
      <c r="L348" s="142"/>
    </row>
    <row r="349">
      <c r="A349" s="169"/>
      <c r="E349" s="168"/>
      <c r="G349" s="142"/>
      <c r="L349" s="142"/>
    </row>
    <row r="350">
      <c r="A350" s="169"/>
      <c r="E350" s="168"/>
      <c r="G350" s="142"/>
      <c r="L350" s="142"/>
    </row>
    <row r="351">
      <c r="A351" s="169"/>
      <c r="E351" s="168"/>
      <c r="G351" s="142"/>
      <c r="L351" s="142"/>
    </row>
    <row r="352">
      <c r="A352" s="169"/>
      <c r="E352" s="168"/>
      <c r="G352" s="142"/>
      <c r="L352" s="142"/>
    </row>
    <row r="353">
      <c r="A353" s="169"/>
      <c r="E353" s="168"/>
      <c r="G353" s="142"/>
      <c r="L353" s="142"/>
    </row>
    <row r="354">
      <c r="A354" s="169"/>
      <c r="E354" s="168"/>
      <c r="G354" s="142"/>
      <c r="L354" s="142"/>
    </row>
    <row r="355">
      <c r="A355" s="169"/>
      <c r="E355" s="168"/>
      <c r="G355" s="142"/>
      <c r="L355" s="142"/>
    </row>
    <row r="356">
      <c r="A356" s="169"/>
      <c r="E356" s="168"/>
      <c r="G356" s="142"/>
      <c r="L356" s="142"/>
    </row>
    <row r="357">
      <c r="A357" s="169"/>
      <c r="E357" s="168"/>
      <c r="G357" s="142"/>
      <c r="L357" s="142"/>
    </row>
    <row r="358">
      <c r="A358" s="169"/>
      <c r="E358" s="168"/>
      <c r="G358" s="142"/>
      <c r="L358" s="142"/>
    </row>
    <row r="359">
      <c r="A359" s="169"/>
      <c r="E359" s="168"/>
      <c r="G359" s="142"/>
      <c r="L359" s="142"/>
    </row>
    <row r="360">
      <c r="A360" s="169"/>
      <c r="E360" s="168"/>
      <c r="G360" s="142"/>
      <c r="L360" s="142"/>
    </row>
    <row r="361">
      <c r="A361" s="169"/>
      <c r="E361" s="168"/>
      <c r="G361" s="142"/>
      <c r="L361" s="142"/>
    </row>
    <row r="362">
      <c r="A362" s="169"/>
      <c r="E362" s="168"/>
      <c r="G362" s="142"/>
      <c r="L362" s="142"/>
    </row>
    <row r="363">
      <c r="A363" s="169"/>
      <c r="E363" s="168"/>
      <c r="G363" s="142"/>
      <c r="L363" s="142"/>
    </row>
    <row r="364">
      <c r="A364" s="169"/>
      <c r="E364" s="168"/>
      <c r="G364" s="142"/>
      <c r="L364" s="142"/>
    </row>
    <row r="365">
      <c r="A365" s="169"/>
      <c r="E365" s="168"/>
      <c r="G365" s="142"/>
      <c r="L365" s="142"/>
    </row>
    <row r="366">
      <c r="A366" s="169"/>
      <c r="E366" s="168"/>
      <c r="G366" s="142"/>
      <c r="L366" s="142"/>
    </row>
    <row r="367">
      <c r="A367" s="169"/>
      <c r="E367" s="168"/>
      <c r="G367" s="142"/>
      <c r="L367" s="142"/>
    </row>
    <row r="368">
      <c r="A368" s="169"/>
      <c r="E368" s="168"/>
      <c r="G368" s="142"/>
      <c r="L368" s="142"/>
    </row>
    <row r="369">
      <c r="A369" s="169"/>
      <c r="E369" s="168"/>
      <c r="G369" s="142"/>
      <c r="L369" s="142"/>
    </row>
    <row r="370">
      <c r="A370" s="169"/>
      <c r="E370" s="168"/>
      <c r="G370" s="142"/>
      <c r="L370" s="142"/>
    </row>
    <row r="371">
      <c r="A371" s="169"/>
      <c r="E371" s="168"/>
      <c r="G371" s="142"/>
      <c r="L371" s="142"/>
    </row>
    <row r="372">
      <c r="A372" s="169"/>
      <c r="E372" s="168"/>
      <c r="G372" s="142"/>
      <c r="L372" s="142"/>
    </row>
    <row r="373">
      <c r="A373" s="169"/>
      <c r="E373" s="168"/>
      <c r="G373" s="142"/>
      <c r="L373" s="142"/>
    </row>
    <row r="374">
      <c r="A374" s="169"/>
      <c r="E374" s="168"/>
      <c r="G374" s="142"/>
      <c r="L374" s="142"/>
    </row>
    <row r="375">
      <c r="A375" s="169"/>
      <c r="E375" s="168"/>
      <c r="G375" s="142"/>
      <c r="L375" s="142"/>
    </row>
    <row r="376">
      <c r="A376" s="169"/>
      <c r="E376" s="168"/>
      <c r="G376" s="142"/>
      <c r="L376" s="142"/>
    </row>
    <row r="377">
      <c r="A377" s="169"/>
      <c r="E377" s="168"/>
      <c r="G377" s="142"/>
      <c r="L377" s="142"/>
    </row>
    <row r="378">
      <c r="A378" s="169"/>
      <c r="E378" s="168"/>
      <c r="G378" s="142"/>
      <c r="L378" s="142"/>
    </row>
    <row r="379">
      <c r="A379" s="169"/>
      <c r="E379" s="168"/>
      <c r="G379" s="142"/>
      <c r="L379" s="142"/>
    </row>
    <row r="380">
      <c r="A380" s="169"/>
      <c r="E380" s="168"/>
      <c r="G380" s="142"/>
      <c r="L380" s="142"/>
    </row>
    <row r="381">
      <c r="A381" s="169"/>
      <c r="E381" s="168"/>
      <c r="G381" s="142"/>
      <c r="L381" s="142"/>
    </row>
    <row r="382">
      <c r="A382" s="169"/>
      <c r="E382" s="168"/>
      <c r="G382" s="142"/>
      <c r="L382" s="142"/>
    </row>
    <row r="383">
      <c r="A383" s="169"/>
      <c r="E383" s="168"/>
      <c r="G383" s="142"/>
      <c r="L383" s="142"/>
    </row>
    <row r="384">
      <c r="A384" s="169"/>
      <c r="E384" s="168"/>
      <c r="G384" s="142"/>
      <c r="L384" s="142"/>
    </row>
    <row r="385">
      <c r="A385" s="169"/>
      <c r="E385" s="168"/>
      <c r="G385" s="142"/>
      <c r="L385" s="142"/>
    </row>
    <row r="386">
      <c r="A386" s="169"/>
      <c r="E386" s="168"/>
      <c r="G386" s="142"/>
      <c r="L386" s="142"/>
    </row>
    <row r="387">
      <c r="A387" s="169"/>
      <c r="E387" s="168"/>
      <c r="G387" s="142"/>
      <c r="L387" s="142"/>
    </row>
    <row r="388">
      <c r="A388" s="169"/>
      <c r="E388" s="168"/>
      <c r="G388" s="142"/>
      <c r="L388" s="142"/>
    </row>
    <row r="389">
      <c r="A389" s="169"/>
      <c r="E389" s="168"/>
      <c r="G389" s="142"/>
      <c r="L389" s="142"/>
    </row>
    <row r="390">
      <c r="A390" s="169"/>
      <c r="E390" s="168"/>
      <c r="G390" s="142"/>
      <c r="L390" s="142"/>
    </row>
    <row r="391">
      <c r="A391" s="169"/>
      <c r="E391" s="168"/>
      <c r="G391" s="142"/>
      <c r="L391" s="142"/>
    </row>
    <row r="392">
      <c r="A392" s="169"/>
      <c r="E392" s="168"/>
      <c r="G392" s="142"/>
      <c r="L392" s="142"/>
    </row>
    <row r="393">
      <c r="A393" s="169"/>
      <c r="E393" s="168"/>
      <c r="G393" s="142"/>
      <c r="L393" s="142"/>
    </row>
    <row r="394">
      <c r="A394" s="169"/>
      <c r="E394" s="168"/>
      <c r="G394" s="142"/>
      <c r="L394" s="142"/>
    </row>
    <row r="395">
      <c r="A395" s="169"/>
      <c r="E395" s="168"/>
      <c r="G395" s="142"/>
      <c r="L395" s="142"/>
    </row>
    <row r="396">
      <c r="A396" s="169"/>
      <c r="E396" s="168"/>
      <c r="G396" s="142"/>
      <c r="L396" s="142"/>
    </row>
    <row r="397">
      <c r="A397" s="169"/>
      <c r="E397" s="168"/>
      <c r="G397" s="142"/>
      <c r="L397" s="142"/>
    </row>
    <row r="398">
      <c r="A398" s="169"/>
      <c r="E398" s="168"/>
      <c r="G398" s="142"/>
      <c r="L398" s="142"/>
    </row>
    <row r="399">
      <c r="A399" s="169"/>
      <c r="E399" s="168"/>
      <c r="G399" s="142"/>
      <c r="L399" s="142"/>
    </row>
    <row r="400">
      <c r="A400" s="169"/>
      <c r="E400" s="168"/>
      <c r="G400" s="142"/>
      <c r="L400" s="142"/>
    </row>
    <row r="401">
      <c r="A401" s="169"/>
      <c r="E401" s="168"/>
      <c r="G401" s="142"/>
      <c r="L401" s="142"/>
    </row>
    <row r="402">
      <c r="A402" s="169"/>
      <c r="E402" s="168"/>
      <c r="G402" s="142"/>
      <c r="L402" s="142"/>
    </row>
    <row r="403">
      <c r="A403" s="169"/>
      <c r="E403" s="168"/>
      <c r="G403" s="142"/>
      <c r="L403" s="142"/>
    </row>
    <row r="404">
      <c r="A404" s="169"/>
      <c r="E404" s="168"/>
      <c r="G404" s="142"/>
      <c r="L404" s="142"/>
    </row>
    <row r="405">
      <c r="A405" s="169"/>
      <c r="E405" s="168"/>
      <c r="G405" s="142"/>
      <c r="L405" s="142"/>
    </row>
    <row r="406">
      <c r="A406" s="169"/>
      <c r="E406" s="168"/>
      <c r="G406" s="142"/>
      <c r="L406" s="142"/>
    </row>
    <row r="407">
      <c r="A407" s="169"/>
      <c r="E407" s="168"/>
      <c r="G407" s="142"/>
      <c r="L407" s="142"/>
    </row>
    <row r="408">
      <c r="A408" s="169"/>
      <c r="E408" s="168"/>
      <c r="G408" s="142"/>
      <c r="L408" s="142"/>
    </row>
    <row r="409">
      <c r="A409" s="169"/>
      <c r="E409" s="168"/>
      <c r="G409" s="142"/>
      <c r="L409" s="142"/>
    </row>
    <row r="410">
      <c r="A410" s="169"/>
      <c r="E410" s="168"/>
      <c r="G410" s="142"/>
      <c r="L410" s="142"/>
    </row>
    <row r="411">
      <c r="A411" s="169"/>
      <c r="E411" s="168"/>
      <c r="G411" s="142"/>
      <c r="L411" s="142"/>
    </row>
    <row r="412">
      <c r="A412" s="169"/>
      <c r="E412" s="168"/>
      <c r="G412" s="142"/>
      <c r="L412" s="142"/>
    </row>
    <row r="413">
      <c r="A413" s="169"/>
      <c r="E413" s="168"/>
      <c r="G413" s="142"/>
      <c r="L413" s="142"/>
    </row>
    <row r="414">
      <c r="A414" s="169"/>
      <c r="E414" s="168"/>
      <c r="G414" s="142"/>
      <c r="L414" s="142"/>
    </row>
    <row r="415">
      <c r="A415" s="169"/>
      <c r="E415" s="168"/>
      <c r="G415" s="142"/>
      <c r="L415" s="142"/>
    </row>
    <row r="416">
      <c r="A416" s="169"/>
      <c r="E416" s="168"/>
      <c r="G416" s="142"/>
      <c r="L416" s="142"/>
    </row>
    <row r="417">
      <c r="A417" s="169"/>
      <c r="E417" s="168"/>
      <c r="G417" s="142"/>
      <c r="L417" s="142"/>
    </row>
    <row r="418">
      <c r="A418" s="169"/>
      <c r="E418" s="168"/>
      <c r="G418" s="142"/>
      <c r="L418" s="142"/>
    </row>
    <row r="419">
      <c r="A419" s="169"/>
      <c r="E419" s="168"/>
      <c r="G419" s="142"/>
      <c r="L419" s="142"/>
    </row>
    <row r="420">
      <c r="A420" s="169"/>
      <c r="E420" s="168"/>
      <c r="G420" s="142"/>
      <c r="L420" s="142"/>
    </row>
    <row r="421">
      <c r="A421" s="169"/>
      <c r="E421" s="168"/>
      <c r="G421" s="142"/>
      <c r="L421" s="142"/>
    </row>
    <row r="422">
      <c r="A422" s="169"/>
      <c r="E422" s="168"/>
      <c r="G422" s="142"/>
      <c r="L422" s="142"/>
    </row>
    <row r="423">
      <c r="A423" s="169"/>
      <c r="E423" s="168"/>
      <c r="G423" s="142"/>
      <c r="L423" s="142"/>
    </row>
    <row r="424">
      <c r="A424" s="169"/>
      <c r="E424" s="168"/>
      <c r="G424" s="142"/>
      <c r="L424" s="142"/>
    </row>
    <row r="425">
      <c r="A425" s="169"/>
      <c r="E425" s="168"/>
      <c r="G425" s="142"/>
      <c r="L425" s="142"/>
    </row>
    <row r="426">
      <c r="A426" s="169"/>
      <c r="E426" s="168"/>
      <c r="G426" s="142"/>
      <c r="L426" s="142"/>
    </row>
    <row r="427">
      <c r="A427" s="169"/>
      <c r="E427" s="168"/>
      <c r="G427" s="142"/>
      <c r="L427" s="142"/>
    </row>
    <row r="428">
      <c r="A428" s="169"/>
      <c r="E428" s="168"/>
      <c r="G428" s="142"/>
      <c r="L428" s="142"/>
    </row>
    <row r="429">
      <c r="A429" s="169"/>
      <c r="E429" s="168"/>
      <c r="G429" s="142"/>
      <c r="L429" s="142"/>
    </row>
    <row r="430">
      <c r="A430" s="169"/>
      <c r="E430" s="168"/>
      <c r="G430" s="142"/>
      <c r="L430" s="142"/>
    </row>
    <row r="431">
      <c r="A431" s="169"/>
      <c r="E431" s="168"/>
      <c r="G431" s="142"/>
      <c r="L431" s="142"/>
    </row>
    <row r="432">
      <c r="A432" s="169"/>
      <c r="E432" s="168"/>
      <c r="G432" s="142"/>
      <c r="L432" s="142"/>
    </row>
    <row r="433">
      <c r="A433" s="169"/>
      <c r="E433" s="168"/>
      <c r="G433" s="142"/>
      <c r="L433" s="142"/>
    </row>
    <row r="434">
      <c r="A434" s="169"/>
      <c r="E434" s="168"/>
      <c r="G434" s="142"/>
      <c r="L434" s="142"/>
    </row>
    <row r="435">
      <c r="A435" s="169"/>
      <c r="E435" s="168"/>
      <c r="G435" s="142"/>
      <c r="L435" s="142"/>
    </row>
    <row r="436">
      <c r="A436" s="169"/>
      <c r="E436" s="168"/>
      <c r="G436" s="142"/>
      <c r="L436" s="142"/>
    </row>
    <row r="437">
      <c r="A437" s="169"/>
      <c r="E437" s="168"/>
      <c r="G437" s="142"/>
      <c r="L437" s="142"/>
    </row>
    <row r="438">
      <c r="A438" s="169"/>
      <c r="E438" s="168"/>
      <c r="G438" s="142"/>
      <c r="L438" s="142"/>
    </row>
    <row r="439">
      <c r="A439" s="169"/>
      <c r="E439" s="168"/>
      <c r="G439" s="142"/>
      <c r="L439" s="142"/>
    </row>
    <row r="440">
      <c r="A440" s="169"/>
      <c r="E440" s="168"/>
      <c r="G440" s="142"/>
      <c r="L440" s="142"/>
    </row>
    <row r="441">
      <c r="A441" s="169"/>
      <c r="E441" s="168"/>
      <c r="G441" s="142"/>
      <c r="L441" s="142"/>
    </row>
    <row r="442">
      <c r="A442" s="169"/>
      <c r="E442" s="168"/>
      <c r="G442" s="142"/>
      <c r="L442" s="142"/>
    </row>
    <row r="443">
      <c r="A443" s="169"/>
      <c r="E443" s="168"/>
      <c r="G443" s="142"/>
      <c r="L443" s="142"/>
    </row>
    <row r="444">
      <c r="A444" s="169"/>
      <c r="E444" s="168"/>
      <c r="G444" s="142"/>
      <c r="L444" s="142"/>
    </row>
    <row r="445">
      <c r="A445" s="169"/>
      <c r="E445" s="168"/>
      <c r="G445" s="142"/>
      <c r="L445" s="142"/>
    </row>
    <row r="446">
      <c r="A446" s="169"/>
      <c r="E446" s="168"/>
      <c r="G446" s="142"/>
      <c r="L446" s="142"/>
    </row>
    <row r="447">
      <c r="A447" s="169"/>
      <c r="E447" s="168"/>
      <c r="G447" s="142"/>
      <c r="L447" s="142"/>
    </row>
    <row r="448">
      <c r="A448" s="169"/>
      <c r="E448" s="168"/>
      <c r="G448" s="142"/>
      <c r="L448" s="142"/>
    </row>
    <row r="449">
      <c r="A449" s="169"/>
      <c r="E449" s="168"/>
      <c r="G449" s="142"/>
      <c r="L449" s="142"/>
    </row>
    <row r="450">
      <c r="A450" s="169"/>
      <c r="E450" s="168"/>
      <c r="G450" s="142"/>
      <c r="L450" s="142"/>
    </row>
    <row r="451">
      <c r="A451" s="169"/>
      <c r="E451" s="168"/>
      <c r="G451" s="142"/>
      <c r="L451" s="142"/>
    </row>
    <row r="452">
      <c r="A452" s="169"/>
      <c r="E452" s="168"/>
      <c r="G452" s="142"/>
      <c r="L452" s="142"/>
    </row>
    <row r="453">
      <c r="A453" s="169"/>
      <c r="E453" s="168"/>
      <c r="G453" s="142"/>
      <c r="L453" s="142"/>
    </row>
    <row r="454">
      <c r="A454" s="169"/>
      <c r="E454" s="168"/>
      <c r="G454" s="142"/>
      <c r="L454" s="142"/>
    </row>
    <row r="455">
      <c r="A455" s="169"/>
      <c r="E455" s="168"/>
      <c r="G455" s="142"/>
      <c r="L455" s="142"/>
    </row>
    <row r="456">
      <c r="A456" s="169"/>
      <c r="E456" s="168"/>
      <c r="G456" s="142"/>
      <c r="L456" s="142"/>
    </row>
    <row r="457">
      <c r="A457" s="169"/>
      <c r="E457" s="168"/>
      <c r="G457" s="142"/>
      <c r="L457" s="142"/>
    </row>
    <row r="458">
      <c r="A458" s="169"/>
      <c r="E458" s="168"/>
      <c r="G458" s="142"/>
      <c r="L458" s="142"/>
    </row>
    <row r="459">
      <c r="A459" s="169"/>
      <c r="E459" s="168"/>
      <c r="G459" s="142"/>
      <c r="L459" s="142"/>
    </row>
    <row r="460">
      <c r="A460" s="169"/>
      <c r="E460" s="168"/>
      <c r="G460" s="142"/>
      <c r="L460" s="142"/>
    </row>
    <row r="461">
      <c r="A461" s="169"/>
      <c r="E461" s="168"/>
      <c r="G461" s="142"/>
      <c r="L461" s="142"/>
    </row>
    <row r="462">
      <c r="A462" s="169"/>
      <c r="E462" s="168"/>
      <c r="G462" s="142"/>
      <c r="L462" s="142"/>
    </row>
    <row r="463">
      <c r="A463" s="169"/>
      <c r="E463" s="168"/>
      <c r="G463" s="142"/>
      <c r="L463" s="142"/>
    </row>
    <row r="464">
      <c r="A464" s="169"/>
      <c r="E464" s="168"/>
      <c r="G464" s="142"/>
      <c r="L464" s="142"/>
    </row>
    <row r="465">
      <c r="A465" s="169"/>
      <c r="E465" s="168"/>
      <c r="G465" s="142"/>
      <c r="L465" s="142"/>
    </row>
    <row r="466">
      <c r="A466" s="169"/>
      <c r="E466" s="168"/>
      <c r="G466" s="142"/>
      <c r="L466" s="142"/>
    </row>
    <row r="467">
      <c r="A467" s="169"/>
      <c r="E467" s="168"/>
      <c r="G467" s="142"/>
      <c r="L467" s="142"/>
    </row>
    <row r="468">
      <c r="A468" s="169"/>
      <c r="E468" s="168"/>
      <c r="G468" s="142"/>
      <c r="L468" s="142"/>
    </row>
    <row r="469">
      <c r="A469" s="169"/>
      <c r="E469" s="168"/>
      <c r="G469" s="142"/>
      <c r="L469" s="142"/>
    </row>
    <row r="470">
      <c r="A470" s="169"/>
      <c r="E470" s="168"/>
      <c r="G470" s="142"/>
      <c r="L470" s="142"/>
    </row>
    <row r="471">
      <c r="A471" s="169"/>
      <c r="E471" s="168"/>
      <c r="G471" s="142"/>
      <c r="L471" s="142"/>
    </row>
    <row r="472">
      <c r="A472" s="169"/>
      <c r="E472" s="168"/>
      <c r="G472" s="142"/>
      <c r="L472" s="142"/>
    </row>
    <row r="473">
      <c r="A473" s="169"/>
      <c r="E473" s="168"/>
      <c r="G473" s="142"/>
      <c r="L473" s="142"/>
    </row>
    <row r="474">
      <c r="A474" s="169"/>
      <c r="E474" s="168"/>
      <c r="G474" s="142"/>
      <c r="L474" s="142"/>
    </row>
    <row r="475">
      <c r="A475" s="169"/>
      <c r="E475" s="168"/>
      <c r="G475" s="142"/>
      <c r="L475" s="142"/>
    </row>
    <row r="476">
      <c r="A476" s="169"/>
      <c r="E476" s="168"/>
      <c r="G476" s="142"/>
      <c r="L476" s="142"/>
    </row>
    <row r="477">
      <c r="A477" s="169"/>
      <c r="E477" s="168"/>
      <c r="G477" s="142"/>
      <c r="L477" s="142"/>
    </row>
    <row r="478">
      <c r="A478" s="169"/>
      <c r="E478" s="168"/>
      <c r="G478" s="142"/>
      <c r="L478" s="142"/>
    </row>
    <row r="479">
      <c r="A479" s="169"/>
      <c r="E479" s="168"/>
      <c r="G479" s="142"/>
      <c r="L479" s="142"/>
    </row>
    <row r="480">
      <c r="A480" s="169"/>
      <c r="E480" s="168"/>
      <c r="G480" s="142"/>
      <c r="L480" s="142"/>
    </row>
    <row r="481">
      <c r="A481" s="169"/>
      <c r="E481" s="168"/>
      <c r="G481" s="142"/>
      <c r="L481" s="142"/>
    </row>
    <row r="482">
      <c r="A482" s="169"/>
      <c r="E482" s="168"/>
      <c r="G482" s="142"/>
      <c r="L482" s="142"/>
    </row>
    <row r="483">
      <c r="A483" s="169"/>
      <c r="E483" s="168"/>
      <c r="G483" s="142"/>
      <c r="L483" s="142"/>
    </row>
    <row r="484">
      <c r="A484" s="169"/>
      <c r="E484" s="168"/>
      <c r="G484" s="142"/>
      <c r="L484" s="142"/>
    </row>
    <row r="485">
      <c r="A485" s="169"/>
      <c r="E485" s="168"/>
      <c r="G485" s="142"/>
      <c r="L485" s="142"/>
    </row>
    <row r="486">
      <c r="A486" s="169"/>
      <c r="E486" s="168"/>
      <c r="G486" s="142"/>
      <c r="L486" s="142"/>
    </row>
    <row r="487">
      <c r="A487" s="169"/>
      <c r="E487" s="168"/>
      <c r="G487" s="142"/>
      <c r="L487" s="142"/>
    </row>
    <row r="488">
      <c r="A488" s="169"/>
      <c r="E488" s="168"/>
      <c r="G488" s="142"/>
      <c r="L488" s="142"/>
    </row>
    <row r="489">
      <c r="A489" s="169"/>
      <c r="E489" s="168"/>
      <c r="G489" s="142"/>
      <c r="L489" s="142"/>
    </row>
    <row r="490">
      <c r="A490" s="169"/>
      <c r="E490" s="168"/>
      <c r="G490" s="142"/>
      <c r="L490" s="142"/>
    </row>
    <row r="491">
      <c r="A491" s="169"/>
      <c r="E491" s="168"/>
      <c r="G491" s="142"/>
      <c r="L491" s="142"/>
    </row>
    <row r="492">
      <c r="A492" s="169"/>
      <c r="E492" s="168"/>
      <c r="G492" s="142"/>
      <c r="L492" s="142"/>
    </row>
    <row r="493">
      <c r="A493" s="169"/>
      <c r="E493" s="168"/>
      <c r="G493" s="142"/>
      <c r="L493" s="142"/>
    </row>
    <row r="494">
      <c r="A494" s="169"/>
      <c r="E494" s="168"/>
      <c r="G494" s="142"/>
      <c r="L494" s="142"/>
    </row>
    <row r="495">
      <c r="A495" s="169"/>
      <c r="E495" s="168"/>
      <c r="G495" s="142"/>
      <c r="L495" s="142"/>
    </row>
    <row r="496">
      <c r="A496" s="169"/>
      <c r="E496" s="168"/>
      <c r="G496" s="142"/>
      <c r="L496" s="142"/>
    </row>
    <row r="497">
      <c r="A497" s="169"/>
      <c r="E497" s="168"/>
      <c r="G497" s="142"/>
      <c r="L497" s="142"/>
    </row>
    <row r="498">
      <c r="A498" s="169"/>
      <c r="E498" s="168"/>
      <c r="G498" s="142"/>
      <c r="L498" s="142"/>
    </row>
    <row r="499">
      <c r="A499" s="169"/>
      <c r="E499" s="168"/>
      <c r="G499" s="142"/>
      <c r="L499" s="142"/>
    </row>
    <row r="500">
      <c r="A500" s="169"/>
      <c r="E500" s="168"/>
      <c r="G500" s="142"/>
      <c r="L500" s="142"/>
    </row>
    <row r="501">
      <c r="A501" s="169"/>
      <c r="E501" s="168"/>
      <c r="G501" s="142"/>
      <c r="L501" s="142"/>
    </row>
    <row r="502">
      <c r="A502" s="169"/>
      <c r="E502" s="168"/>
      <c r="G502" s="142"/>
      <c r="L502" s="142"/>
    </row>
    <row r="503">
      <c r="A503" s="169"/>
      <c r="E503" s="168"/>
      <c r="G503" s="142"/>
      <c r="L503" s="142"/>
    </row>
    <row r="504">
      <c r="A504" s="169"/>
      <c r="E504" s="168"/>
      <c r="G504" s="142"/>
      <c r="L504" s="142"/>
    </row>
    <row r="505">
      <c r="A505" s="169"/>
      <c r="E505" s="168"/>
      <c r="G505" s="142"/>
      <c r="L505" s="142"/>
    </row>
    <row r="506">
      <c r="A506" s="169"/>
      <c r="E506" s="168"/>
      <c r="G506" s="142"/>
      <c r="L506" s="142"/>
    </row>
    <row r="507">
      <c r="A507" s="169"/>
      <c r="E507" s="168"/>
      <c r="G507" s="142"/>
      <c r="L507" s="142"/>
    </row>
    <row r="508">
      <c r="A508" s="169"/>
      <c r="E508" s="168"/>
      <c r="G508" s="142"/>
      <c r="L508" s="142"/>
    </row>
    <row r="509">
      <c r="A509" s="169"/>
      <c r="E509" s="168"/>
      <c r="G509" s="142"/>
      <c r="L509" s="142"/>
    </row>
    <row r="510">
      <c r="A510" s="169"/>
      <c r="E510" s="168"/>
      <c r="G510" s="142"/>
      <c r="L510" s="142"/>
    </row>
    <row r="511">
      <c r="A511" s="169"/>
      <c r="E511" s="168"/>
      <c r="G511" s="142"/>
      <c r="L511" s="142"/>
    </row>
    <row r="512">
      <c r="A512" s="169"/>
      <c r="E512" s="168"/>
      <c r="G512" s="142"/>
      <c r="L512" s="142"/>
    </row>
    <row r="513">
      <c r="A513" s="169"/>
      <c r="E513" s="168"/>
      <c r="G513" s="142"/>
      <c r="L513" s="142"/>
    </row>
    <row r="514">
      <c r="A514" s="169"/>
      <c r="E514" s="168"/>
      <c r="G514" s="142"/>
      <c r="L514" s="142"/>
    </row>
    <row r="515">
      <c r="A515" s="169"/>
      <c r="E515" s="168"/>
      <c r="G515" s="142"/>
      <c r="L515" s="142"/>
    </row>
    <row r="516">
      <c r="A516" s="169"/>
      <c r="E516" s="168"/>
      <c r="G516" s="142"/>
      <c r="L516" s="142"/>
    </row>
    <row r="517">
      <c r="A517" s="169"/>
      <c r="E517" s="168"/>
      <c r="G517" s="142"/>
      <c r="L517" s="142"/>
    </row>
    <row r="518">
      <c r="A518" s="169"/>
      <c r="E518" s="168"/>
      <c r="G518" s="142"/>
      <c r="L518" s="142"/>
    </row>
    <row r="519">
      <c r="A519" s="169"/>
      <c r="E519" s="168"/>
      <c r="G519" s="142"/>
      <c r="L519" s="142"/>
    </row>
    <row r="520">
      <c r="A520" s="169"/>
      <c r="E520" s="168"/>
      <c r="G520" s="142"/>
      <c r="L520" s="142"/>
    </row>
    <row r="521">
      <c r="A521" s="169"/>
      <c r="E521" s="168"/>
      <c r="G521" s="142"/>
      <c r="L521" s="142"/>
    </row>
    <row r="522">
      <c r="A522" s="169"/>
      <c r="E522" s="168"/>
      <c r="G522" s="142"/>
      <c r="L522" s="142"/>
    </row>
    <row r="523">
      <c r="A523" s="169"/>
      <c r="E523" s="168"/>
      <c r="G523" s="142"/>
      <c r="L523" s="142"/>
    </row>
    <row r="524">
      <c r="A524" s="169"/>
      <c r="E524" s="168"/>
      <c r="G524" s="142"/>
      <c r="L524" s="142"/>
    </row>
    <row r="525">
      <c r="A525" s="169"/>
      <c r="E525" s="168"/>
      <c r="G525" s="142"/>
      <c r="L525" s="142"/>
    </row>
    <row r="526">
      <c r="A526" s="169"/>
      <c r="E526" s="168"/>
      <c r="G526" s="142"/>
      <c r="L526" s="142"/>
    </row>
    <row r="527">
      <c r="A527" s="169"/>
      <c r="E527" s="168"/>
      <c r="G527" s="142"/>
      <c r="L527" s="142"/>
    </row>
    <row r="528">
      <c r="A528" s="169"/>
      <c r="E528" s="168"/>
      <c r="G528" s="142"/>
      <c r="L528" s="142"/>
    </row>
    <row r="529">
      <c r="A529" s="169"/>
      <c r="E529" s="168"/>
      <c r="G529" s="142"/>
      <c r="L529" s="142"/>
    </row>
    <row r="530">
      <c r="A530" s="169"/>
      <c r="E530" s="168"/>
      <c r="G530" s="142"/>
      <c r="L530" s="142"/>
    </row>
    <row r="531">
      <c r="A531" s="169"/>
      <c r="E531" s="168"/>
      <c r="G531" s="142"/>
      <c r="L531" s="142"/>
    </row>
    <row r="532">
      <c r="A532" s="169"/>
      <c r="E532" s="168"/>
      <c r="G532" s="142"/>
      <c r="L532" s="142"/>
    </row>
    <row r="533">
      <c r="A533" s="169"/>
      <c r="E533" s="168"/>
      <c r="G533" s="142"/>
      <c r="L533" s="142"/>
    </row>
    <row r="534">
      <c r="A534" s="169"/>
      <c r="E534" s="168"/>
      <c r="G534" s="142"/>
      <c r="L534" s="142"/>
    </row>
    <row r="535">
      <c r="A535" s="169"/>
      <c r="E535" s="168"/>
      <c r="G535" s="142"/>
      <c r="L535" s="142"/>
    </row>
    <row r="536">
      <c r="A536" s="169"/>
      <c r="E536" s="168"/>
      <c r="G536" s="142"/>
      <c r="L536" s="142"/>
    </row>
    <row r="537">
      <c r="A537" s="169"/>
      <c r="E537" s="168"/>
      <c r="G537" s="142"/>
      <c r="L537" s="142"/>
    </row>
    <row r="538">
      <c r="A538" s="169"/>
      <c r="E538" s="168"/>
      <c r="G538" s="142"/>
      <c r="L538" s="142"/>
    </row>
    <row r="539">
      <c r="A539" s="169"/>
      <c r="E539" s="168"/>
      <c r="G539" s="142"/>
      <c r="L539" s="142"/>
    </row>
    <row r="540">
      <c r="A540" s="169"/>
      <c r="E540" s="168"/>
      <c r="G540" s="142"/>
      <c r="L540" s="142"/>
    </row>
    <row r="541">
      <c r="A541" s="169"/>
      <c r="E541" s="168"/>
      <c r="G541" s="142"/>
      <c r="L541" s="142"/>
    </row>
    <row r="542">
      <c r="A542" s="169"/>
      <c r="E542" s="168"/>
      <c r="G542" s="142"/>
      <c r="L542" s="142"/>
    </row>
    <row r="543">
      <c r="A543" s="169"/>
      <c r="E543" s="168"/>
      <c r="G543" s="142"/>
      <c r="L543" s="142"/>
    </row>
    <row r="544">
      <c r="A544" s="169"/>
      <c r="E544" s="168"/>
      <c r="G544" s="142"/>
      <c r="L544" s="142"/>
    </row>
    <row r="545">
      <c r="A545" s="169"/>
      <c r="E545" s="168"/>
      <c r="G545" s="142"/>
      <c r="L545" s="142"/>
    </row>
    <row r="546">
      <c r="A546" s="169"/>
      <c r="E546" s="168"/>
      <c r="G546" s="142"/>
      <c r="L546" s="142"/>
    </row>
    <row r="547">
      <c r="A547" s="169"/>
      <c r="E547" s="168"/>
      <c r="G547" s="142"/>
      <c r="L547" s="142"/>
    </row>
    <row r="548">
      <c r="A548" s="169"/>
      <c r="E548" s="168"/>
      <c r="G548" s="142"/>
      <c r="L548" s="142"/>
    </row>
    <row r="549">
      <c r="A549" s="169"/>
      <c r="E549" s="168"/>
      <c r="G549" s="142"/>
      <c r="L549" s="142"/>
    </row>
    <row r="550">
      <c r="A550" s="169"/>
      <c r="E550" s="168"/>
      <c r="G550" s="142"/>
      <c r="L550" s="142"/>
    </row>
    <row r="551">
      <c r="A551" s="169"/>
      <c r="E551" s="168"/>
      <c r="G551" s="142"/>
      <c r="L551" s="142"/>
    </row>
    <row r="552">
      <c r="A552" s="169"/>
      <c r="E552" s="168"/>
      <c r="G552" s="142"/>
      <c r="L552" s="142"/>
    </row>
    <row r="553">
      <c r="A553" s="169"/>
      <c r="E553" s="168"/>
      <c r="G553" s="142"/>
      <c r="L553" s="142"/>
    </row>
    <row r="554">
      <c r="A554" s="169"/>
      <c r="E554" s="168"/>
      <c r="G554" s="142"/>
      <c r="L554" s="142"/>
    </row>
    <row r="555">
      <c r="A555" s="169"/>
      <c r="E555" s="168"/>
      <c r="G555" s="142"/>
      <c r="L555" s="142"/>
    </row>
    <row r="556">
      <c r="A556" s="169"/>
      <c r="E556" s="168"/>
      <c r="G556" s="142"/>
      <c r="L556" s="142"/>
    </row>
    <row r="557">
      <c r="A557" s="169"/>
      <c r="E557" s="168"/>
      <c r="G557" s="142"/>
      <c r="L557" s="142"/>
    </row>
    <row r="558">
      <c r="A558" s="169"/>
      <c r="E558" s="168"/>
      <c r="G558" s="142"/>
      <c r="L558" s="142"/>
    </row>
    <row r="559">
      <c r="A559" s="169"/>
      <c r="E559" s="168"/>
      <c r="G559" s="142"/>
      <c r="L559" s="142"/>
    </row>
    <row r="560">
      <c r="A560" s="169"/>
      <c r="E560" s="168"/>
      <c r="G560" s="142"/>
      <c r="L560" s="142"/>
    </row>
    <row r="561">
      <c r="A561" s="169"/>
      <c r="E561" s="168"/>
      <c r="G561" s="142"/>
      <c r="L561" s="142"/>
    </row>
    <row r="562">
      <c r="A562" s="169"/>
      <c r="E562" s="168"/>
      <c r="G562" s="142"/>
      <c r="L562" s="142"/>
    </row>
    <row r="563">
      <c r="A563" s="169"/>
      <c r="E563" s="168"/>
      <c r="G563" s="142"/>
      <c r="L563" s="142"/>
    </row>
    <row r="564">
      <c r="A564" s="169"/>
      <c r="E564" s="168"/>
      <c r="G564" s="142"/>
      <c r="L564" s="142"/>
    </row>
    <row r="565">
      <c r="A565" s="169"/>
      <c r="E565" s="168"/>
      <c r="G565" s="142"/>
      <c r="L565" s="142"/>
    </row>
    <row r="566">
      <c r="A566" s="169"/>
      <c r="E566" s="168"/>
      <c r="G566" s="142"/>
      <c r="L566" s="142"/>
    </row>
    <row r="567">
      <c r="A567" s="169"/>
      <c r="E567" s="168"/>
      <c r="G567" s="142"/>
      <c r="L567" s="142"/>
    </row>
    <row r="568">
      <c r="A568" s="169"/>
      <c r="E568" s="168"/>
      <c r="G568" s="142"/>
      <c r="L568" s="142"/>
    </row>
    <row r="569">
      <c r="A569" s="169"/>
      <c r="E569" s="168"/>
      <c r="G569" s="142"/>
      <c r="L569" s="142"/>
    </row>
    <row r="570">
      <c r="A570" s="169"/>
      <c r="E570" s="168"/>
      <c r="G570" s="142"/>
      <c r="L570" s="142"/>
    </row>
    <row r="571">
      <c r="A571" s="169"/>
      <c r="E571" s="168"/>
      <c r="G571" s="142"/>
      <c r="L571" s="142"/>
    </row>
    <row r="572">
      <c r="A572" s="169"/>
      <c r="E572" s="168"/>
      <c r="G572" s="142"/>
      <c r="L572" s="142"/>
    </row>
    <row r="573">
      <c r="A573" s="169"/>
      <c r="E573" s="168"/>
      <c r="G573" s="142"/>
      <c r="L573" s="142"/>
    </row>
    <row r="574">
      <c r="A574" s="169"/>
      <c r="E574" s="168"/>
      <c r="G574" s="142"/>
      <c r="L574" s="142"/>
    </row>
    <row r="575">
      <c r="A575" s="169"/>
      <c r="E575" s="168"/>
      <c r="G575" s="142"/>
      <c r="L575" s="142"/>
    </row>
    <row r="576">
      <c r="A576" s="169"/>
      <c r="E576" s="168"/>
      <c r="G576" s="142"/>
      <c r="L576" s="142"/>
    </row>
    <row r="577">
      <c r="A577" s="169"/>
      <c r="E577" s="168"/>
      <c r="G577" s="142"/>
      <c r="L577" s="142"/>
    </row>
    <row r="578">
      <c r="A578" s="169"/>
      <c r="E578" s="168"/>
      <c r="G578" s="142"/>
      <c r="L578" s="142"/>
    </row>
    <row r="579">
      <c r="A579" s="169"/>
      <c r="E579" s="168"/>
      <c r="G579" s="142"/>
      <c r="L579" s="142"/>
    </row>
    <row r="580">
      <c r="A580" s="169"/>
      <c r="E580" s="168"/>
      <c r="G580" s="142"/>
      <c r="L580" s="142"/>
    </row>
    <row r="581">
      <c r="A581" s="169"/>
      <c r="E581" s="168"/>
      <c r="G581" s="142"/>
      <c r="L581" s="142"/>
    </row>
    <row r="582">
      <c r="A582" s="169"/>
      <c r="E582" s="168"/>
      <c r="G582" s="142"/>
      <c r="L582" s="142"/>
    </row>
    <row r="583">
      <c r="A583" s="169"/>
      <c r="E583" s="168"/>
      <c r="G583" s="142"/>
      <c r="L583" s="142"/>
    </row>
    <row r="584">
      <c r="A584" s="169"/>
      <c r="E584" s="168"/>
      <c r="G584" s="142"/>
      <c r="L584" s="142"/>
    </row>
    <row r="585">
      <c r="A585" s="169"/>
      <c r="E585" s="168"/>
      <c r="G585" s="142"/>
      <c r="L585" s="142"/>
    </row>
    <row r="586">
      <c r="A586" s="169"/>
      <c r="E586" s="168"/>
      <c r="G586" s="142"/>
      <c r="L586" s="142"/>
    </row>
    <row r="587">
      <c r="A587" s="169"/>
      <c r="E587" s="168"/>
      <c r="G587" s="142"/>
      <c r="L587" s="142"/>
    </row>
    <row r="588">
      <c r="A588" s="169"/>
      <c r="E588" s="168"/>
      <c r="G588" s="142"/>
      <c r="L588" s="142"/>
    </row>
    <row r="589">
      <c r="A589" s="169"/>
      <c r="E589" s="168"/>
      <c r="G589" s="142"/>
      <c r="L589" s="142"/>
    </row>
    <row r="590">
      <c r="A590" s="169"/>
      <c r="E590" s="168"/>
      <c r="G590" s="142"/>
      <c r="L590" s="142"/>
    </row>
    <row r="591">
      <c r="A591" s="169"/>
      <c r="E591" s="168"/>
      <c r="G591" s="142"/>
      <c r="L591" s="142"/>
    </row>
    <row r="592">
      <c r="A592" s="169"/>
      <c r="E592" s="168"/>
      <c r="G592" s="142"/>
      <c r="L592" s="142"/>
    </row>
    <row r="593">
      <c r="A593" s="169"/>
      <c r="E593" s="168"/>
      <c r="G593" s="142"/>
      <c r="L593" s="142"/>
    </row>
    <row r="594">
      <c r="A594" s="169"/>
      <c r="E594" s="168"/>
      <c r="G594" s="142"/>
      <c r="L594" s="142"/>
    </row>
    <row r="595">
      <c r="A595" s="169"/>
      <c r="E595" s="168"/>
      <c r="G595" s="142"/>
      <c r="L595" s="142"/>
    </row>
    <row r="596">
      <c r="A596" s="169"/>
      <c r="E596" s="168"/>
      <c r="G596" s="142"/>
      <c r="L596" s="142"/>
    </row>
    <row r="597">
      <c r="A597" s="169"/>
      <c r="E597" s="168"/>
      <c r="G597" s="142"/>
      <c r="L597" s="142"/>
    </row>
    <row r="598">
      <c r="A598" s="169"/>
      <c r="E598" s="168"/>
      <c r="G598" s="142"/>
      <c r="L598" s="142"/>
    </row>
    <row r="599">
      <c r="A599" s="169"/>
      <c r="E599" s="168"/>
      <c r="G599" s="142"/>
      <c r="L599" s="142"/>
    </row>
    <row r="600">
      <c r="A600" s="169"/>
      <c r="E600" s="168"/>
      <c r="G600" s="142"/>
      <c r="L600" s="142"/>
    </row>
    <row r="601">
      <c r="A601" s="169"/>
      <c r="E601" s="168"/>
      <c r="G601" s="142"/>
      <c r="L601" s="142"/>
    </row>
    <row r="602">
      <c r="A602" s="169"/>
      <c r="E602" s="168"/>
      <c r="G602" s="142"/>
      <c r="L602" s="142"/>
    </row>
    <row r="603">
      <c r="A603" s="169"/>
      <c r="E603" s="168"/>
      <c r="G603" s="142"/>
      <c r="L603" s="142"/>
    </row>
    <row r="604">
      <c r="A604" s="169"/>
      <c r="E604" s="168"/>
      <c r="G604" s="142"/>
      <c r="L604" s="142"/>
    </row>
    <row r="605">
      <c r="A605" s="169"/>
      <c r="E605" s="168"/>
      <c r="G605" s="142"/>
      <c r="L605" s="142"/>
    </row>
    <row r="606">
      <c r="A606" s="169"/>
      <c r="E606" s="168"/>
      <c r="G606" s="142"/>
      <c r="L606" s="142"/>
    </row>
    <row r="607">
      <c r="A607" s="169"/>
      <c r="E607" s="168"/>
      <c r="G607" s="142"/>
      <c r="L607" s="142"/>
    </row>
    <row r="608">
      <c r="A608" s="169"/>
      <c r="E608" s="168"/>
      <c r="G608" s="142"/>
      <c r="L608" s="142"/>
    </row>
    <row r="609">
      <c r="A609" s="169"/>
      <c r="E609" s="168"/>
      <c r="G609" s="142"/>
      <c r="L609" s="142"/>
    </row>
    <row r="610">
      <c r="A610" s="169"/>
      <c r="E610" s="168"/>
      <c r="G610" s="142"/>
      <c r="L610" s="142"/>
    </row>
    <row r="611">
      <c r="A611" s="169"/>
      <c r="E611" s="168"/>
      <c r="G611" s="142"/>
      <c r="L611" s="142"/>
    </row>
    <row r="612">
      <c r="A612" s="169"/>
      <c r="E612" s="168"/>
      <c r="G612" s="142"/>
      <c r="L612" s="142"/>
    </row>
    <row r="613">
      <c r="A613" s="169"/>
      <c r="E613" s="168"/>
      <c r="G613" s="142"/>
      <c r="L613" s="142"/>
    </row>
    <row r="614">
      <c r="A614" s="169"/>
      <c r="E614" s="168"/>
      <c r="G614" s="142"/>
      <c r="L614" s="142"/>
    </row>
    <row r="615">
      <c r="A615" s="169"/>
      <c r="E615" s="168"/>
      <c r="G615" s="142"/>
      <c r="L615" s="142"/>
    </row>
    <row r="616">
      <c r="A616" s="169"/>
      <c r="E616" s="168"/>
      <c r="G616" s="142"/>
      <c r="L616" s="142"/>
    </row>
    <row r="617">
      <c r="A617" s="169"/>
      <c r="E617" s="168"/>
      <c r="G617" s="142"/>
      <c r="L617" s="142"/>
    </row>
    <row r="618">
      <c r="A618" s="169"/>
      <c r="E618" s="168"/>
      <c r="G618" s="142"/>
      <c r="L618" s="142"/>
    </row>
    <row r="619">
      <c r="A619" s="169"/>
      <c r="E619" s="168"/>
      <c r="G619" s="142"/>
      <c r="L619" s="142"/>
    </row>
    <row r="620">
      <c r="A620" s="169"/>
      <c r="E620" s="168"/>
      <c r="G620" s="142"/>
      <c r="L620" s="142"/>
    </row>
    <row r="621">
      <c r="A621" s="169"/>
      <c r="E621" s="168"/>
      <c r="G621" s="142"/>
      <c r="L621" s="142"/>
    </row>
    <row r="622">
      <c r="A622" s="169"/>
      <c r="E622" s="168"/>
      <c r="G622" s="142"/>
      <c r="L622" s="142"/>
    </row>
    <row r="623">
      <c r="A623" s="169"/>
      <c r="E623" s="168"/>
      <c r="G623" s="142"/>
      <c r="L623" s="142"/>
    </row>
    <row r="624">
      <c r="A624" s="169"/>
      <c r="E624" s="168"/>
      <c r="G624" s="142"/>
      <c r="L624" s="142"/>
    </row>
    <row r="625">
      <c r="A625" s="169"/>
      <c r="E625" s="168"/>
      <c r="G625" s="142"/>
      <c r="L625" s="142"/>
    </row>
    <row r="626">
      <c r="A626" s="169"/>
      <c r="E626" s="168"/>
      <c r="G626" s="142"/>
      <c r="L626" s="142"/>
    </row>
    <row r="627">
      <c r="A627" s="169"/>
      <c r="E627" s="168"/>
      <c r="G627" s="142"/>
      <c r="L627" s="142"/>
    </row>
    <row r="628">
      <c r="A628" s="169"/>
      <c r="E628" s="168"/>
      <c r="G628" s="142"/>
      <c r="L628" s="142"/>
    </row>
    <row r="629">
      <c r="A629" s="169"/>
      <c r="E629" s="168"/>
      <c r="G629" s="142"/>
      <c r="L629" s="142"/>
    </row>
    <row r="630">
      <c r="A630" s="169"/>
      <c r="E630" s="168"/>
      <c r="G630" s="142"/>
      <c r="L630" s="142"/>
    </row>
    <row r="631">
      <c r="A631" s="169"/>
      <c r="E631" s="168"/>
      <c r="G631" s="142"/>
      <c r="L631" s="142"/>
    </row>
    <row r="632">
      <c r="A632" s="169"/>
      <c r="E632" s="168"/>
      <c r="G632" s="142"/>
      <c r="L632" s="142"/>
    </row>
    <row r="633">
      <c r="A633" s="169"/>
      <c r="E633" s="168"/>
      <c r="G633" s="142"/>
      <c r="L633" s="142"/>
    </row>
    <row r="634">
      <c r="A634" s="169"/>
      <c r="E634" s="168"/>
      <c r="G634" s="142"/>
      <c r="L634" s="142"/>
    </row>
    <row r="635">
      <c r="A635" s="169"/>
      <c r="E635" s="168"/>
      <c r="G635" s="142"/>
      <c r="L635" s="142"/>
    </row>
    <row r="636">
      <c r="A636" s="169"/>
      <c r="E636" s="168"/>
      <c r="G636" s="142"/>
      <c r="L636" s="142"/>
    </row>
    <row r="637">
      <c r="A637" s="169"/>
      <c r="E637" s="168"/>
      <c r="G637" s="142"/>
      <c r="L637" s="142"/>
    </row>
    <row r="638">
      <c r="A638" s="169"/>
      <c r="E638" s="168"/>
      <c r="G638" s="142"/>
      <c r="L638" s="142"/>
    </row>
    <row r="639">
      <c r="A639" s="169"/>
      <c r="E639" s="168"/>
      <c r="G639" s="142"/>
      <c r="L639" s="142"/>
    </row>
    <row r="640">
      <c r="A640" s="169"/>
      <c r="E640" s="168"/>
      <c r="G640" s="142"/>
      <c r="L640" s="142"/>
    </row>
    <row r="641">
      <c r="A641" s="169"/>
      <c r="E641" s="168"/>
      <c r="G641" s="142"/>
      <c r="L641" s="142"/>
    </row>
    <row r="642">
      <c r="A642" s="169"/>
      <c r="E642" s="168"/>
      <c r="G642" s="142"/>
      <c r="L642" s="142"/>
    </row>
    <row r="643">
      <c r="A643" s="169"/>
      <c r="E643" s="168"/>
      <c r="G643" s="142"/>
      <c r="L643" s="142"/>
    </row>
    <row r="644">
      <c r="A644" s="169"/>
      <c r="E644" s="168"/>
      <c r="G644" s="142"/>
      <c r="L644" s="142"/>
    </row>
    <row r="645">
      <c r="A645" s="169"/>
      <c r="E645" s="168"/>
      <c r="G645" s="142"/>
      <c r="L645" s="142"/>
    </row>
    <row r="646">
      <c r="A646" s="169"/>
      <c r="E646" s="168"/>
      <c r="G646" s="142"/>
      <c r="L646" s="142"/>
    </row>
    <row r="647">
      <c r="A647" s="169"/>
      <c r="E647" s="168"/>
      <c r="G647" s="142"/>
      <c r="L647" s="142"/>
    </row>
    <row r="648">
      <c r="A648" s="169"/>
      <c r="E648" s="168"/>
      <c r="G648" s="142"/>
      <c r="L648" s="142"/>
    </row>
    <row r="649">
      <c r="A649" s="169"/>
      <c r="E649" s="168"/>
      <c r="G649" s="142"/>
      <c r="L649" s="142"/>
    </row>
    <row r="650">
      <c r="A650" s="169"/>
      <c r="E650" s="168"/>
      <c r="G650" s="142"/>
      <c r="L650" s="142"/>
    </row>
    <row r="651">
      <c r="A651" s="169"/>
      <c r="E651" s="168"/>
      <c r="G651" s="142"/>
      <c r="L651" s="142"/>
    </row>
    <row r="652">
      <c r="A652" s="169"/>
      <c r="E652" s="168"/>
      <c r="G652" s="142"/>
      <c r="L652" s="142"/>
    </row>
    <row r="653">
      <c r="A653" s="169"/>
      <c r="E653" s="168"/>
      <c r="G653" s="142"/>
      <c r="L653" s="142"/>
    </row>
    <row r="654">
      <c r="A654" s="169"/>
      <c r="E654" s="168"/>
      <c r="G654" s="142"/>
      <c r="L654" s="142"/>
    </row>
    <row r="655">
      <c r="A655" s="169"/>
      <c r="E655" s="168"/>
      <c r="G655" s="142"/>
      <c r="L655" s="142"/>
    </row>
    <row r="656">
      <c r="A656" s="169"/>
      <c r="E656" s="168"/>
      <c r="G656" s="142"/>
      <c r="L656" s="142"/>
    </row>
    <row r="657">
      <c r="A657" s="169"/>
      <c r="E657" s="168"/>
      <c r="G657" s="142"/>
      <c r="L657" s="142"/>
    </row>
    <row r="658">
      <c r="A658" s="169"/>
      <c r="E658" s="168"/>
      <c r="G658" s="142"/>
      <c r="L658" s="142"/>
    </row>
    <row r="659">
      <c r="A659" s="169"/>
      <c r="E659" s="168"/>
      <c r="G659" s="142"/>
      <c r="L659" s="142"/>
    </row>
    <row r="660">
      <c r="A660" s="169"/>
      <c r="E660" s="168"/>
      <c r="G660" s="142"/>
      <c r="L660" s="142"/>
    </row>
    <row r="661">
      <c r="A661" s="169"/>
      <c r="E661" s="168"/>
      <c r="G661" s="142"/>
      <c r="L661" s="142"/>
    </row>
    <row r="662">
      <c r="A662" s="169"/>
      <c r="E662" s="168"/>
      <c r="G662" s="142"/>
      <c r="L662" s="142"/>
    </row>
    <row r="663">
      <c r="A663" s="169"/>
      <c r="E663" s="168"/>
      <c r="G663" s="142"/>
      <c r="L663" s="142"/>
    </row>
    <row r="664">
      <c r="A664" s="169"/>
      <c r="E664" s="168"/>
      <c r="G664" s="142"/>
      <c r="L664" s="142"/>
    </row>
    <row r="665">
      <c r="A665" s="169"/>
      <c r="E665" s="168"/>
      <c r="G665" s="142"/>
      <c r="L665" s="142"/>
    </row>
    <row r="666">
      <c r="A666" s="169"/>
      <c r="E666" s="168"/>
      <c r="G666" s="142"/>
      <c r="L666" s="142"/>
    </row>
    <row r="667">
      <c r="A667" s="169"/>
      <c r="E667" s="168"/>
      <c r="G667" s="142"/>
      <c r="L667" s="142"/>
    </row>
    <row r="668">
      <c r="A668" s="169"/>
      <c r="E668" s="168"/>
      <c r="G668" s="142"/>
      <c r="L668" s="142"/>
    </row>
    <row r="669">
      <c r="A669" s="169"/>
      <c r="E669" s="168"/>
      <c r="G669" s="142"/>
      <c r="L669" s="142"/>
    </row>
    <row r="670">
      <c r="A670" s="169"/>
      <c r="E670" s="168"/>
      <c r="G670" s="142"/>
      <c r="L670" s="142"/>
    </row>
    <row r="671">
      <c r="A671" s="169"/>
      <c r="E671" s="168"/>
      <c r="G671" s="142"/>
      <c r="L671" s="142"/>
    </row>
    <row r="672">
      <c r="A672" s="169"/>
      <c r="E672" s="168"/>
      <c r="G672" s="142"/>
      <c r="L672" s="142"/>
    </row>
    <row r="673">
      <c r="A673" s="169"/>
      <c r="E673" s="168"/>
      <c r="G673" s="142"/>
      <c r="L673" s="142"/>
    </row>
    <row r="674">
      <c r="A674" s="169"/>
      <c r="E674" s="168"/>
      <c r="G674" s="142"/>
      <c r="L674" s="142"/>
    </row>
    <row r="675">
      <c r="A675" s="169"/>
      <c r="E675" s="168"/>
      <c r="G675" s="142"/>
      <c r="L675" s="142"/>
    </row>
    <row r="676">
      <c r="A676" s="169"/>
      <c r="E676" s="168"/>
      <c r="G676" s="142"/>
      <c r="L676" s="142"/>
    </row>
    <row r="677">
      <c r="A677" s="169"/>
      <c r="E677" s="168"/>
      <c r="G677" s="142"/>
      <c r="L677" s="142"/>
    </row>
    <row r="678">
      <c r="A678" s="169"/>
      <c r="E678" s="168"/>
      <c r="G678" s="142"/>
      <c r="L678" s="142"/>
    </row>
    <row r="679">
      <c r="A679" s="169"/>
      <c r="E679" s="168"/>
      <c r="G679" s="142"/>
      <c r="L679" s="142"/>
    </row>
    <row r="680">
      <c r="A680" s="169"/>
      <c r="E680" s="168"/>
      <c r="G680" s="142"/>
      <c r="L680" s="142"/>
    </row>
    <row r="681">
      <c r="A681" s="169"/>
      <c r="E681" s="168"/>
      <c r="G681" s="142"/>
      <c r="L681" s="142"/>
    </row>
    <row r="682">
      <c r="A682" s="169"/>
      <c r="E682" s="168"/>
      <c r="G682" s="142"/>
      <c r="L682" s="142"/>
    </row>
    <row r="683">
      <c r="A683" s="169"/>
      <c r="E683" s="168"/>
      <c r="G683" s="142"/>
      <c r="L683" s="142"/>
    </row>
    <row r="684">
      <c r="A684" s="169"/>
      <c r="E684" s="168"/>
      <c r="G684" s="142"/>
      <c r="L684" s="142"/>
    </row>
    <row r="685">
      <c r="A685" s="169"/>
      <c r="E685" s="168"/>
      <c r="G685" s="142"/>
      <c r="L685" s="142"/>
    </row>
    <row r="686">
      <c r="A686" s="169"/>
      <c r="E686" s="168"/>
      <c r="G686" s="142"/>
      <c r="L686" s="142"/>
    </row>
    <row r="687">
      <c r="A687" s="169"/>
      <c r="E687" s="168"/>
      <c r="G687" s="142"/>
      <c r="L687" s="142"/>
    </row>
    <row r="688">
      <c r="A688" s="169"/>
      <c r="E688" s="168"/>
      <c r="G688" s="142"/>
      <c r="L688" s="142"/>
    </row>
    <row r="689">
      <c r="A689" s="169"/>
      <c r="E689" s="168"/>
      <c r="G689" s="142"/>
      <c r="L689" s="142"/>
    </row>
    <row r="690">
      <c r="A690" s="169"/>
      <c r="E690" s="168"/>
      <c r="G690" s="142"/>
      <c r="L690" s="142"/>
    </row>
    <row r="691">
      <c r="A691" s="169"/>
      <c r="E691" s="168"/>
      <c r="G691" s="142"/>
      <c r="L691" s="142"/>
    </row>
    <row r="692">
      <c r="A692" s="169"/>
      <c r="E692" s="168"/>
      <c r="G692" s="142"/>
      <c r="L692" s="142"/>
    </row>
    <row r="693">
      <c r="A693" s="169"/>
      <c r="E693" s="168"/>
      <c r="G693" s="142"/>
      <c r="L693" s="142"/>
    </row>
    <row r="694">
      <c r="A694" s="169"/>
      <c r="E694" s="168"/>
      <c r="G694" s="142"/>
      <c r="L694" s="142"/>
    </row>
    <row r="695">
      <c r="A695" s="169"/>
      <c r="E695" s="168"/>
      <c r="G695" s="142"/>
      <c r="L695" s="142"/>
    </row>
    <row r="696">
      <c r="A696" s="169"/>
      <c r="E696" s="168"/>
      <c r="G696" s="142"/>
      <c r="L696" s="142"/>
    </row>
    <row r="697">
      <c r="A697" s="169"/>
      <c r="E697" s="168"/>
      <c r="G697" s="142"/>
      <c r="L697" s="142"/>
    </row>
    <row r="698">
      <c r="A698" s="169"/>
      <c r="E698" s="168"/>
      <c r="G698" s="142"/>
      <c r="L698" s="142"/>
    </row>
    <row r="699">
      <c r="A699" s="169"/>
      <c r="E699" s="168"/>
      <c r="G699" s="142"/>
      <c r="L699" s="142"/>
    </row>
    <row r="700">
      <c r="A700" s="169"/>
      <c r="E700" s="168"/>
      <c r="G700" s="142"/>
      <c r="L700" s="142"/>
    </row>
    <row r="701">
      <c r="A701" s="169"/>
      <c r="E701" s="168"/>
      <c r="G701" s="142"/>
      <c r="L701" s="142"/>
    </row>
    <row r="702">
      <c r="A702" s="169"/>
      <c r="E702" s="168"/>
      <c r="G702" s="142"/>
      <c r="L702" s="142"/>
    </row>
    <row r="703">
      <c r="A703" s="169"/>
      <c r="E703" s="168"/>
      <c r="G703" s="142"/>
      <c r="L703" s="142"/>
    </row>
    <row r="704">
      <c r="A704" s="169"/>
      <c r="E704" s="168"/>
      <c r="G704" s="142"/>
      <c r="L704" s="142"/>
    </row>
    <row r="705">
      <c r="A705" s="169"/>
      <c r="E705" s="168"/>
      <c r="G705" s="142"/>
      <c r="L705" s="142"/>
    </row>
    <row r="706">
      <c r="A706" s="169"/>
      <c r="E706" s="168"/>
      <c r="G706" s="142"/>
      <c r="L706" s="142"/>
    </row>
    <row r="707">
      <c r="A707" s="169"/>
      <c r="E707" s="168"/>
      <c r="G707" s="142"/>
      <c r="L707" s="142"/>
    </row>
    <row r="708">
      <c r="A708" s="169"/>
      <c r="E708" s="168"/>
      <c r="G708" s="142"/>
      <c r="L708" s="142"/>
    </row>
    <row r="709">
      <c r="A709" s="169"/>
      <c r="E709" s="168"/>
      <c r="G709" s="142"/>
      <c r="L709" s="142"/>
    </row>
    <row r="710">
      <c r="A710" s="169"/>
      <c r="E710" s="168"/>
      <c r="G710" s="142"/>
      <c r="L710" s="142"/>
    </row>
    <row r="711">
      <c r="A711" s="169"/>
      <c r="E711" s="168"/>
      <c r="G711" s="142"/>
      <c r="L711" s="142"/>
    </row>
    <row r="712">
      <c r="A712" s="169"/>
      <c r="E712" s="168"/>
      <c r="G712" s="142"/>
      <c r="L712" s="142"/>
    </row>
    <row r="713">
      <c r="A713" s="169"/>
      <c r="E713" s="168"/>
      <c r="G713" s="142"/>
      <c r="L713" s="142"/>
    </row>
    <row r="714">
      <c r="A714" s="169"/>
      <c r="E714" s="168"/>
      <c r="G714" s="142"/>
      <c r="L714" s="142"/>
    </row>
    <row r="715">
      <c r="A715" s="169"/>
      <c r="E715" s="168"/>
      <c r="G715" s="142"/>
      <c r="L715" s="142"/>
    </row>
    <row r="716">
      <c r="A716" s="169"/>
      <c r="E716" s="168"/>
      <c r="G716" s="142"/>
      <c r="L716" s="142"/>
    </row>
    <row r="717">
      <c r="A717" s="169"/>
      <c r="E717" s="168"/>
      <c r="G717" s="142"/>
      <c r="L717" s="142"/>
    </row>
    <row r="718">
      <c r="A718" s="169"/>
      <c r="E718" s="168"/>
      <c r="G718" s="142"/>
      <c r="L718" s="142"/>
    </row>
    <row r="719">
      <c r="A719" s="169"/>
      <c r="E719" s="168"/>
      <c r="G719" s="142"/>
      <c r="L719" s="142"/>
    </row>
    <row r="720">
      <c r="A720" s="169"/>
      <c r="E720" s="168"/>
      <c r="G720" s="142"/>
      <c r="L720" s="142"/>
    </row>
    <row r="721">
      <c r="A721" s="169"/>
      <c r="E721" s="168"/>
      <c r="G721" s="142"/>
      <c r="L721" s="142"/>
    </row>
    <row r="722">
      <c r="A722" s="169"/>
      <c r="E722" s="168"/>
      <c r="G722" s="142"/>
      <c r="L722" s="142"/>
    </row>
    <row r="723">
      <c r="A723" s="169"/>
      <c r="E723" s="168"/>
      <c r="G723" s="142"/>
      <c r="L723" s="142"/>
    </row>
    <row r="724">
      <c r="A724" s="169"/>
      <c r="E724" s="168"/>
      <c r="G724" s="142"/>
      <c r="L724" s="142"/>
    </row>
    <row r="725">
      <c r="A725" s="169"/>
      <c r="E725" s="168"/>
      <c r="G725" s="142"/>
      <c r="L725" s="142"/>
    </row>
    <row r="726">
      <c r="A726" s="169"/>
      <c r="E726" s="168"/>
      <c r="G726" s="142"/>
      <c r="L726" s="142"/>
    </row>
    <row r="727">
      <c r="A727" s="169"/>
      <c r="E727" s="168"/>
      <c r="G727" s="142"/>
      <c r="L727" s="142"/>
    </row>
    <row r="728">
      <c r="A728" s="169"/>
      <c r="E728" s="168"/>
      <c r="G728" s="142"/>
      <c r="L728" s="142"/>
    </row>
    <row r="729">
      <c r="A729" s="169"/>
      <c r="E729" s="168"/>
      <c r="G729" s="142"/>
      <c r="L729" s="142"/>
    </row>
    <row r="730">
      <c r="A730" s="169"/>
      <c r="E730" s="168"/>
      <c r="G730" s="142"/>
      <c r="L730" s="142"/>
    </row>
    <row r="731">
      <c r="A731" s="169"/>
      <c r="E731" s="168"/>
      <c r="G731" s="142"/>
      <c r="L731" s="142"/>
    </row>
    <row r="732">
      <c r="A732" s="169"/>
      <c r="E732" s="168"/>
      <c r="G732" s="142"/>
      <c r="L732" s="142"/>
    </row>
    <row r="733">
      <c r="A733" s="169"/>
      <c r="E733" s="168"/>
      <c r="G733" s="142"/>
      <c r="L733" s="142"/>
    </row>
    <row r="734">
      <c r="A734" s="169"/>
      <c r="E734" s="168"/>
      <c r="G734" s="142"/>
      <c r="L734" s="142"/>
    </row>
    <row r="735">
      <c r="A735" s="169"/>
      <c r="E735" s="168"/>
      <c r="G735" s="142"/>
      <c r="L735" s="142"/>
    </row>
    <row r="736">
      <c r="A736" s="169"/>
      <c r="E736" s="168"/>
      <c r="G736" s="142"/>
      <c r="L736" s="142"/>
    </row>
    <row r="737">
      <c r="A737" s="169"/>
      <c r="E737" s="168"/>
      <c r="G737" s="142"/>
      <c r="L737" s="142"/>
    </row>
    <row r="738">
      <c r="A738" s="169"/>
      <c r="E738" s="168"/>
      <c r="G738" s="142"/>
      <c r="L738" s="142"/>
    </row>
    <row r="739">
      <c r="A739" s="169"/>
      <c r="E739" s="168"/>
      <c r="G739" s="142"/>
      <c r="L739" s="142"/>
    </row>
    <row r="740">
      <c r="A740" s="169"/>
      <c r="E740" s="168"/>
      <c r="G740" s="142"/>
      <c r="L740" s="142"/>
    </row>
    <row r="741">
      <c r="A741" s="169"/>
      <c r="E741" s="168"/>
      <c r="G741" s="142"/>
      <c r="L741" s="142"/>
    </row>
    <row r="742">
      <c r="A742" s="169"/>
      <c r="E742" s="168"/>
      <c r="G742" s="142"/>
      <c r="L742" s="142"/>
    </row>
    <row r="743">
      <c r="A743" s="169"/>
      <c r="E743" s="168"/>
      <c r="G743" s="142"/>
      <c r="L743" s="142"/>
    </row>
    <row r="744">
      <c r="A744" s="169"/>
      <c r="E744" s="168"/>
      <c r="G744" s="142"/>
      <c r="L744" s="142"/>
    </row>
    <row r="745">
      <c r="A745" s="169"/>
      <c r="E745" s="168"/>
      <c r="G745" s="142"/>
      <c r="L745" s="142"/>
    </row>
    <row r="746">
      <c r="A746" s="169"/>
      <c r="E746" s="168"/>
      <c r="G746" s="142"/>
      <c r="L746" s="142"/>
    </row>
    <row r="747">
      <c r="A747" s="169"/>
      <c r="E747" s="168"/>
      <c r="G747" s="142"/>
      <c r="L747" s="142"/>
    </row>
    <row r="748">
      <c r="A748" s="169"/>
      <c r="E748" s="168"/>
      <c r="G748" s="142"/>
      <c r="L748" s="142"/>
    </row>
    <row r="749">
      <c r="A749" s="169"/>
      <c r="E749" s="168"/>
      <c r="G749" s="142"/>
      <c r="L749" s="142"/>
    </row>
    <row r="750">
      <c r="A750" s="169"/>
      <c r="E750" s="168"/>
      <c r="G750" s="142"/>
      <c r="L750" s="142"/>
    </row>
    <row r="751">
      <c r="A751" s="169"/>
      <c r="E751" s="168"/>
      <c r="G751" s="142"/>
      <c r="L751" s="142"/>
    </row>
    <row r="752">
      <c r="A752" s="169"/>
      <c r="E752" s="168"/>
      <c r="G752" s="142"/>
      <c r="L752" s="142"/>
    </row>
    <row r="753">
      <c r="A753" s="169"/>
      <c r="E753" s="168"/>
      <c r="G753" s="142"/>
      <c r="L753" s="142"/>
    </row>
    <row r="754">
      <c r="A754" s="169"/>
      <c r="E754" s="168"/>
      <c r="G754" s="142"/>
      <c r="L754" s="142"/>
    </row>
    <row r="755">
      <c r="A755" s="169"/>
      <c r="E755" s="168"/>
      <c r="G755" s="142"/>
      <c r="L755" s="142"/>
    </row>
    <row r="756">
      <c r="A756" s="169"/>
      <c r="E756" s="168"/>
      <c r="G756" s="142"/>
      <c r="L756" s="142"/>
    </row>
    <row r="757">
      <c r="A757" s="169"/>
      <c r="E757" s="168"/>
      <c r="G757" s="142"/>
      <c r="L757" s="142"/>
    </row>
    <row r="758">
      <c r="A758" s="169"/>
      <c r="E758" s="168"/>
      <c r="G758" s="142"/>
      <c r="L758" s="142"/>
    </row>
    <row r="759">
      <c r="A759" s="169"/>
      <c r="E759" s="168"/>
      <c r="G759" s="142"/>
      <c r="L759" s="142"/>
    </row>
    <row r="760">
      <c r="A760" s="169"/>
      <c r="E760" s="168"/>
      <c r="G760" s="142"/>
      <c r="L760" s="142"/>
    </row>
    <row r="761">
      <c r="A761" s="169"/>
      <c r="E761" s="168"/>
      <c r="G761" s="142"/>
      <c r="L761" s="142"/>
    </row>
    <row r="762">
      <c r="A762" s="169"/>
      <c r="E762" s="168"/>
      <c r="G762" s="142"/>
      <c r="L762" s="142"/>
    </row>
    <row r="763">
      <c r="A763" s="169"/>
      <c r="E763" s="168"/>
      <c r="G763" s="142"/>
      <c r="L763" s="142"/>
    </row>
    <row r="764">
      <c r="A764" s="169"/>
      <c r="E764" s="168"/>
      <c r="G764" s="142"/>
      <c r="L764" s="142"/>
    </row>
    <row r="765">
      <c r="A765" s="169"/>
      <c r="E765" s="168"/>
      <c r="G765" s="142"/>
      <c r="L765" s="142"/>
    </row>
    <row r="766">
      <c r="A766" s="169"/>
      <c r="E766" s="168"/>
      <c r="G766" s="142"/>
      <c r="L766" s="142"/>
    </row>
    <row r="767">
      <c r="A767" s="169"/>
      <c r="E767" s="168"/>
      <c r="G767" s="142"/>
      <c r="L767" s="142"/>
    </row>
    <row r="768">
      <c r="A768" s="169"/>
      <c r="E768" s="168"/>
      <c r="G768" s="142"/>
      <c r="L768" s="142"/>
    </row>
    <row r="769">
      <c r="A769" s="169"/>
      <c r="E769" s="168"/>
      <c r="G769" s="142"/>
      <c r="L769" s="142"/>
    </row>
    <row r="770">
      <c r="A770" s="169"/>
      <c r="E770" s="168"/>
      <c r="G770" s="142"/>
      <c r="L770" s="142"/>
    </row>
    <row r="771">
      <c r="A771" s="169"/>
      <c r="E771" s="168"/>
      <c r="G771" s="142"/>
      <c r="L771" s="142"/>
    </row>
    <row r="772">
      <c r="A772" s="169"/>
      <c r="E772" s="168"/>
      <c r="G772" s="142"/>
      <c r="L772" s="142"/>
    </row>
    <row r="773">
      <c r="A773" s="169"/>
      <c r="E773" s="168"/>
      <c r="G773" s="142"/>
      <c r="L773" s="142"/>
    </row>
    <row r="774">
      <c r="A774" s="169"/>
      <c r="E774" s="168"/>
      <c r="G774" s="142"/>
      <c r="L774" s="142"/>
    </row>
    <row r="775">
      <c r="A775" s="169"/>
      <c r="E775" s="168"/>
      <c r="G775" s="142"/>
      <c r="L775" s="142"/>
    </row>
    <row r="776">
      <c r="A776" s="169"/>
      <c r="E776" s="168"/>
      <c r="G776" s="142"/>
      <c r="L776" s="142"/>
    </row>
    <row r="777">
      <c r="A777" s="169"/>
      <c r="E777" s="168"/>
      <c r="G777" s="142"/>
      <c r="L777" s="142"/>
    </row>
    <row r="778">
      <c r="A778" s="169"/>
      <c r="E778" s="168"/>
      <c r="G778" s="142"/>
      <c r="L778" s="142"/>
    </row>
    <row r="779">
      <c r="A779" s="169"/>
      <c r="E779" s="168"/>
      <c r="G779" s="142"/>
      <c r="L779" s="142"/>
    </row>
    <row r="780">
      <c r="A780" s="169"/>
      <c r="E780" s="168"/>
      <c r="G780" s="142"/>
      <c r="L780" s="142"/>
    </row>
    <row r="781">
      <c r="A781" s="169"/>
      <c r="E781" s="168"/>
      <c r="G781" s="142"/>
      <c r="L781" s="142"/>
    </row>
    <row r="782">
      <c r="A782" s="169"/>
      <c r="E782" s="168"/>
      <c r="G782" s="142"/>
      <c r="L782" s="142"/>
    </row>
    <row r="783">
      <c r="A783" s="169"/>
      <c r="E783" s="168"/>
      <c r="G783" s="142"/>
      <c r="L783" s="142"/>
    </row>
    <row r="784">
      <c r="A784" s="169"/>
      <c r="E784" s="168"/>
      <c r="G784" s="142"/>
      <c r="L784" s="142"/>
    </row>
    <row r="785">
      <c r="A785" s="169"/>
      <c r="E785" s="168"/>
      <c r="G785" s="142"/>
      <c r="L785" s="142"/>
    </row>
    <row r="786">
      <c r="A786" s="169"/>
      <c r="E786" s="168"/>
      <c r="G786" s="142"/>
      <c r="L786" s="142"/>
    </row>
    <row r="787">
      <c r="A787" s="169"/>
      <c r="E787" s="168"/>
      <c r="G787" s="142"/>
      <c r="L787" s="142"/>
    </row>
    <row r="788">
      <c r="A788" s="169"/>
      <c r="E788" s="168"/>
      <c r="G788" s="142"/>
      <c r="L788" s="142"/>
    </row>
    <row r="789">
      <c r="A789" s="169"/>
      <c r="E789" s="168"/>
      <c r="G789" s="142"/>
      <c r="L789" s="142"/>
    </row>
    <row r="790">
      <c r="A790" s="169"/>
      <c r="E790" s="168"/>
      <c r="G790" s="142"/>
      <c r="L790" s="142"/>
    </row>
    <row r="791">
      <c r="A791" s="169"/>
      <c r="E791" s="168"/>
      <c r="G791" s="142"/>
      <c r="L791" s="142"/>
    </row>
    <row r="792">
      <c r="A792" s="169"/>
      <c r="E792" s="168"/>
      <c r="G792" s="142"/>
      <c r="L792" s="142"/>
    </row>
    <row r="793">
      <c r="A793" s="169"/>
      <c r="E793" s="168"/>
      <c r="G793" s="142"/>
      <c r="L793" s="142"/>
    </row>
    <row r="794">
      <c r="A794" s="169"/>
      <c r="E794" s="168"/>
      <c r="G794" s="142"/>
      <c r="L794" s="142"/>
    </row>
    <row r="795">
      <c r="A795" s="169"/>
      <c r="E795" s="168"/>
      <c r="G795" s="142"/>
      <c r="L795" s="142"/>
    </row>
    <row r="796">
      <c r="A796" s="169"/>
      <c r="E796" s="168"/>
      <c r="G796" s="142"/>
      <c r="L796" s="142"/>
    </row>
    <row r="797">
      <c r="A797" s="169"/>
      <c r="E797" s="168"/>
      <c r="G797" s="142"/>
      <c r="L797" s="142"/>
    </row>
    <row r="798">
      <c r="A798" s="169"/>
      <c r="E798" s="168"/>
      <c r="G798" s="142"/>
      <c r="L798" s="142"/>
    </row>
    <row r="799">
      <c r="A799" s="169"/>
      <c r="E799" s="168"/>
      <c r="G799" s="142"/>
      <c r="L799" s="142"/>
    </row>
    <row r="800">
      <c r="A800" s="169"/>
      <c r="E800" s="168"/>
      <c r="G800" s="142"/>
      <c r="L800" s="142"/>
    </row>
    <row r="801">
      <c r="A801" s="169"/>
      <c r="E801" s="168"/>
      <c r="G801" s="142"/>
      <c r="L801" s="142"/>
    </row>
    <row r="802">
      <c r="A802" s="169"/>
      <c r="E802" s="168"/>
      <c r="G802" s="142"/>
      <c r="L802" s="142"/>
    </row>
    <row r="803">
      <c r="A803" s="169"/>
      <c r="E803" s="168"/>
      <c r="G803" s="142"/>
      <c r="L803" s="142"/>
    </row>
    <row r="804">
      <c r="A804" s="169"/>
      <c r="E804" s="168"/>
      <c r="G804" s="142"/>
      <c r="L804" s="142"/>
    </row>
    <row r="805">
      <c r="A805" s="169"/>
      <c r="E805" s="168"/>
      <c r="G805" s="142"/>
      <c r="L805" s="142"/>
    </row>
    <row r="806">
      <c r="A806" s="169"/>
      <c r="E806" s="168"/>
      <c r="G806" s="142"/>
      <c r="L806" s="142"/>
    </row>
    <row r="807">
      <c r="A807" s="169"/>
      <c r="E807" s="168"/>
      <c r="G807" s="142"/>
      <c r="L807" s="142"/>
    </row>
    <row r="808">
      <c r="A808" s="169"/>
      <c r="E808" s="168"/>
      <c r="G808" s="142"/>
      <c r="L808" s="142"/>
    </row>
    <row r="809">
      <c r="A809" s="169"/>
      <c r="E809" s="168"/>
      <c r="G809" s="142"/>
      <c r="L809" s="142"/>
    </row>
    <row r="810">
      <c r="A810" s="169"/>
      <c r="E810" s="168"/>
      <c r="G810" s="142"/>
      <c r="L810" s="142"/>
    </row>
    <row r="811">
      <c r="A811" s="169"/>
      <c r="E811" s="168"/>
      <c r="G811" s="142"/>
      <c r="L811" s="142"/>
    </row>
    <row r="812">
      <c r="A812" s="169"/>
      <c r="E812" s="168"/>
      <c r="G812" s="142"/>
      <c r="L812" s="142"/>
    </row>
    <row r="813">
      <c r="A813" s="169"/>
      <c r="E813" s="168"/>
      <c r="G813" s="142"/>
      <c r="L813" s="142"/>
    </row>
    <row r="814">
      <c r="A814" s="169"/>
      <c r="E814" s="168"/>
      <c r="G814" s="142"/>
      <c r="L814" s="142"/>
    </row>
    <row r="815">
      <c r="A815" s="169"/>
      <c r="E815" s="168"/>
      <c r="G815" s="142"/>
      <c r="L815" s="142"/>
    </row>
    <row r="816">
      <c r="A816" s="169"/>
      <c r="E816" s="168"/>
      <c r="G816" s="142"/>
      <c r="L816" s="142"/>
    </row>
    <row r="817">
      <c r="A817" s="169"/>
      <c r="E817" s="168"/>
      <c r="G817" s="142"/>
      <c r="L817" s="142"/>
    </row>
    <row r="818">
      <c r="A818" s="169"/>
      <c r="E818" s="168"/>
      <c r="G818" s="142"/>
      <c r="L818" s="142"/>
    </row>
    <row r="819">
      <c r="A819" s="169"/>
      <c r="E819" s="168"/>
      <c r="G819" s="142"/>
      <c r="L819" s="142"/>
    </row>
    <row r="820">
      <c r="A820" s="169"/>
      <c r="E820" s="168"/>
      <c r="G820" s="142"/>
      <c r="L820" s="142"/>
    </row>
    <row r="821">
      <c r="A821" s="169"/>
      <c r="E821" s="168"/>
      <c r="G821" s="142"/>
      <c r="L821" s="142"/>
    </row>
    <row r="822">
      <c r="A822" s="169"/>
      <c r="E822" s="168"/>
      <c r="G822" s="142"/>
      <c r="L822" s="142"/>
    </row>
    <row r="823">
      <c r="A823" s="169"/>
      <c r="E823" s="168"/>
      <c r="G823" s="142"/>
      <c r="L823" s="142"/>
    </row>
    <row r="824">
      <c r="A824" s="169"/>
      <c r="E824" s="168"/>
      <c r="G824" s="142"/>
      <c r="L824" s="142"/>
    </row>
    <row r="825">
      <c r="A825" s="169"/>
      <c r="E825" s="168"/>
      <c r="G825" s="142"/>
      <c r="L825" s="142"/>
    </row>
    <row r="826">
      <c r="A826" s="169"/>
      <c r="E826" s="168"/>
      <c r="G826" s="142"/>
      <c r="L826" s="142"/>
    </row>
    <row r="827">
      <c r="A827" s="169"/>
      <c r="E827" s="168"/>
      <c r="G827" s="142"/>
      <c r="L827" s="142"/>
    </row>
    <row r="828">
      <c r="A828" s="169"/>
      <c r="E828" s="168"/>
      <c r="G828" s="142"/>
      <c r="L828" s="142"/>
    </row>
    <row r="829">
      <c r="A829" s="169"/>
      <c r="E829" s="168"/>
      <c r="G829" s="142"/>
      <c r="L829" s="142"/>
    </row>
    <row r="830">
      <c r="A830" s="169"/>
      <c r="E830" s="168"/>
      <c r="G830" s="142"/>
      <c r="L830" s="142"/>
    </row>
    <row r="831">
      <c r="A831" s="169"/>
      <c r="E831" s="168"/>
      <c r="G831" s="142"/>
      <c r="L831" s="142"/>
    </row>
    <row r="832">
      <c r="A832" s="169"/>
      <c r="E832" s="168"/>
      <c r="G832" s="142"/>
      <c r="L832" s="142"/>
    </row>
    <row r="833">
      <c r="A833" s="169"/>
      <c r="E833" s="168"/>
      <c r="G833" s="142"/>
      <c r="L833" s="142"/>
    </row>
    <row r="834">
      <c r="A834" s="169"/>
      <c r="E834" s="168"/>
      <c r="G834" s="142"/>
      <c r="L834" s="142"/>
    </row>
    <row r="835">
      <c r="A835" s="169"/>
      <c r="E835" s="168"/>
      <c r="G835" s="142"/>
      <c r="L835" s="142"/>
    </row>
    <row r="836">
      <c r="A836" s="169"/>
      <c r="E836" s="168"/>
      <c r="G836" s="142"/>
      <c r="L836" s="142"/>
    </row>
    <row r="837">
      <c r="A837" s="169"/>
      <c r="E837" s="168"/>
      <c r="G837" s="142"/>
      <c r="L837" s="142"/>
    </row>
    <row r="838">
      <c r="A838" s="169"/>
      <c r="E838" s="168"/>
      <c r="G838" s="142"/>
      <c r="L838" s="142"/>
    </row>
    <row r="839">
      <c r="A839" s="169"/>
      <c r="E839" s="168"/>
      <c r="G839" s="142"/>
      <c r="L839" s="142"/>
    </row>
    <row r="840">
      <c r="A840" s="169"/>
      <c r="E840" s="168"/>
      <c r="G840" s="142"/>
      <c r="L840" s="142"/>
    </row>
    <row r="841">
      <c r="A841" s="169"/>
      <c r="E841" s="168"/>
      <c r="G841" s="142"/>
      <c r="L841" s="142"/>
    </row>
    <row r="842">
      <c r="A842" s="169"/>
      <c r="E842" s="168"/>
      <c r="G842" s="142"/>
      <c r="L842" s="142"/>
    </row>
    <row r="843">
      <c r="A843" s="169"/>
      <c r="E843" s="168"/>
      <c r="G843" s="142"/>
      <c r="L843" s="142"/>
    </row>
    <row r="844">
      <c r="A844" s="169"/>
      <c r="E844" s="168"/>
      <c r="G844" s="142"/>
      <c r="L844" s="142"/>
    </row>
    <row r="845">
      <c r="A845" s="169"/>
      <c r="E845" s="168"/>
      <c r="G845" s="142"/>
      <c r="L845" s="142"/>
    </row>
    <row r="846">
      <c r="A846" s="169"/>
      <c r="E846" s="168"/>
      <c r="G846" s="142"/>
      <c r="L846" s="142"/>
    </row>
    <row r="847">
      <c r="A847" s="169"/>
      <c r="E847" s="168"/>
      <c r="G847" s="142"/>
      <c r="L847" s="142"/>
    </row>
    <row r="848">
      <c r="A848" s="169"/>
      <c r="E848" s="168"/>
      <c r="G848" s="142"/>
      <c r="L848" s="142"/>
    </row>
    <row r="849">
      <c r="A849" s="169"/>
      <c r="E849" s="168"/>
      <c r="G849" s="142"/>
      <c r="L849" s="142"/>
    </row>
    <row r="850">
      <c r="A850" s="169"/>
      <c r="E850" s="168"/>
      <c r="G850" s="142"/>
      <c r="L850" s="142"/>
    </row>
    <row r="851">
      <c r="A851" s="169"/>
      <c r="E851" s="168"/>
      <c r="G851" s="142"/>
      <c r="L851" s="142"/>
    </row>
    <row r="852">
      <c r="A852" s="169"/>
      <c r="E852" s="168"/>
      <c r="G852" s="142"/>
      <c r="L852" s="142"/>
    </row>
    <row r="853">
      <c r="A853" s="169"/>
      <c r="E853" s="168"/>
      <c r="G853" s="142"/>
      <c r="L853" s="142"/>
    </row>
    <row r="854">
      <c r="A854" s="169"/>
      <c r="E854" s="168"/>
      <c r="G854" s="142"/>
      <c r="L854" s="142"/>
    </row>
    <row r="855">
      <c r="A855" s="169"/>
      <c r="E855" s="168"/>
      <c r="G855" s="142"/>
      <c r="L855" s="142"/>
    </row>
    <row r="856">
      <c r="A856" s="169"/>
      <c r="E856" s="168"/>
      <c r="G856" s="142"/>
      <c r="L856" s="142"/>
    </row>
    <row r="857">
      <c r="A857" s="169"/>
      <c r="E857" s="168"/>
      <c r="G857" s="142"/>
      <c r="L857" s="142"/>
    </row>
    <row r="858">
      <c r="A858" s="169"/>
      <c r="E858" s="168"/>
      <c r="G858" s="142"/>
      <c r="L858" s="142"/>
    </row>
    <row r="859">
      <c r="A859" s="169"/>
      <c r="E859" s="168"/>
      <c r="G859" s="142"/>
      <c r="L859" s="142"/>
    </row>
    <row r="860">
      <c r="A860" s="169"/>
      <c r="E860" s="168"/>
      <c r="G860" s="142"/>
      <c r="L860" s="142"/>
    </row>
    <row r="861">
      <c r="A861" s="169"/>
      <c r="E861" s="168"/>
      <c r="G861" s="142"/>
      <c r="L861" s="142"/>
    </row>
    <row r="862">
      <c r="A862" s="169"/>
      <c r="E862" s="168"/>
      <c r="G862" s="142"/>
      <c r="L862" s="142"/>
    </row>
    <row r="863">
      <c r="A863" s="169"/>
      <c r="E863" s="168"/>
      <c r="G863" s="142"/>
      <c r="L863" s="142"/>
    </row>
    <row r="864">
      <c r="A864" s="169"/>
      <c r="E864" s="168"/>
      <c r="G864" s="142"/>
      <c r="L864" s="142"/>
    </row>
    <row r="865">
      <c r="A865" s="169"/>
      <c r="E865" s="168"/>
      <c r="G865" s="142"/>
      <c r="L865" s="142"/>
    </row>
    <row r="866">
      <c r="A866" s="169"/>
      <c r="E866" s="168"/>
      <c r="G866" s="142"/>
      <c r="L866" s="142"/>
    </row>
    <row r="867">
      <c r="A867" s="169"/>
      <c r="E867" s="168"/>
      <c r="G867" s="142"/>
      <c r="L867" s="142"/>
    </row>
    <row r="868">
      <c r="A868" s="169"/>
      <c r="E868" s="168"/>
      <c r="G868" s="142"/>
      <c r="L868" s="142"/>
    </row>
    <row r="869">
      <c r="A869" s="169"/>
      <c r="E869" s="168"/>
      <c r="G869" s="142"/>
      <c r="L869" s="142"/>
    </row>
    <row r="870">
      <c r="A870" s="169"/>
      <c r="E870" s="168"/>
      <c r="G870" s="142"/>
      <c r="L870" s="142"/>
    </row>
    <row r="871">
      <c r="A871" s="169"/>
      <c r="E871" s="168"/>
      <c r="G871" s="142"/>
      <c r="L871" s="142"/>
    </row>
    <row r="872">
      <c r="A872" s="169"/>
      <c r="E872" s="168"/>
      <c r="G872" s="142"/>
      <c r="L872" s="142"/>
    </row>
    <row r="873">
      <c r="A873" s="169"/>
      <c r="E873" s="168"/>
      <c r="G873" s="142"/>
      <c r="L873" s="142"/>
    </row>
    <row r="874">
      <c r="A874" s="169"/>
      <c r="E874" s="168"/>
      <c r="G874" s="142"/>
      <c r="L874" s="142"/>
    </row>
    <row r="875">
      <c r="A875" s="169"/>
      <c r="E875" s="168"/>
      <c r="G875" s="142"/>
      <c r="L875" s="142"/>
    </row>
    <row r="876">
      <c r="A876" s="169"/>
      <c r="E876" s="168"/>
      <c r="G876" s="142"/>
      <c r="L876" s="142"/>
    </row>
    <row r="877">
      <c r="A877" s="169"/>
      <c r="E877" s="168"/>
      <c r="G877" s="142"/>
      <c r="L877" s="142"/>
    </row>
    <row r="878">
      <c r="A878" s="169"/>
      <c r="E878" s="168"/>
      <c r="G878" s="142"/>
      <c r="L878" s="142"/>
    </row>
    <row r="879">
      <c r="A879" s="169"/>
      <c r="E879" s="168"/>
      <c r="G879" s="142"/>
      <c r="L879" s="142"/>
    </row>
    <row r="880">
      <c r="A880" s="169"/>
      <c r="E880" s="168"/>
      <c r="G880" s="142"/>
      <c r="L880" s="142"/>
    </row>
    <row r="881">
      <c r="A881" s="169"/>
      <c r="E881" s="168"/>
      <c r="G881" s="142"/>
      <c r="L881" s="142"/>
    </row>
    <row r="882">
      <c r="A882" s="169"/>
      <c r="E882" s="168"/>
      <c r="G882" s="142"/>
      <c r="L882" s="142"/>
    </row>
    <row r="883">
      <c r="A883" s="169"/>
      <c r="E883" s="168"/>
      <c r="G883" s="142"/>
      <c r="L883" s="142"/>
    </row>
    <row r="884">
      <c r="A884" s="169"/>
      <c r="E884" s="168"/>
      <c r="G884" s="142"/>
      <c r="L884" s="142"/>
    </row>
    <row r="885">
      <c r="A885" s="169"/>
      <c r="E885" s="168"/>
      <c r="G885" s="142"/>
      <c r="L885" s="142"/>
    </row>
    <row r="886">
      <c r="A886" s="169"/>
      <c r="E886" s="168"/>
      <c r="G886" s="142"/>
      <c r="L886" s="142"/>
    </row>
    <row r="887">
      <c r="A887" s="169"/>
      <c r="E887" s="168"/>
      <c r="G887" s="142"/>
      <c r="L887" s="142"/>
    </row>
    <row r="888">
      <c r="A888" s="169"/>
      <c r="E888" s="168"/>
      <c r="G888" s="142"/>
      <c r="L888" s="142"/>
    </row>
    <row r="889">
      <c r="A889" s="169"/>
      <c r="E889" s="168"/>
      <c r="G889" s="142"/>
      <c r="L889" s="142"/>
    </row>
    <row r="890">
      <c r="A890" s="169"/>
      <c r="E890" s="168"/>
      <c r="G890" s="142"/>
      <c r="L890" s="142"/>
    </row>
    <row r="891">
      <c r="A891" s="169"/>
      <c r="E891" s="168"/>
      <c r="G891" s="142"/>
      <c r="L891" s="142"/>
    </row>
    <row r="892">
      <c r="A892" s="169"/>
      <c r="E892" s="168"/>
      <c r="G892" s="142"/>
      <c r="L892" s="142"/>
    </row>
    <row r="893">
      <c r="A893" s="169"/>
      <c r="E893" s="168"/>
      <c r="G893" s="142"/>
      <c r="L893" s="142"/>
    </row>
    <row r="894">
      <c r="A894" s="169"/>
      <c r="E894" s="168"/>
      <c r="G894" s="142"/>
      <c r="L894" s="142"/>
    </row>
    <row r="895">
      <c r="A895" s="169"/>
      <c r="E895" s="168"/>
      <c r="G895" s="142"/>
      <c r="L895" s="142"/>
    </row>
    <row r="896">
      <c r="A896" s="169"/>
      <c r="E896" s="168"/>
      <c r="G896" s="142"/>
      <c r="L896" s="142"/>
    </row>
    <row r="897">
      <c r="A897" s="169"/>
      <c r="E897" s="168"/>
      <c r="G897" s="142"/>
      <c r="L897" s="142"/>
    </row>
    <row r="898">
      <c r="A898" s="169"/>
      <c r="E898" s="168"/>
      <c r="G898" s="142"/>
      <c r="L898" s="142"/>
    </row>
    <row r="899">
      <c r="A899" s="169"/>
      <c r="E899" s="168"/>
      <c r="G899" s="142"/>
      <c r="L899" s="142"/>
    </row>
    <row r="900">
      <c r="A900" s="169"/>
      <c r="E900" s="168"/>
      <c r="G900" s="142"/>
      <c r="L900" s="142"/>
    </row>
    <row r="901">
      <c r="A901" s="169"/>
      <c r="E901" s="168"/>
      <c r="G901" s="142"/>
      <c r="L901" s="142"/>
    </row>
    <row r="902">
      <c r="A902" s="169"/>
      <c r="E902" s="168"/>
      <c r="G902" s="142"/>
      <c r="L902" s="142"/>
    </row>
    <row r="903">
      <c r="A903" s="169"/>
      <c r="E903" s="168"/>
      <c r="G903" s="142"/>
      <c r="L903" s="142"/>
    </row>
    <row r="904">
      <c r="A904" s="169"/>
      <c r="E904" s="168"/>
      <c r="G904" s="142"/>
      <c r="L904" s="142"/>
    </row>
    <row r="905">
      <c r="A905" s="169"/>
      <c r="E905" s="168"/>
      <c r="G905" s="142"/>
      <c r="L905" s="142"/>
    </row>
    <row r="906">
      <c r="A906" s="169"/>
      <c r="E906" s="168"/>
      <c r="G906" s="142"/>
      <c r="L906" s="142"/>
    </row>
    <row r="907">
      <c r="A907" s="169"/>
      <c r="E907" s="168"/>
      <c r="G907" s="142"/>
      <c r="L907" s="142"/>
    </row>
    <row r="908">
      <c r="A908" s="169"/>
      <c r="E908" s="168"/>
      <c r="G908" s="142"/>
      <c r="L908" s="142"/>
    </row>
    <row r="909">
      <c r="A909" s="169"/>
      <c r="E909" s="168"/>
      <c r="G909" s="142"/>
      <c r="L909" s="142"/>
    </row>
    <row r="910">
      <c r="A910" s="169"/>
      <c r="E910" s="168"/>
      <c r="G910" s="142"/>
      <c r="L910" s="142"/>
    </row>
    <row r="911">
      <c r="A911" s="169"/>
      <c r="E911" s="168"/>
      <c r="G911" s="142"/>
      <c r="L911" s="142"/>
    </row>
    <row r="912">
      <c r="A912" s="169"/>
      <c r="E912" s="168"/>
      <c r="G912" s="142"/>
      <c r="L912" s="142"/>
    </row>
    <row r="913">
      <c r="A913" s="169"/>
      <c r="E913" s="168"/>
      <c r="G913" s="142"/>
      <c r="L913" s="142"/>
    </row>
    <row r="914">
      <c r="A914" s="169"/>
      <c r="E914" s="168"/>
      <c r="G914" s="142"/>
      <c r="L914" s="142"/>
    </row>
    <row r="915">
      <c r="A915" s="169"/>
      <c r="E915" s="168"/>
      <c r="G915" s="142"/>
      <c r="L915" s="142"/>
    </row>
    <row r="916">
      <c r="A916" s="169"/>
      <c r="E916" s="168"/>
      <c r="G916" s="142"/>
      <c r="L916" s="142"/>
    </row>
    <row r="917">
      <c r="A917" s="169"/>
      <c r="E917" s="168"/>
      <c r="G917" s="142"/>
      <c r="L917" s="142"/>
    </row>
    <row r="918">
      <c r="A918" s="169"/>
      <c r="E918" s="168"/>
      <c r="G918" s="142"/>
      <c r="L918" s="142"/>
    </row>
    <row r="919">
      <c r="A919" s="169"/>
      <c r="E919" s="168"/>
      <c r="G919" s="142"/>
      <c r="L919" s="142"/>
    </row>
    <row r="920">
      <c r="A920" s="169"/>
      <c r="E920" s="168"/>
      <c r="G920" s="142"/>
      <c r="L920" s="142"/>
    </row>
    <row r="921">
      <c r="A921" s="169"/>
      <c r="E921" s="168"/>
      <c r="G921" s="142"/>
      <c r="L921" s="142"/>
    </row>
    <row r="922">
      <c r="A922" s="169"/>
      <c r="E922" s="168"/>
      <c r="G922" s="142"/>
      <c r="L922" s="142"/>
    </row>
    <row r="923">
      <c r="A923" s="169"/>
      <c r="E923" s="168"/>
      <c r="G923" s="142"/>
      <c r="L923" s="142"/>
    </row>
    <row r="924">
      <c r="A924" s="169"/>
      <c r="E924" s="168"/>
      <c r="G924" s="142"/>
      <c r="L924" s="142"/>
    </row>
    <row r="925">
      <c r="A925" s="169"/>
      <c r="E925" s="168"/>
      <c r="G925" s="142"/>
      <c r="L925" s="142"/>
    </row>
    <row r="926">
      <c r="A926" s="169"/>
      <c r="E926" s="168"/>
      <c r="G926" s="142"/>
      <c r="L926" s="142"/>
    </row>
    <row r="927">
      <c r="A927" s="169"/>
      <c r="E927" s="168"/>
      <c r="G927" s="142"/>
      <c r="L927" s="142"/>
    </row>
    <row r="928">
      <c r="A928" s="169"/>
      <c r="E928" s="168"/>
      <c r="G928" s="142"/>
      <c r="L928" s="142"/>
    </row>
    <row r="929">
      <c r="A929" s="169"/>
      <c r="E929" s="168"/>
      <c r="G929" s="142"/>
      <c r="L929" s="142"/>
    </row>
    <row r="930">
      <c r="A930" s="169"/>
      <c r="E930" s="168"/>
      <c r="G930" s="142"/>
      <c r="L930" s="142"/>
    </row>
    <row r="931">
      <c r="A931" s="169"/>
      <c r="E931" s="168"/>
      <c r="G931" s="142"/>
      <c r="L931" s="142"/>
    </row>
    <row r="932">
      <c r="A932" s="169"/>
      <c r="E932" s="168"/>
      <c r="G932" s="142"/>
      <c r="L932" s="142"/>
    </row>
    <row r="933">
      <c r="A933" s="169"/>
      <c r="E933" s="168"/>
      <c r="G933" s="142"/>
      <c r="L933" s="142"/>
    </row>
    <row r="934">
      <c r="A934" s="169"/>
      <c r="E934" s="168"/>
      <c r="G934" s="142"/>
      <c r="L934" s="142"/>
    </row>
    <row r="935">
      <c r="A935" s="169"/>
      <c r="E935" s="168"/>
      <c r="G935" s="142"/>
      <c r="L935" s="142"/>
    </row>
    <row r="936">
      <c r="A936" s="169"/>
      <c r="E936" s="168"/>
      <c r="G936" s="142"/>
      <c r="L936" s="142"/>
    </row>
    <row r="937">
      <c r="A937" s="169"/>
      <c r="E937" s="168"/>
      <c r="G937" s="142"/>
      <c r="L937" s="142"/>
    </row>
    <row r="938">
      <c r="A938" s="169"/>
      <c r="E938" s="168"/>
      <c r="G938" s="142"/>
      <c r="L938" s="142"/>
    </row>
    <row r="939">
      <c r="A939" s="169"/>
      <c r="E939" s="168"/>
      <c r="G939" s="142"/>
      <c r="L939" s="142"/>
    </row>
    <row r="940">
      <c r="A940" s="169"/>
      <c r="E940" s="168"/>
      <c r="G940" s="142"/>
      <c r="L940" s="142"/>
    </row>
    <row r="941">
      <c r="A941" s="169"/>
      <c r="E941" s="168"/>
      <c r="G941" s="142"/>
      <c r="L941" s="142"/>
    </row>
    <row r="942">
      <c r="A942" s="169"/>
      <c r="E942" s="168"/>
      <c r="G942" s="142"/>
      <c r="L942" s="142"/>
    </row>
    <row r="943">
      <c r="A943" s="169"/>
      <c r="E943" s="168"/>
      <c r="G943" s="142"/>
      <c r="L943" s="142"/>
    </row>
    <row r="944">
      <c r="A944" s="169"/>
      <c r="E944" s="168"/>
      <c r="G944" s="142"/>
      <c r="L944" s="142"/>
    </row>
    <row r="945">
      <c r="A945" s="169"/>
      <c r="E945" s="168"/>
      <c r="G945" s="142"/>
      <c r="L945" s="142"/>
    </row>
    <row r="946">
      <c r="A946" s="169"/>
      <c r="E946" s="168"/>
      <c r="G946" s="142"/>
      <c r="L946" s="142"/>
    </row>
    <row r="947">
      <c r="A947" s="169"/>
      <c r="E947" s="168"/>
      <c r="G947" s="142"/>
      <c r="L947" s="142"/>
    </row>
    <row r="948">
      <c r="A948" s="169"/>
      <c r="E948" s="168"/>
      <c r="G948" s="142"/>
      <c r="L948" s="142"/>
    </row>
    <row r="949">
      <c r="A949" s="169"/>
      <c r="E949" s="168"/>
      <c r="G949" s="142"/>
      <c r="L949" s="142"/>
    </row>
    <row r="950">
      <c r="A950" s="169"/>
      <c r="E950" s="168"/>
      <c r="G950" s="142"/>
      <c r="L950" s="142"/>
    </row>
    <row r="951">
      <c r="A951" s="169"/>
      <c r="E951" s="168"/>
      <c r="G951" s="142"/>
      <c r="L951" s="142"/>
    </row>
    <row r="952">
      <c r="A952" s="169"/>
      <c r="E952" s="168"/>
      <c r="G952" s="142"/>
      <c r="L952" s="142"/>
    </row>
    <row r="953">
      <c r="A953" s="169"/>
      <c r="E953" s="168"/>
      <c r="G953" s="142"/>
      <c r="L953" s="142"/>
    </row>
    <row r="954">
      <c r="A954" s="169"/>
      <c r="E954" s="168"/>
      <c r="G954" s="142"/>
      <c r="L954" s="142"/>
    </row>
    <row r="955">
      <c r="A955" s="169"/>
      <c r="E955" s="168"/>
      <c r="G955" s="142"/>
      <c r="L955" s="142"/>
    </row>
    <row r="956">
      <c r="A956" s="169"/>
      <c r="E956" s="168"/>
      <c r="G956" s="142"/>
      <c r="L956" s="142"/>
    </row>
    <row r="957">
      <c r="A957" s="169"/>
      <c r="E957" s="168"/>
      <c r="G957" s="142"/>
      <c r="L957" s="142"/>
    </row>
    <row r="958">
      <c r="A958" s="169"/>
      <c r="E958" s="168"/>
      <c r="G958" s="142"/>
      <c r="L958" s="142"/>
    </row>
    <row r="959">
      <c r="A959" s="169"/>
      <c r="E959" s="168"/>
      <c r="G959" s="142"/>
      <c r="L959" s="142"/>
    </row>
    <row r="960">
      <c r="A960" s="169"/>
      <c r="E960" s="168"/>
      <c r="G960" s="142"/>
      <c r="L960" s="142"/>
    </row>
    <row r="961">
      <c r="A961" s="169"/>
      <c r="E961" s="168"/>
      <c r="G961" s="142"/>
      <c r="L961" s="142"/>
    </row>
    <row r="962">
      <c r="A962" s="169"/>
      <c r="E962" s="168"/>
      <c r="G962" s="142"/>
      <c r="L962" s="142"/>
    </row>
    <row r="963">
      <c r="A963" s="169"/>
      <c r="E963" s="168"/>
      <c r="G963" s="142"/>
      <c r="L963" s="142"/>
    </row>
    <row r="964">
      <c r="A964" s="169"/>
      <c r="E964" s="168"/>
      <c r="G964" s="142"/>
      <c r="L964" s="142"/>
    </row>
    <row r="965">
      <c r="A965" s="169"/>
      <c r="E965" s="168"/>
      <c r="G965" s="142"/>
      <c r="L965" s="142"/>
    </row>
    <row r="966">
      <c r="A966" s="169"/>
      <c r="E966" s="168"/>
      <c r="G966" s="142"/>
      <c r="L966" s="142"/>
    </row>
    <row r="967">
      <c r="A967" s="169"/>
      <c r="E967" s="168"/>
      <c r="G967" s="142"/>
      <c r="L967" s="142"/>
    </row>
    <row r="968">
      <c r="A968" s="169"/>
      <c r="E968" s="168"/>
      <c r="G968" s="142"/>
      <c r="L968" s="142"/>
    </row>
    <row r="969">
      <c r="A969" s="169"/>
      <c r="E969" s="168"/>
      <c r="G969" s="142"/>
      <c r="L969" s="142"/>
    </row>
    <row r="970">
      <c r="A970" s="169"/>
      <c r="E970" s="168"/>
      <c r="G970" s="142"/>
      <c r="L970" s="142"/>
    </row>
    <row r="971">
      <c r="A971" s="169"/>
      <c r="E971" s="168"/>
      <c r="G971" s="142"/>
      <c r="L971" s="142"/>
    </row>
    <row r="972">
      <c r="A972" s="169"/>
      <c r="E972" s="168"/>
      <c r="G972" s="142"/>
      <c r="L972" s="142"/>
    </row>
    <row r="973">
      <c r="A973" s="169"/>
      <c r="E973" s="168"/>
      <c r="G973" s="142"/>
      <c r="L973" s="142"/>
    </row>
    <row r="974">
      <c r="A974" s="169"/>
      <c r="E974" s="168"/>
      <c r="G974" s="142"/>
      <c r="L974" s="142"/>
    </row>
    <row r="975">
      <c r="A975" s="169"/>
      <c r="E975" s="168"/>
      <c r="G975" s="142"/>
      <c r="L975" s="142"/>
    </row>
    <row r="976">
      <c r="A976" s="169"/>
      <c r="E976" s="168"/>
      <c r="G976" s="142"/>
      <c r="L976" s="142"/>
    </row>
    <row r="977">
      <c r="A977" s="169"/>
      <c r="E977" s="168"/>
      <c r="G977" s="142"/>
      <c r="L977" s="142"/>
    </row>
    <row r="978">
      <c r="A978" s="169"/>
      <c r="E978" s="168"/>
      <c r="G978" s="142"/>
      <c r="L978" s="142"/>
    </row>
    <row r="979">
      <c r="A979" s="169"/>
      <c r="E979" s="168"/>
      <c r="G979" s="142"/>
      <c r="L979" s="142"/>
    </row>
    <row r="980">
      <c r="A980" s="169"/>
      <c r="E980" s="168"/>
      <c r="G980" s="142"/>
      <c r="L980" s="142"/>
    </row>
    <row r="981">
      <c r="A981" s="169"/>
      <c r="E981" s="168"/>
      <c r="G981" s="142"/>
      <c r="L981" s="142"/>
    </row>
    <row r="982">
      <c r="A982" s="169"/>
      <c r="E982" s="168"/>
      <c r="G982" s="142"/>
      <c r="L982" s="142"/>
    </row>
    <row r="983">
      <c r="A983" s="169"/>
      <c r="E983" s="168"/>
      <c r="G983" s="142"/>
      <c r="L983" s="142"/>
    </row>
    <row r="984">
      <c r="A984" s="169"/>
      <c r="E984" s="168"/>
      <c r="G984" s="142"/>
      <c r="L984" s="142"/>
    </row>
    <row r="985">
      <c r="A985" s="169"/>
      <c r="E985" s="168"/>
      <c r="G985" s="142"/>
      <c r="L985" s="142"/>
    </row>
    <row r="986">
      <c r="A986" s="169"/>
      <c r="E986" s="168"/>
      <c r="G986" s="142"/>
      <c r="L986" s="142"/>
    </row>
    <row r="987">
      <c r="A987" s="169"/>
      <c r="E987" s="168"/>
      <c r="G987" s="142"/>
      <c r="L987" s="142"/>
    </row>
    <row r="988">
      <c r="A988" s="169"/>
      <c r="E988" s="168"/>
      <c r="G988" s="142"/>
      <c r="L988" s="142"/>
    </row>
    <row r="989">
      <c r="A989" s="169"/>
      <c r="E989" s="168"/>
      <c r="G989" s="142"/>
      <c r="L989" s="142"/>
    </row>
    <row r="990">
      <c r="A990" s="169"/>
      <c r="E990" s="168"/>
      <c r="G990" s="142"/>
      <c r="L990" s="142"/>
    </row>
    <row r="991">
      <c r="A991" s="169"/>
      <c r="E991" s="168"/>
      <c r="G991" s="142"/>
      <c r="L991" s="142"/>
    </row>
    <row r="992">
      <c r="A992" s="169"/>
      <c r="E992" s="168"/>
      <c r="G992" s="142"/>
      <c r="L992" s="142"/>
    </row>
    <row r="993">
      <c r="A993" s="169"/>
      <c r="E993" s="168"/>
      <c r="G993" s="142"/>
      <c r="L993" s="142"/>
    </row>
    <row r="994">
      <c r="A994" s="169"/>
      <c r="E994" s="168"/>
      <c r="G994" s="142"/>
      <c r="L994" s="142"/>
    </row>
    <row r="995">
      <c r="A995" s="169"/>
      <c r="E995" s="168"/>
      <c r="G995" s="142"/>
      <c r="L995" s="142"/>
    </row>
    <row r="996">
      <c r="A996" s="169"/>
      <c r="E996" s="168"/>
      <c r="G996" s="142"/>
      <c r="L996" s="142"/>
    </row>
    <row r="997">
      <c r="A997" s="169"/>
      <c r="E997" s="168"/>
      <c r="G997" s="142"/>
      <c r="L997" s="142"/>
    </row>
    <row r="998">
      <c r="A998" s="169"/>
      <c r="E998" s="168"/>
      <c r="G998" s="142"/>
      <c r="L998" s="142"/>
    </row>
    <row r="999">
      <c r="A999" s="169"/>
      <c r="E999" s="168"/>
      <c r="G999" s="142"/>
      <c r="L999" s="142"/>
    </row>
    <row r="1000">
      <c r="A1000" s="169"/>
      <c r="E1000" s="168"/>
      <c r="G1000" s="142"/>
      <c r="L1000" s="142"/>
    </row>
    <row r="1001">
      <c r="A1001" s="169"/>
      <c r="E1001" s="168"/>
      <c r="G1001" s="142"/>
      <c r="L1001" s="142"/>
    </row>
    <row r="1002">
      <c r="A1002" s="169"/>
      <c r="E1002" s="168"/>
      <c r="G1002" s="142"/>
      <c r="L1002" s="142"/>
    </row>
    <row r="1003">
      <c r="A1003" s="169"/>
      <c r="E1003" s="168"/>
      <c r="G1003" s="142"/>
      <c r="L1003" s="142"/>
    </row>
    <row r="1004">
      <c r="A1004" s="169"/>
      <c r="E1004" s="168"/>
      <c r="G1004" s="142"/>
      <c r="L1004" s="142"/>
    </row>
    <row r="1005">
      <c r="A1005" s="169"/>
      <c r="E1005" s="168"/>
      <c r="G1005" s="142"/>
      <c r="L1005" s="142"/>
    </row>
    <row r="1006">
      <c r="A1006" s="169"/>
      <c r="E1006" s="168"/>
      <c r="G1006" s="142"/>
      <c r="L1006" s="142"/>
    </row>
    <row r="1007">
      <c r="A1007" s="169"/>
      <c r="E1007" s="168"/>
      <c r="G1007" s="142"/>
      <c r="L1007" s="142"/>
    </row>
    <row r="1008">
      <c r="A1008" s="169"/>
      <c r="E1008" s="168"/>
      <c r="G1008" s="142"/>
      <c r="L1008" s="142"/>
    </row>
    <row r="1009">
      <c r="A1009" s="169"/>
      <c r="E1009" s="168"/>
      <c r="G1009" s="142"/>
      <c r="L1009" s="142"/>
    </row>
    <row r="1010">
      <c r="A1010" s="169"/>
      <c r="E1010" s="168"/>
      <c r="G1010" s="142"/>
      <c r="L1010" s="142"/>
    </row>
    <row r="1011">
      <c r="A1011" s="169"/>
      <c r="E1011" s="168"/>
      <c r="G1011" s="142"/>
      <c r="L1011" s="142"/>
    </row>
    <row r="1012">
      <c r="A1012" s="169"/>
      <c r="E1012" s="168"/>
      <c r="G1012" s="142"/>
      <c r="L1012" s="142"/>
    </row>
    <row r="1013">
      <c r="A1013" s="169"/>
      <c r="E1013" s="168"/>
      <c r="G1013" s="142"/>
      <c r="L1013" s="142"/>
    </row>
    <row r="1014">
      <c r="A1014" s="169"/>
      <c r="E1014" s="168"/>
      <c r="G1014" s="142"/>
      <c r="L1014" s="142"/>
    </row>
    <row r="1015">
      <c r="A1015" s="169"/>
      <c r="E1015" s="168"/>
      <c r="G1015" s="142"/>
      <c r="L1015" s="142"/>
    </row>
    <row r="1016">
      <c r="A1016" s="169"/>
      <c r="E1016" s="168"/>
      <c r="G1016" s="142"/>
      <c r="L1016" s="142"/>
    </row>
    <row r="1017">
      <c r="A1017" s="169"/>
      <c r="E1017" s="168"/>
      <c r="G1017" s="142"/>
      <c r="L1017" s="142"/>
    </row>
    <row r="1018">
      <c r="A1018" s="169"/>
      <c r="E1018" s="168"/>
      <c r="G1018" s="142"/>
      <c r="L1018" s="142"/>
    </row>
    <row r="1019">
      <c r="A1019" s="169"/>
      <c r="E1019" s="168"/>
      <c r="G1019" s="142"/>
      <c r="L1019" s="142"/>
    </row>
    <row r="1020">
      <c r="A1020" s="169"/>
      <c r="E1020" s="168"/>
      <c r="G1020" s="142"/>
      <c r="L1020" s="142"/>
    </row>
    <row r="1021">
      <c r="A1021" s="169"/>
      <c r="E1021" s="168"/>
      <c r="G1021" s="142"/>
      <c r="L1021" s="142"/>
    </row>
    <row r="1022">
      <c r="A1022" s="169"/>
      <c r="E1022" s="168"/>
      <c r="G1022" s="142"/>
      <c r="L1022" s="142"/>
    </row>
    <row r="1023">
      <c r="A1023" s="169"/>
      <c r="E1023" s="168"/>
      <c r="G1023" s="142"/>
      <c r="L1023" s="142"/>
    </row>
    <row r="1024">
      <c r="A1024" s="169"/>
      <c r="E1024" s="168"/>
      <c r="G1024" s="142"/>
      <c r="L1024" s="142"/>
    </row>
    <row r="1025">
      <c r="A1025" s="169"/>
      <c r="E1025" s="168"/>
      <c r="G1025" s="142"/>
      <c r="L1025" s="142"/>
    </row>
    <row r="1026">
      <c r="A1026" s="169"/>
      <c r="E1026" s="168"/>
      <c r="G1026" s="142"/>
      <c r="L1026" s="142"/>
    </row>
    <row r="1027">
      <c r="A1027" s="169"/>
      <c r="E1027" s="168"/>
      <c r="G1027" s="142"/>
      <c r="L1027" s="142"/>
    </row>
    <row r="1028">
      <c r="A1028" s="169"/>
      <c r="E1028" s="168"/>
      <c r="G1028" s="142"/>
      <c r="L1028" s="142"/>
    </row>
    <row r="1029">
      <c r="A1029" s="169"/>
      <c r="E1029" s="168"/>
      <c r="G1029" s="142"/>
      <c r="L1029" s="142"/>
    </row>
    <row r="1030">
      <c r="A1030" s="169"/>
      <c r="E1030" s="168"/>
      <c r="G1030" s="142"/>
      <c r="L1030" s="142"/>
    </row>
    <row r="1031">
      <c r="A1031" s="169"/>
      <c r="E1031" s="168"/>
      <c r="G1031" s="142"/>
      <c r="L1031" s="142"/>
    </row>
    <row r="1032">
      <c r="A1032" s="169"/>
      <c r="E1032" s="168"/>
      <c r="G1032" s="142"/>
      <c r="L1032" s="142"/>
    </row>
  </sheetData>
  <mergeCells count="39">
    <mergeCell ref="B2:L2"/>
    <mergeCell ref="C4:F4"/>
    <mergeCell ref="I4:L4"/>
    <mergeCell ref="D5:F5"/>
    <mergeCell ref="J5:L5"/>
    <mergeCell ref="P5:U7"/>
    <mergeCell ref="J6:L6"/>
    <mergeCell ref="J7:L7"/>
    <mergeCell ref="D6:F6"/>
    <mergeCell ref="D7:F7"/>
    <mergeCell ref="B10:L10"/>
    <mergeCell ref="C12:G12"/>
    <mergeCell ref="I12:L12"/>
    <mergeCell ref="P12:U16"/>
    <mergeCell ref="P18:U23"/>
    <mergeCell ref="I25:I34"/>
    <mergeCell ref="I40:I49"/>
    <mergeCell ref="J40:J49"/>
    <mergeCell ref="K40:K49"/>
    <mergeCell ref="K74:K83"/>
    <mergeCell ref="L74:L83"/>
    <mergeCell ref="M74:M83"/>
    <mergeCell ref="C38:G38"/>
    <mergeCell ref="B57:L57"/>
    <mergeCell ref="C59:F59"/>
    <mergeCell ref="C77:F77"/>
    <mergeCell ref="C82:D82"/>
    <mergeCell ref="B87:L87"/>
    <mergeCell ref="P59:U64"/>
    <mergeCell ref="P66:U71"/>
    <mergeCell ref="P73:U78"/>
    <mergeCell ref="P80:U85"/>
    <mergeCell ref="J21:L21"/>
    <mergeCell ref="J25:J34"/>
    <mergeCell ref="K25:K34"/>
    <mergeCell ref="P25:U30"/>
    <mergeCell ref="B36:L36"/>
    <mergeCell ref="P38:U43"/>
    <mergeCell ref="P45:U50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1.5"/>
    <col customWidth="1" min="2" max="2" width="52.88"/>
  </cols>
  <sheetData>
    <row r="1">
      <c r="A1" s="230" t="s">
        <v>357</v>
      </c>
    </row>
    <row r="2">
      <c r="A2" s="230" t="s">
        <v>358</v>
      </c>
    </row>
    <row r="3">
      <c r="A3" s="230" t="s">
        <v>359</v>
      </c>
      <c r="C3" s="232"/>
      <c r="D3" s="234"/>
    </row>
    <row r="4">
      <c r="A4" s="230" t="s">
        <v>360</v>
      </c>
    </row>
    <row r="5">
      <c r="A5" s="230" t="s">
        <v>361</v>
      </c>
    </row>
    <row r="6">
      <c r="A6" s="230" t="s">
        <v>362</v>
      </c>
    </row>
    <row r="7">
      <c r="A7" s="230"/>
    </row>
    <row r="8">
      <c r="A8" s="230"/>
    </row>
    <row r="9">
      <c r="A9" s="230"/>
    </row>
    <row r="10">
      <c r="A10" s="230"/>
    </row>
    <row r="11">
      <c r="A11" s="8"/>
    </row>
    <row r="12">
      <c r="A12" s="8"/>
    </row>
    <row r="13">
      <c r="A13" s="8"/>
    </row>
    <row r="14">
      <c r="A14" s="8"/>
    </row>
    <row r="15">
      <c r="A15" s="8"/>
    </row>
    <row r="16">
      <c r="A16" s="8"/>
    </row>
    <row r="17">
      <c r="A17" s="8"/>
    </row>
    <row r="18">
      <c r="A18" s="8"/>
    </row>
    <row r="19">
      <c r="A19" s="8"/>
    </row>
    <row r="20">
      <c r="A20" s="8"/>
    </row>
    <row r="21">
      <c r="A21" s="8"/>
    </row>
    <row r="22">
      <c r="A22" s="8"/>
    </row>
    <row r="23">
      <c r="A23" s="8"/>
    </row>
    <row r="24">
      <c r="A24" s="8"/>
    </row>
    <row r="25">
      <c r="A25" s="8"/>
    </row>
    <row r="26">
      <c r="A26" s="8"/>
    </row>
    <row r="27">
      <c r="A27" s="8"/>
    </row>
    <row r="28">
      <c r="A28" s="8"/>
    </row>
    <row r="29">
      <c r="A29" s="8"/>
    </row>
    <row r="30">
      <c r="A30" s="8"/>
    </row>
    <row r="31">
      <c r="A31" s="8"/>
    </row>
    <row r="32">
      <c r="A32" s="8"/>
    </row>
    <row r="33">
      <c r="A33" s="8"/>
    </row>
    <row r="34">
      <c r="A34" s="8"/>
    </row>
    <row r="35">
      <c r="A35" s="8"/>
    </row>
    <row r="36">
      <c r="A36" s="8"/>
    </row>
    <row r="37">
      <c r="A37" s="8"/>
    </row>
    <row r="38">
      <c r="A38" s="8"/>
    </row>
    <row r="39">
      <c r="A39" s="8"/>
    </row>
    <row r="40">
      <c r="A40" s="8"/>
    </row>
    <row r="41">
      <c r="A41" s="8"/>
    </row>
    <row r="42">
      <c r="A42" s="8"/>
    </row>
    <row r="43">
      <c r="A43" s="8"/>
    </row>
    <row r="44">
      <c r="A44" s="8"/>
    </row>
    <row r="45">
      <c r="A45" s="8"/>
    </row>
    <row r="46">
      <c r="A46" s="8"/>
    </row>
    <row r="47">
      <c r="A47" s="8"/>
    </row>
    <row r="48">
      <c r="A48" s="8"/>
    </row>
    <row r="49">
      <c r="A49" s="8"/>
    </row>
    <row r="50">
      <c r="A50" s="8"/>
    </row>
    <row r="51">
      <c r="A51" s="8"/>
    </row>
    <row r="52">
      <c r="A52" s="8"/>
    </row>
    <row r="53">
      <c r="A53" s="8"/>
    </row>
    <row r="54">
      <c r="A54" s="8"/>
    </row>
    <row r="55">
      <c r="A55" s="8"/>
    </row>
    <row r="56">
      <c r="A56" s="8"/>
    </row>
    <row r="57">
      <c r="A57" s="8"/>
    </row>
    <row r="58">
      <c r="A58" s="8"/>
    </row>
    <row r="59">
      <c r="A59" s="8"/>
    </row>
    <row r="60">
      <c r="A60" s="8"/>
    </row>
    <row r="61">
      <c r="A61" s="8"/>
    </row>
    <row r="62">
      <c r="A62" s="8"/>
    </row>
    <row r="63">
      <c r="A63" s="8"/>
    </row>
    <row r="64">
      <c r="A64" s="8"/>
    </row>
    <row r="65">
      <c r="A65" s="8"/>
    </row>
    <row r="66">
      <c r="A66" s="8"/>
    </row>
    <row r="67">
      <c r="A67" s="8"/>
    </row>
    <row r="68">
      <c r="A68" s="8"/>
    </row>
    <row r="69">
      <c r="A69" s="8"/>
    </row>
    <row r="70">
      <c r="A70" s="8"/>
    </row>
    <row r="71">
      <c r="A71" s="8"/>
    </row>
    <row r="72">
      <c r="A72" s="8"/>
    </row>
    <row r="73">
      <c r="A73" s="8"/>
    </row>
    <row r="74">
      <c r="A74" s="8"/>
    </row>
    <row r="75">
      <c r="A75" s="8"/>
    </row>
    <row r="76">
      <c r="A76" s="8"/>
    </row>
    <row r="77">
      <c r="A77" s="8"/>
    </row>
    <row r="78">
      <c r="A78" s="8"/>
    </row>
    <row r="79">
      <c r="A79" s="8"/>
    </row>
    <row r="80">
      <c r="A80" s="8"/>
    </row>
    <row r="81">
      <c r="A81" s="8"/>
    </row>
    <row r="82">
      <c r="A82" s="8"/>
    </row>
    <row r="83">
      <c r="A83" s="8"/>
    </row>
    <row r="84">
      <c r="A84" s="8"/>
    </row>
    <row r="85">
      <c r="A85" s="8"/>
    </row>
    <row r="86">
      <c r="A86" s="8"/>
    </row>
    <row r="87">
      <c r="A87" s="8"/>
    </row>
    <row r="88">
      <c r="A88" s="8"/>
    </row>
    <row r="89">
      <c r="A89" s="8"/>
    </row>
    <row r="90">
      <c r="A90" s="8"/>
    </row>
    <row r="91">
      <c r="A91" s="8"/>
    </row>
    <row r="92">
      <c r="A92" s="8"/>
    </row>
    <row r="93">
      <c r="A93" s="8"/>
    </row>
    <row r="94">
      <c r="A94" s="8"/>
    </row>
    <row r="95">
      <c r="A95" s="8"/>
    </row>
    <row r="96">
      <c r="A96" s="8"/>
    </row>
    <row r="97">
      <c r="A97" s="8"/>
    </row>
    <row r="98">
      <c r="A98" s="8"/>
    </row>
    <row r="99">
      <c r="A99" s="8"/>
    </row>
    <row r="100">
      <c r="A100" s="8"/>
    </row>
    <row r="101">
      <c r="A101" s="8"/>
    </row>
    <row r="102">
      <c r="A102" s="8"/>
    </row>
    <row r="103">
      <c r="A103" s="8"/>
    </row>
    <row r="104">
      <c r="A104" s="8"/>
    </row>
    <row r="105">
      <c r="A105" s="8"/>
    </row>
    <row r="106">
      <c r="A106" s="8"/>
    </row>
    <row r="107">
      <c r="A107" s="8"/>
    </row>
    <row r="108">
      <c r="A108" s="8"/>
    </row>
    <row r="109">
      <c r="A109" s="8"/>
    </row>
    <row r="110">
      <c r="A110" s="8"/>
    </row>
    <row r="111">
      <c r="A111" s="8"/>
    </row>
    <row r="112">
      <c r="A112" s="8"/>
    </row>
    <row r="113">
      <c r="A113" s="8"/>
    </row>
    <row r="114">
      <c r="A114" s="8"/>
    </row>
    <row r="115">
      <c r="A115" s="8"/>
    </row>
    <row r="116">
      <c r="A116" s="8"/>
    </row>
    <row r="117">
      <c r="A117" s="8"/>
    </row>
    <row r="118">
      <c r="A118" s="8"/>
    </row>
    <row r="119">
      <c r="A119" s="8"/>
    </row>
    <row r="120">
      <c r="A120" s="8"/>
    </row>
    <row r="121">
      <c r="A121" s="8"/>
    </row>
    <row r="122">
      <c r="A122" s="8"/>
    </row>
    <row r="123">
      <c r="A123" s="8"/>
    </row>
    <row r="124">
      <c r="A124" s="8"/>
    </row>
    <row r="125">
      <c r="A125" s="8"/>
    </row>
    <row r="126">
      <c r="A126" s="8"/>
    </row>
    <row r="127">
      <c r="A127" s="8"/>
    </row>
    <row r="128">
      <c r="A128" s="8"/>
    </row>
    <row r="129">
      <c r="A129" s="8"/>
    </row>
    <row r="130">
      <c r="A130" s="8"/>
    </row>
    <row r="131">
      <c r="A131" s="8"/>
    </row>
    <row r="132">
      <c r="A132" s="8"/>
    </row>
    <row r="133">
      <c r="A133" s="8"/>
    </row>
    <row r="134">
      <c r="A134" s="8"/>
    </row>
    <row r="135">
      <c r="A135" s="8"/>
    </row>
    <row r="136">
      <c r="A136" s="8"/>
    </row>
    <row r="137">
      <c r="A137" s="8"/>
    </row>
    <row r="138">
      <c r="A138" s="8"/>
    </row>
    <row r="139">
      <c r="A139" s="8"/>
    </row>
    <row r="140">
      <c r="A140" s="8"/>
    </row>
    <row r="141">
      <c r="A141" s="8"/>
    </row>
    <row r="142">
      <c r="A142" s="8"/>
    </row>
    <row r="143">
      <c r="A143" s="8"/>
    </row>
    <row r="144">
      <c r="A144" s="8"/>
    </row>
    <row r="145">
      <c r="A145" s="8"/>
    </row>
    <row r="146">
      <c r="A146" s="8"/>
    </row>
    <row r="147">
      <c r="A147" s="8"/>
    </row>
    <row r="148">
      <c r="A148" s="8"/>
    </row>
    <row r="149">
      <c r="A149" s="8"/>
    </row>
    <row r="150">
      <c r="A150" s="8"/>
    </row>
    <row r="151">
      <c r="A151" s="8"/>
    </row>
    <row r="152">
      <c r="A152" s="8"/>
    </row>
    <row r="153">
      <c r="A153" s="8"/>
    </row>
    <row r="154">
      <c r="A154" s="8"/>
    </row>
    <row r="155">
      <c r="A155" s="8"/>
    </row>
    <row r="156">
      <c r="A156" s="8"/>
    </row>
    <row r="157">
      <c r="A157" s="8"/>
    </row>
    <row r="158">
      <c r="A158" s="8"/>
    </row>
    <row r="159">
      <c r="A159" s="8"/>
    </row>
    <row r="160">
      <c r="A160" s="8"/>
    </row>
    <row r="161">
      <c r="A161" s="8"/>
    </row>
    <row r="162">
      <c r="A162" s="8"/>
    </row>
    <row r="163">
      <c r="A163" s="8"/>
    </row>
    <row r="164">
      <c r="A164" s="8"/>
    </row>
    <row r="165">
      <c r="A165" s="8"/>
    </row>
    <row r="166">
      <c r="A166" s="8"/>
    </row>
    <row r="167">
      <c r="A167" s="8"/>
    </row>
    <row r="168">
      <c r="A168" s="8"/>
    </row>
    <row r="169">
      <c r="A169" s="8"/>
    </row>
    <row r="170">
      <c r="A170" s="8"/>
    </row>
    <row r="171">
      <c r="A171" s="8"/>
    </row>
    <row r="172">
      <c r="A172" s="8"/>
    </row>
    <row r="173">
      <c r="A173" s="8"/>
    </row>
    <row r="174">
      <c r="A174" s="8"/>
    </row>
    <row r="175">
      <c r="A175" s="8"/>
    </row>
    <row r="176">
      <c r="A176" s="8"/>
    </row>
    <row r="177">
      <c r="A177" s="8"/>
    </row>
    <row r="178">
      <c r="A178" s="8"/>
    </row>
    <row r="179">
      <c r="A179" s="8"/>
    </row>
    <row r="180">
      <c r="A180" s="8"/>
    </row>
    <row r="181">
      <c r="A181" s="8"/>
    </row>
    <row r="182">
      <c r="A182" s="8"/>
    </row>
    <row r="183">
      <c r="A183" s="8"/>
    </row>
    <row r="184">
      <c r="A184" s="8"/>
    </row>
    <row r="185">
      <c r="A185" s="8"/>
    </row>
    <row r="186">
      <c r="A186" s="8"/>
    </row>
    <row r="187">
      <c r="A187" s="8"/>
    </row>
    <row r="188">
      <c r="A188" s="8"/>
    </row>
    <row r="189">
      <c r="A189" s="8"/>
    </row>
    <row r="190">
      <c r="A190" s="8"/>
    </row>
    <row r="191">
      <c r="A191" s="8"/>
    </row>
    <row r="192">
      <c r="A192" s="8"/>
    </row>
    <row r="193">
      <c r="A193" s="8"/>
    </row>
    <row r="194">
      <c r="A194" s="8"/>
    </row>
    <row r="195">
      <c r="A195" s="8"/>
    </row>
    <row r="196">
      <c r="A196" s="8"/>
    </row>
    <row r="197">
      <c r="A197" s="8"/>
    </row>
    <row r="198">
      <c r="A198" s="8"/>
    </row>
    <row r="199">
      <c r="A199" s="8"/>
    </row>
    <row r="200">
      <c r="A200" s="8"/>
    </row>
    <row r="201">
      <c r="A201" s="8"/>
    </row>
    <row r="202">
      <c r="A202" s="8"/>
    </row>
    <row r="203">
      <c r="A203" s="8"/>
    </row>
    <row r="204">
      <c r="A204" s="8"/>
    </row>
    <row r="205">
      <c r="A205" s="8"/>
    </row>
    <row r="206">
      <c r="A206" s="8"/>
    </row>
    <row r="207">
      <c r="A207" s="8"/>
    </row>
    <row r="208">
      <c r="A208" s="8"/>
    </row>
    <row r="209">
      <c r="A209" s="8"/>
    </row>
    <row r="210">
      <c r="A210" s="8"/>
    </row>
    <row r="211">
      <c r="A211" s="8"/>
    </row>
    <row r="212">
      <c r="A212" s="8"/>
    </row>
    <row r="213">
      <c r="A213" s="8"/>
    </row>
    <row r="214">
      <c r="A214" s="8"/>
    </row>
    <row r="215">
      <c r="A215" s="8"/>
    </row>
    <row r="216">
      <c r="A216" s="8"/>
    </row>
    <row r="217">
      <c r="A217" s="8"/>
    </row>
    <row r="218">
      <c r="A218" s="8"/>
    </row>
    <row r="219">
      <c r="A219" s="8"/>
    </row>
    <row r="220">
      <c r="A220" s="8"/>
    </row>
    <row r="221">
      <c r="A221" s="8"/>
    </row>
    <row r="222">
      <c r="A222" s="8"/>
    </row>
    <row r="223">
      <c r="A223" s="8"/>
    </row>
    <row r="224">
      <c r="A224" s="8"/>
    </row>
    <row r="225">
      <c r="A225" s="8"/>
    </row>
    <row r="226">
      <c r="A226" s="8"/>
    </row>
    <row r="227">
      <c r="A227" s="8"/>
    </row>
    <row r="228">
      <c r="A228" s="8"/>
    </row>
    <row r="229">
      <c r="A229" s="8"/>
    </row>
    <row r="230">
      <c r="A230" s="8"/>
    </row>
    <row r="231">
      <c r="A231" s="8"/>
    </row>
    <row r="232">
      <c r="A232" s="8"/>
    </row>
    <row r="233">
      <c r="A233" s="8"/>
    </row>
    <row r="234">
      <c r="A234" s="8"/>
    </row>
    <row r="235">
      <c r="A235" s="8"/>
    </row>
    <row r="236">
      <c r="A236" s="8"/>
    </row>
    <row r="237">
      <c r="A237" s="8"/>
    </row>
    <row r="238">
      <c r="A238" s="8"/>
    </row>
    <row r="239">
      <c r="A239" s="8"/>
    </row>
    <row r="240">
      <c r="A240" s="8"/>
    </row>
    <row r="241">
      <c r="A241" s="8"/>
    </row>
    <row r="242">
      <c r="A242" s="8"/>
    </row>
    <row r="243">
      <c r="A243" s="8"/>
    </row>
    <row r="244">
      <c r="A244" s="8"/>
    </row>
    <row r="245">
      <c r="A245" s="8"/>
    </row>
    <row r="246">
      <c r="A246" s="8"/>
    </row>
    <row r="247">
      <c r="A247" s="8"/>
    </row>
    <row r="248">
      <c r="A248" s="8"/>
    </row>
    <row r="249">
      <c r="A249" s="8"/>
    </row>
    <row r="250">
      <c r="A250" s="8"/>
    </row>
    <row r="251">
      <c r="A251" s="8"/>
    </row>
    <row r="252">
      <c r="A252" s="8"/>
    </row>
    <row r="253">
      <c r="A253" s="8"/>
    </row>
    <row r="254">
      <c r="A254" s="8"/>
    </row>
    <row r="255">
      <c r="A255" s="8"/>
    </row>
    <row r="256">
      <c r="A256" s="8"/>
    </row>
    <row r="257">
      <c r="A257" s="8"/>
    </row>
    <row r="258">
      <c r="A258" s="8"/>
    </row>
    <row r="259">
      <c r="A259" s="8"/>
    </row>
    <row r="260">
      <c r="A260" s="8"/>
    </row>
    <row r="261">
      <c r="A261" s="8"/>
    </row>
    <row r="262">
      <c r="A262" s="8"/>
    </row>
    <row r="263">
      <c r="A263" s="8"/>
    </row>
    <row r="264">
      <c r="A264" s="8"/>
    </row>
    <row r="265">
      <c r="A265" s="8"/>
    </row>
    <row r="266">
      <c r="A266" s="8"/>
    </row>
    <row r="267">
      <c r="A267" s="8"/>
    </row>
    <row r="268">
      <c r="A268" s="8"/>
    </row>
    <row r="269">
      <c r="A269" s="8"/>
    </row>
    <row r="270">
      <c r="A270" s="8"/>
    </row>
    <row r="271">
      <c r="A271" s="8"/>
    </row>
    <row r="272">
      <c r="A272" s="8"/>
    </row>
    <row r="273">
      <c r="A273" s="8"/>
    </row>
    <row r="274">
      <c r="A274" s="8"/>
    </row>
    <row r="275">
      <c r="A275" s="8"/>
    </row>
    <row r="276">
      <c r="A276" s="8"/>
    </row>
    <row r="277">
      <c r="A277" s="8"/>
    </row>
    <row r="278">
      <c r="A278" s="8"/>
    </row>
    <row r="279">
      <c r="A279" s="8"/>
    </row>
    <row r="280">
      <c r="A280" s="8"/>
    </row>
    <row r="281">
      <c r="A281" s="8"/>
    </row>
    <row r="282">
      <c r="A282" s="8"/>
    </row>
    <row r="283">
      <c r="A283" s="8"/>
    </row>
    <row r="284">
      <c r="A284" s="8"/>
    </row>
    <row r="285">
      <c r="A285" s="8"/>
    </row>
    <row r="286">
      <c r="A286" s="8"/>
    </row>
    <row r="287">
      <c r="A287" s="8"/>
    </row>
    <row r="288">
      <c r="A288" s="8"/>
    </row>
    <row r="289">
      <c r="A289" s="8"/>
    </row>
    <row r="290">
      <c r="A290" s="8"/>
    </row>
    <row r="291">
      <c r="A291" s="8"/>
    </row>
    <row r="292">
      <c r="A292" s="8"/>
    </row>
    <row r="293">
      <c r="A293" s="8"/>
    </row>
    <row r="294">
      <c r="A294" s="8"/>
    </row>
    <row r="295">
      <c r="A295" s="8"/>
    </row>
    <row r="296">
      <c r="A296" s="8"/>
    </row>
    <row r="297">
      <c r="A297" s="8"/>
    </row>
    <row r="298">
      <c r="A298" s="8"/>
    </row>
    <row r="299">
      <c r="A299" s="8"/>
    </row>
    <row r="300">
      <c r="A300" s="8"/>
    </row>
    <row r="301">
      <c r="A301" s="8"/>
    </row>
    <row r="302">
      <c r="A302" s="8"/>
    </row>
    <row r="303">
      <c r="A303" s="8"/>
    </row>
    <row r="304">
      <c r="A304" s="8"/>
    </row>
    <row r="305">
      <c r="A305" s="8"/>
    </row>
    <row r="306">
      <c r="A306" s="8"/>
    </row>
    <row r="307">
      <c r="A307" s="8"/>
    </row>
    <row r="308">
      <c r="A308" s="8"/>
    </row>
    <row r="309">
      <c r="A309" s="8"/>
    </row>
    <row r="310">
      <c r="A310" s="8"/>
    </row>
    <row r="311">
      <c r="A311" s="8"/>
    </row>
    <row r="312">
      <c r="A312" s="8"/>
    </row>
    <row r="313">
      <c r="A313" s="8"/>
    </row>
    <row r="314">
      <c r="A314" s="8"/>
    </row>
    <row r="315">
      <c r="A315" s="8"/>
    </row>
    <row r="316">
      <c r="A316" s="8"/>
    </row>
    <row r="317">
      <c r="A317" s="8"/>
    </row>
    <row r="318">
      <c r="A318" s="8"/>
    </row>
    <row r="319">
      <c r="A319" s="8"/>
    </row>
    <row r="320">
      <c r="A320" s="8"/>
    </row>
    <row r="321">
      <c r="A321" s="8"/>
    </row>
    <row r="322">
      <c r="A322" s="8"/>
    </row>
    <row r="323">
      <c r="A323" s="8"/>
    </row>
    <row r="324">
      <c r="A324" s="8"/>
    </row>
    <row r="325">
      <c r="A325" s="8"/>
    </row>
    <row r="326">
      <c r="A326" s="8"/>
    </row>
    <row r="327">
      <c r="A327" s="8"/>
    </row>
    <row r="328">
      <c r="A328" s="8"/>
    </row>
    <row r="329">
      <c r="A329" s="8"/>
    </row>
    <row r="330">
      <c r="A330" s="8"/>
    </row>
    <row r="331">
      <c r="A331" s="8"/>
    </row>
    <row r="332">
      <c r="A332" s="8"/>
    </row>
    <row r="333">
      <c r="A333" s="8"/>
    </row>
    <row r="334">
      <c r="A334" s="8"/>
    </row>
    <row r="335">
      <c r="A335" s="8"/>
    </row>
    <row r="336">
      <c r="A336" s="8"/>
    </row>
    <row r="337">
      <c r="A337" s="8"/>
    </row>
    <row r="338">
      <c r="A338" s="8"/>
    </row>
    <row r="339">
      <c r="A339" s="8"/>
    </row>
    <row r="340">
      <c r="A340" s="8"/>
    </row>
    <row r="341">
      <c r="A341" s="8"/>
    </row>
    <row r="342">
      <c r="A342" s="8"/>
    </row>
    <row r="343">
      <c r="A343" s="8"/>
    </row>
    <row r="344">
      <c r="A344" s="8"/>
    </row>
    <row r="345">
      <c r="A345" s="8"/>
    </row>
    <row r="346">
      <c r="A346" s="8"/>
    </row>
    <row r="347">
      <c r="A347" s="8"/>
    </row>
    <row r="348">
      <c r="A348" s="8"/>
    </row>
    <row r="349">
      <c r="A349" s="8"/>
    </row>
    <row r="350">
      <c r="A350" s="8"/>
    </row>
    <row r="351">
      <c r="A351" s="8"/>
    </row>
    <row r="352">
      <c r="A352" s="8"/>
    </row>
    <row r="353">
      <c r="A353" s="8"/>
    </row>
    <row r="354">
      <c r="A354" s="8"/>
    </row>
    <row r="355">
      <c r="A355" s="8"/>
    </row>
    <row r="356">
      <c r="A356" s="8"/>
    </row>
    <row r="357">
      <c r="A357" s="8"/>
    </row>
    <row r="358">
      <c r="A358" s="8"/>
    </row>
    <row r="359">
      <c r="A359" s="8"/>
    </row>
    <row r="360">
      <c r="A360" s="8"/>
    </row>
    <row r="361">
      <c r="A361" s="8"/>
    </row>
    <row r="362">
      <c r="A362" s="8"/>
    </row>
    <row r="363">
      <c r="A363" s="8"/>
    </row>
    <row r="364">
      <c r="A364" s="8"/>
    </row>
    <row r="365">
      <c r="A365" s="8"/>
    </row>
    <row r="366">
      <c r="A366" s="8"/>
    </row>
    <row r="367">
      <c r="A367" s="8"/>
    </row>
    <row r="368">
      <c r="A368" s="8"/>
    </row>
    <row r="369">
      <c r="A369" s="8"/>
    </row>
    <row r="370">
      <c r="A370" s="8"/>
    </row>
    <row r="371">
      <c r="A371" s="8"/>
    </row>
    <row r="372">
      <c r="A372" s="8"/>
    </row>
    <row r="373">
      <c r="A373" s="8"/>
    </row>
    <row r="374">
      <c r="A374" s="8"/>
    </row>
    <row r="375">
      <c r="A375" s="8"/>
    </row>
    <row r="376">
      <c r="A376" s="8"/>
    </row>
    <row r="377">
      <c r="A377" s="8"/>
    </row>
    <row r="378">
      <c r="A378" s="8"/>
    </row>
    <row r="379">
      <c r="A379" s="8"/>
    </row>
    <row r="380">
      <c r="A380" s="8"/>
    </row>
    <row r="381">
      <c r="A381" s="8"/>
    </row>
    <row r="382">
      <c r="A382" s="8"/>
    </row>
    <row r="383">
      <c r="A383" s="8"/>
    </row>
    <row r="384">
      <c r="A384" s="8"/>
    </row>
    <row r="385">
      <c r="A385" s="8"/>
    </row>
    <row r="386">
      <c r="A386" s="8"/>
    </row>
    <row r="387">
      <c r="A387" s="8"/>
    </row>
    <row r="388">
      <c r="A388" s="8"/>
    </row>
    <row r="389">
      <c r="A389" s="8"/>
    </row>
    <row r="390">
      <c r="A390" s="8"/>
    </row>
    <row r="391">
      <c r="A391" s="8"/>
    </row>
    <row r="392">
      <c r="A392" s="8"/>
    </row>
    <row r="393">
      <c r="A393" s="8"/>
    </row>
    <row r="394">
      <c r="A394" s="8"/>
    </row>
    <row r="395">
      <c r="A395" s="8"/>
    </row>
    <row r="396">
      <c r="A396" s="8"/>
    </row>
    <row r="397">
      <c r="A397" s="8"/>
    </row>
    <row r="398">
      <c r="A398" s="8"/>
    </row>
    <row r="399">
      <c r="A399" s="8"/>
    </row>
    <row r="400">
      <c r="A400" s="8"/>
    </row>
    <row r="401">
      <c r="A401" s="8"/>
    </row>
    <row r="402">
      <c r="A402" s="8"/>
    </row>
    <row r="403">
      <c r="A403" s="8"/>
    </row>
    <row r="404">
      <c r="A404" s="8"/>
    </row>
    <row r="405">
      <c r="A405" s="8"/>
    </row>
    <row r="406">
      <c r="A406" s="8"/>
    </row>
    <row r="407">
      <c r="A407" s="8"/>
    </row>
    <row r="408">
      <c r="A408" s="8"/>
    </row>
    <row r="409">
      <c r="A409" s="8"/>
    </row>
    <row r="410">
      <c r="A410" s="8"/>
    </row>
    <row r="411">
      <c r="A411" s="8"/>
    </row>
    <row r="412">
      <c r="A412" s="8"/>
    </row>
    <row r="413">
      <c r="A413" s="8"/>
    </row>
    <row r="414">
      <c r="A414" s="8"/>
    </row>
    <row r="415">
      <c r="A415" s="8"/>
    </row>
    <row r="416">
      <c r="A416" s="8"/>
    </row>
    <row r="417">
      <c r="A417" s="8"/>
    </row>
    <row r="418">
      <c r="A418" s="8"/>
    </row>
    <row r="419">
      <c r="A419" s="8"/>
    </row>
    <row r="420">
      <c r="A420" s="8"/>
    </row>
    <row r="421">
      <c r="A421" s="8"/>
    </row>
    <row r="422">
      <c r="A422" s="8"/>
    </row>
    <row r="423">
      <c r="A423" s="8"/>
    </row>
    <row r="424">
      <c r="A424" s="8"/>
    </row>
    <row r="425">
      <c r="A425" s="8"/>
    </row>
    <row r="426">
      <c r="A426" s="8"/>
    </row>
    <row r="427">
      <c r="A427" s="8"/>
    </row>
    <row r="428">
      <c r="A428" s="8"/>
    </row>
    <row r="429">
      <c r="A429" s="8"/>
    </row>
    <row r="430">
      <c r="A430" s="8"/>
    </row>
    <row r="431">
      <c r="A431" s="8"/>
    </row>
    <row r="432">
      <c r="A432" s="8"/>
    </row>
    <row r="433">
      <c r="A433" s="8"/>
    </row>
    <row r="434">
      <c r="A434" s="8"/>
    </row>
    <row r="435">
      <c r="A435" s="8"/>
    </row>
    <row r="436">
      <c r="A436" s="8"/>
    </row>
    <row r="437">
      <c r="A437" s="8"/>
    </row>
    <row r="438">
      <c r="A438" s="8"/>
    </row>
    <row r="439">
      <c r="A439" s="8"/>
    </row>
    <row r="440">
      <c r="A440" s="8"/>
    </row>
    <row r="441">
      <c r="A441" s="8"/>
    </row>
    <row r="442">
      <c r="A442" s="8"/>
    </row>
    <row r="443">
      <c r="A443" s="8"/>
    </row>
    <row r="444">
      <c r="A444" s="8"/>
    </row>
    <row r="445">
      <c r="A445" s="8"/>
    </row>
    <row r="446">
      <c r="A446" s="8"/>
    </row>
    <row r="447">
      <c r="A447" s="8"/>
    </row>
    <row r="448">
      <c r="A448" s="8"/>
    </row>
    <row r="449">
      <c r="A449" s="8"/>
    </row>
    <row r="450">
      <c r="A450" s="8"/>
    </row>
    <row r="451">
      <c r="A451" s="8"/>
    </row>
    <row r="452">
      <c r="A452" s="8"/>
    </row>
    <row r="453">
      <c r="A453" s="8"/>
    </row>
    <row r="454">
      <c r="A454" s="8"/>
    </row>
    <row r="455">
      <c r="A455" s="8"/>
    </row>
    <row r="456">
      <c r="A456" s="8"/>
    </row>
    <row r="457">
      <c r="A457" s="8"/>
    </row>
    <row r="458">
      <c r="A458" s="8"/>
    </row>
    <row r="459">
      <c r="A459" s="8"/>
    </row>
    <row r="460">
      <c r="A460" s="8"/>
    </row>
    <row r="461">
      <c r="A461" s="8"/>
    </row>
    <row r="462">
      <c r="A462" s="8"/>
    </row>
    <row r="463">
      <c r="A463" s="8"/>
    </row>
    <row r="464">
      <c r="A464" s="8"/>
    </row>
    <row r="465">
      <c r="A465" s="8"/>
    </row>
    <row r="466">
      <c r="A466" s="8"/>
    </row>
    <row r="467">
      <c r="A467" s="8"/>
    </row>
    <row r="468">
      <c r="A468" s="8"/>
    </row>
    <row r="469">
      <c r="A469" s="8"/>
    </row>
    <row r="470">
      <c r="A470" s="8"/>
    </row>
    <row r="471">
      <c r="A471" s="8"/>
    </row>
    <row r="472">
      <c r="A472" s="8"/>
    </row>
    <row r="473">
      <c r="A473" s="8"/>
    </row>
    <row r="474">
      <c r="A474" s="8"/>
    </row>
    <row r="475">
      <c r="A475" s="8"/>
    </row>
    <row r="476">
      <c r="A476" s="8"/>
    </row>
    <row r="477">
      <c r="A477" s="8"/>
    </row>
    <row r="478">
      <c r="A478" s="8"/>
    </row>
    <row r="479">
      <c r="A479" s="8"/>
    </row>
    <row r="480">
      <c r="A480" s="8"/>
    </row>
    <row r="481">
      <c r="A481" s="8"/>
    </row>
    <row r="482">
      <c r="A482" s="8"/>
    </row>
    <row r="483">
      <c r="A483" s="8"/>
    </row>
    <row r="484">
      <c r="A484" s="8"/>
    </row>
    <row r="485">
      <c r="A485" s="8"/>
    </row>
    <row r="486">
      <c r="A486" s="8"/>
    </row>
    <row r="487">
      <c r="A487" s="8"/>
    </row>
    <row r="488">
      <c r="A488" s="8"/>
    </row>
    <row r="489">
      <c r="A489" s="8"/>
    </row>
    <row r="490">
      <c r="A490" s="8"/>
    </row>
    <row r="491">
      <c r="A491" s="8"/>
    </row>
    <row r="492">
      <c r="A492" s="8"/>
    </row>
    <row r="493">
      <c r="A493" s="8"/>
    </row>
    <row r="494">
      <c r="A494" s="8"/>
    </row>
    <row r="495">
      <c r="A495" s="8"/>
    </row>
    <row r="496">
      <c r="A496" s="8"/>
    </row>
    <row r="497">
      <c r="A497" s="8"/>
    </row>
    <row r="498">
      <c r="A498" s="8"/>
    </row>
    <row r="499">
      <c r="A499" s="8"/>
    </row>
    <row r="500">
      <c r="A500" s="8"/>
    </row>
    <row r="501">
      <c r="A501" s="8"/>
    </row>
    <row r="502">
      <c r="A502" s="8"/>
    </row>
    <row r="503">
      <c r="A503" s="8"/>
    </row>
    <row r="504">
      <c r="A504" s="8"/>
    </row>
    <row r="505">
      <c r="A505" s="8"/>
    </row>
    <row r="506">
      <c r="A506" s="8"/>
    </row>
    <row r="507">
      <c r="A507" s="8"/>
    </row>
    <row r="508">
      <c r="A508" s="8"/>
    </row>
    <row r="509">
      <c r="A509" s="8"/>
    </row>
    <row r="510">
      <c r="A510" s="8"/>
    </row>
    <row r="511">
      <c r="A511" s="8"/>
    </row>
    <row r="512">
      <c r="A512" s="8"/>
    </row>
    <row r="513">
      <c r="A513" s="8"/>
    </row>
    <row r="514">
      <c r="A514" s="8"/>
    </row>
    <row r="515">
      <c r="A515" s="8"/>
    </row>
    <row r="516">
      <c r="A516" s="8"/>
    </row>
    <row r="517">
      <c r="A517" s="8"/>
    </row>
    <row r="518">
      <c r="A518" s="8"/>
    </row>
    <row r="519">
      <c r="A519" s="8"/>
    </row>
    <row r="520">
      <c r="A520" s="8"/>
    </row>
    <row r="521">
      <c r="A521" s="8"/>
    </row>
    <row r="522">
      <c r="A522" s="8"/>
    </row>
    <row r="523">
      <c r="A523" s="8"/>
    </row>
    <row r="524">
      <c r="A524" s="8"/>
    </row>
    <row r="525">
      <c r="A525" s="8"/>
    </row>
    <row r="526">
      <c r="A526" s="8"/>
    </row>
    <row r="527">
      <c r="A527" s="8"/>
    </row>
    <row r="528">
      <c r="A528" s="8"/>
    </row>
    <row r="529">
      <c r="A529" s="8"/>
    </row>
    <row r="530">
      <c r="A530" s="8"/>
    </row>
    <row r="531">
      <c r="A531" s="8"/>
    </row>
    <row r="532">
      <c r="A532" s="8"/>
    </row>
    <row r="533">
      <c r="A533" s="8"/>
    </row>
    <row r="534">
      <c r="A534" s="8"/>
    </row>
    <row r="535">
      <c r="A535" s="8"/>
    </row>
    <row r="536">
      <c r="A536" s="8"/>
    </row>
    <row r="537">
      <c r="A537" s="8"/>
    </row>
    <row r="538">
      <c r="A538" s="8"/>
    </row>
    <row r="539">
      <c r="A539" s="8"/>
    </row>
    <row r="540">
      <c r="A540" s="8"/>
    </row>
    <row r="541">
      <c r="A541" s="8"/>
    </row>
    <row r="542">
      <c r="A542" s="8"/>
    </row>
    <row r="543">
      <c r="A543" s="8"/>
    </row>
    <row r="544">
      <c r="A544" s="8"/>
    </row>
    <row r="545">
      <c r="A545" s="8"/>
    </row>
    <row r="546">
      <c r="A546" s="8"/>
    </row>
    <row r="547">
      <c r="A547" s="8"/>
    </row>
    <row r="548">
      <c r="A548" s="8"/>
    </row>
    <row r="549">
      <c r="A549" s="8"/>
    </row>
    <row r="550">
      <c r="A550" s="8"/>
    </row>
    <row r="551">
      <c r="A551" s="8"/>
    </row>
    <row r="552">
      <c r="A552" s="8"/>
    </row>
    <row r="553">
      <c r="A553" s="8"/>
    </row>
    <row r="554">
      <c r="A554" s="8"/>
    </row>
    <row r="555">
      <c r="A555" s="8"/>
    </row>
    <row r="556">
      <c r="A556" s="8"/>
    </row>
    <row r="557">
      <c r="A557" s="8"/>
    </row>
    <row r="558">
      <c r="A558" s="8"/>
    </row>
    <row r="559">
      <c r="A559" s="8"/>
    </row>
    <row r="560">
      <c r="A560" s="8"/>
    </row>
    <row r="561">
      <c r="A561" s="8"/>
    </row>
    <row r="562">
      <c r="A562" s="8"/>
    </row>
    <row r="563">
      <c r="A563" s="8"/>
    </row>
    <row r="564">
      <c r="A564" s="8"/>
    </row>
    <row r="565">
      <c r="A565" s="8"/>
    </row>
    <row r="566">
      <c r="A566" s="8"/>
    </row>
    <row r="567">
      <c r="A567" s="8"/>
    </row>
    <row r="568">
      <c r="A568" s="8"/>
    </row>
    <row r="569">
      <c r="A569" s="8"/>
    </row>
    <row r="570">
      <c r="A570" s="8"/>
    </row>
    <row r="571">
      <c r="A571" s="8"/>
    </row>
    <row r="572">
      <c r="A572" s="8"/>
    </row>
    <row r="573">
      <c r="A573" s="8"/>
    </row>
    <row r="574">
      <c r="A574" s="8"/>
    </row>
    <row r="575">
      <c r="A575" s="8"/>
    </row>
    <row r="576">
      <c r="A576" s="8"/>
    </row>
    <row r="577">
      <c r="A577" s="8"/>
    </row>
    <row r="578">
      <c r="A578" s="8"/>
    </row>
    <row r="579">
      <c r="A579" s="8"/>
    </row>
    <row r="580">
      <c r="A580" s="8"/>
    </row>
    <row r="581">
      <c r="A581" s="8"/>
    </row>
    <row r="582">
      <c r="A582" s="8"/>
    </row>
    <row r="583">
      <c r="A583" s="8"/>
    </row>
    <row r="584">
      <c r="A584" s="8"/>
    </row>
    <row r="585">
      <c r="A585" s="8"/>
    </row>
    <row r="586">
      <c r="A586" s="8"/>
    </row>
    <row r="587">
      <c r="A587" s="8"/>
    </row>
    <row r="588">
      <c r="A588" s="8"/>
    </row>
    <row r="589">
      <c r="A589" s="8"/>
    </row>
    <row r="590">
      <c r="A590" s="8"/>
    </row>
    <row r="591">
      <c r="A591" s="8"/>
    </row>
    <row r="592">
      <c r="A592" s="8"/>
    </row>
    <row r="593">
      <c r="A593" s="8"/>
    </row>
    <row r="594">
      <c r="A594" s="8"/>
    </row>
    <row r="595">
      <c r="A595" s="8"/>
    </row>
    <row r="596">
      <c r="A596" s="8"/>
    </row>
    <row r="597">
      <c r="A597" s="8"/>
    </row>
    <row r="598">
      <c r="A598" s="8"/>
    </row>
    <row r="599">
      <c r="A599" s="8"/>
    </row>
    <row r="600">
      <c r="A600" s="8"/>
    </row>
    <row r="601">
      <c r="A601" s="8"/>
    </row>
    <row r="602">
      <c r="A602" s="8"/>
    </row>
    <row r="603">
      <c r="A603" s="8"/>
    </row>
    <row r="604">
      <c r="A604" s="8"/>
    </row>
    <row r="605">
      <c r="A605" s="8"/>
    </row>
    <row r="606">
      <c r="A606" s="8"/>
    </row>
    <row r="607">
      <c r="A607" s="8"/>
    </row>
    <row r="608">
      <c r="A608" s="8"/>
    </row>
    <row r="609">
      <c r="A609" s="8"/>
    </row>
    <row r="610">
      <c r="A610" s="8"/>
    </row>
    <row r="611">
      <c r="A611" s="8"/>
    </row>
    <row r="612">
      <c r="A612" s="8"/>
    </row>
    <row r="613">
      <c r="A613" s="8"/>
    </row>
    <row r="614">
      <c r="A614" s="8"/>
    </row>
    <row r="615">
      <c r="A615" s="8"/>
    </row>
    <row r="616">
      <c r="A616" s="8"/>
    </row>
    <row r="617">
      <c r="A617" s="8"/>
    </row>
    <row r="618">
      <c r="A618" s="8"/>
    </row>
    <row r="619">
      <c r="A619" s="8"/>
    </row>
    <row r="620">
      <c r="A620" s="8"/>
    </row>
    <row r="621">
      <c r="A621" s="8"/>
    </row>
    <row r="622">
      <c r="A622" s="8"/>
    </row>
    <row r="623">
      <c r="A623" s="8"/>
    </row>
    <row r="624">
      <c r="A624" s="8"/>
    </row>
    <row r="625">
      <c r="A625" s="8"/>
    </row>
    <row r="626">
      <c r="A626" s="8"/>
    </row>
    <row r="627">
      <c r="A627" s="8"/>
    </row>
    <row r="628">
      <c r="A628" s="8"/>
    </row>
    <row r="629">
      <c r="A629" s="8"/>
    </row>
    <row r="630">
      <c r="A630" s="8"/>
    </row>
    <row r="631">
      <c r="A631" s="8"/>
    </row>
    <row r="632">
      <c r="A632" s="8"/>
    </row>
    <row r="633">
      <c r="A633" s="8"/>
    </row>
    <row r="634">
      <c r="A634" s="8"/>
    </row>
    <row r="635">
      <c r="A635" s="8"/>
    </row>
    <row r="636">
      <c r="A636" s="8"/>
    </row>
    <row r="637">
      <c r="A637" s="8"/>
    </row>
    <row r="638">
      <c r="A638" s="8"/>
    </row>
    <row r="639">
      <c r="A639" s="8"/>
    </row>
    <row r="640">
      <c r="A640" s="8"/>
    </row>
    <row r="641">
      <c r="A641" s="8"/>
    </row>
    <row r="642">
      <c r="A642" s="8"/>
    </row>
    <row r="643">
      <c r="A643" s="8"/>
    </row>
    <row r="644">
      <c r="A644" s="8"/>
    </row>
    <row r="645">
      <c r="A645" s="8"/>
    </row>
    <row r="646">
      <c r="A646" s="8"/>
    </row>
    <row r="647">
      <c r="A647" s="8"/>
    </row>
    <row r="648">
      <c r="A648" s="8"/>
    </row>
    <row r="649">
      <c r="A649" s="8"/>
    </row>
    <row r="650">
      <c r="A650" s="8"/>
    </row>
    <row r="651">
      <c r="A651" s="8"/>
    </row>
    <row r="652">
      <c r="A652" s="8"/>
    </row>
    <row r="653">
      <c r="A653" s="8"/>
    </row>
    <row r="654">
      <c r="A654" s="8"/>
    </row>
    <row r="655">
      <c r="A655" s="8"/>
    </row>
    <row r="656">
      <c r="A656" s="8"/>
    </row>
    <row r="657">
      <c r="A657" s="8"/>
    </row>
    <row r="658">
      <c r="A658" s="8"/>
    </row>
    <row r="659">
      <c r="A659" s="8"/>
    </row>
    <row r="660">
      <c r="A660" s="8"/>
    </row>
    <row r="661">
      <c r="A661" s="8"/>
    </row>
    <row r="662">
      <c r="A662" s="8"/>
    </row>
    <row r="663">
      <c r="A663" s="8"/>
    </row>
    <row r="664">
      <c r="A664" s="8"/>
    </row>
    <row r="665">
      <c r="A665" s="8"/>
    </row>
    <row r="666">
      <c r="A666" s="8"/>
    </row>
    <row r="667">
      <c r="A667" s="8"/>
    </row>
    <row r="668">
      <c r="A668" s="8"/>
    </row>
    <row r="669">
      <c r="A669" s="8"/>
    </row>
    <row r="670">
      <c r="A670" s="8"/>
    </row>
    <row r="671">
      <c r="A671" s="8"/>
    </row>
    <row r="672">
      <c r="A672" s="8"/>
    </row>
    <row r="673">
      <c r="A673" s="8"/>
    </row>
    <row r="674">
      <c r="A674" s="8"/>
    </row>
    <row r="675">
      <c r="A675" s="8"/>
    </row>
    <row r="676">
      <c r="A676" s="8"/>
    </row>
    <row r="677">
      <c r="A677" s="8"/>
    </row>
    <row r="678">
      <c r="A678" s="8"/>
    </row>
    <row r="679">
      <c r="A679" s="8"/>
    </row>
    <row r="680">
      <c r="A680" s="8"/>
    </row>
    <row r="681">
      <c r="A681" s="8"/>
    </row>
    <row r="682">
      <c r="A682" s="8"/>
    </row>
    <row r="683">
      <c r="A683" s="8"/>
    </row>
    <row r="684">
      <c r="A684" s="8"/>
    </row>
    <row r="685">
      <c r="A685" s="8"/>
    </row>
    <row r="686">
      <c r="A686" s="8"/>
    </row>
    <row r="687">
      <c r="A687" s="8"/>
    </row>
    <row r="688">
      <c r="A688" s="8"/>
    </row>
    <row r="689">
      <c r="A689" s="8"/>
    </row>
    <row r="690">
      <c r="A690" s="8"/>
    </row>
    <row r="691">
      <c r="A691" s="8"/>
    </row>
    <row r="692">
      <c r="A692" s="8"/>
    </row>
    <row r="693">
      <c r="A693" s="8"/>
    </row>
    <row r="694">
      <c r="A694" s="8"/>
    </row>
    <row r="695">
      <c r="A695" s="8"/>
    </row>
    <row r="696">
      <c r="A696" s="8"/>
    </row>
    <row r="697">
      <c r="A697" s="8"/>
    </row>
    <row r="698">
      <c r="A698" s="8"/>
    </row>
    <row r="699">
      <c r="A699" s="8"/>
    </row>
    <row r="700">
      <c r="A700" s="8"/>
    </row>
    <row r="701">
      <c r="A701" s="8"/>
    </row>
    <row r="702">
      <c r="A702" s="8"/>
    </row>
    <row r="703">
      <c r="A703" s="8"/>
    </row>
    <row r="704">
      <c r="A704" s="8"/>
    </row>
    <row r="705">
      <c r="A705" s="8"/>
    </row>
    <row r="706">
      <c r="A706" s="8"/>
    </row>
    <row r="707">
      <c r="A707" s="8"/>
    </row>
    <row r="708">
      <c r="A708" s="8"/>
    </row>
    <row r="709">
      <c r="A709" s="8"/>
    </row>
    <row r="710">
      <c r="A710" s="8"/>
    </row>
    <row r="711">
      <c r="A711" s="8"/>
    </row>
    <row r="712">
      <c r="A712" s="8"/>
    </row>
    <row r="713">
      <c r="A713" s="8"/>
    </row>
    <row r="714">
      <c r="A714" s="8"/>
    </row>
    <row r="715">
      <c r="A715" s="8"/>
    </row>
    <row r="716">
      <c r="A716" s="8"/>
    </row>
    <row r="717">
      <c r="A717" s="8"/>
    </row>
    <row r="718">
      <c r="A718" s="8"/>
    </row>
    <row r="719">
      <c r="A719" s="8"/>
    </row>
    <row r="720">
      <c r="A720" s="8"/>
    </row>
    <row r="721">
      <c r="A721" s="8"/>
    </row>
    <row r="722">
      <c r="A722" s="8"/>
    </row>
    <row r="723">
      <c r="A723" s="8"/>
    </row>
    <row r="724">
      <c r="A724" s="8"/>
    </row>
    <row r="725">
      <c r="A725" s="8"/>
    </row>
    <row r="726">
      <c r="A726" s="8"/>
    </row>
    <row r="727">
      <c r="A727" s="8"/>
    </row>
    <row r="728">
      <c r="A728" s="8"/>
    </row>
    <row r="729">
      <c r="A729" s="8"/>
    </row>
    <row r="730">
      <c r="A730" s="8"/>
    </row>
    <row r="731">
      <c r="A731" s="8"/>
    </row>
    <row r="732">
      <c r="A732" s="8"/>
    </row>
    <row r="733">
      <c r="A733" s="8"/>
    </row>
    <row r="734">
      <c r="A734" s="8"/>
    </row>
    <row r="735">
      <c r="A735" s="8"/>
    </row>
    <row r="736">
      <c r="A736" s="8"/>
    </row>
    <row r="737">
      <c r="A737" s="8"/>
    </row>
    <row r="738">
      <c r="A738" s="8"/>
    </row>
    <row r="739">
      <c r="A739" s="8"/>
    </row>
    <row r="740">
      <c r="A740" s="8"/>
    </row>
    <row r="741">
      <c r="A741" s="8"/>
    </row>
    <row r="742">
      <c r="A742" s="8"/>
    </row>
    <row r="743">
      <c r="A743" s="8"/>
    </row>
    <row r="744">
      <c r="A744" s="8"/>
    </row>
    <row r="745">
      <c r="A745" s="8"/>
    </row>
    <row r="746">
      <c r="A746" s="8"/>
    </row>
    <row r="747">
      <c r="A747" s="8"/>
    </row>
    <row r="748">
      <c r="A748" s="8"/>
    </row>
    <row r="749">
      <c r="A749" s="8"/>
    </row>
    <row r="750">
      <c r="A750" s="8"/>
    </row>
    <row r="751">
      <c r="A751" s="8"/>
    </row>
    <row r="752">
      <c r="A752" s="8"/>
    </row>
    <row r="753">
      <c r="A753" s="8"/>
    </row>
    <row r="754">
      <c r="A754" s="8"/>
    </row>
    <row r="755">
      <c r="A755" s="8"/>
    </row>
    <row r="756">
      <c r="A756" s="8"/>
    </row>
    <row r="757">
      <c r="A757" s="8"/>
    </row>
    <row r="758">
      <c r="A758" s="8"/>
    </row>
    <row r="759">
      <c r="A759" s="8"/>
    </row>
    <row r="760">
      <c r="A760" s="8"/>
    </row>
    <row r="761">
      <c r="A761" s="8"/>
    </row>
    <row r="762">
      <c r="A762" s="8"/>
    </row>
    <row r="763">
      <c r="A763" s="8"/>
    </row>
    <row r="764">
      <c r="A764" s="8"/>
    </row>
    <row r="765">
      <c r="A765" s="8"/>
    </row>
    <row r="766">
      <c r="A766" s="8"/>
    </row>
    <row r="767">
      <c r="A767" s="8"/>
    </row>
    <row r="768">
      <c r="A768" s="8"/>
    </row>
    <row r="769">
      <c r="A769" s="8"/>
    </row>
    <row r="770">
      <c r="A770" s="8"/>
    </row>
    <row r="771">
      <c r="A771" s="8"/>
    </row>
    <row r="772">
      <c r="A772" s="8"/>
    </row>
    <row r="773">
      <c r="A773" s="8"/>
    </row>
    <row r="774">
      <c r="A774" s="8"/>
    </row>
    <row r="775">
      <c r="A775" s="8"/>
    </row>
    <row r="776">
      <c r="A776" s="8"/>
    </row>
    <row r="777">
      <c r="A777" s="8"/>
    </row>
    <row r="778">
      <c r="A778" s="8"/>
    </row>
    <row r="779">
      <c r="A779" s="8"/>
    </row>
    <row r="780">
      <c r="A780" s="8"/>
    </row>
    <row r="781">
      <c r="A781" s="8"/>
    </row>
    <row r="782">
      <c r="A782" s="8"/>
    </row>
    <row r="783">
      <c r="A783" s="8"/>
    </row>
    <row r="784">
      <c r="A784" s="8"/>
    </row>
    <row r="785">
      <c r="A785" s="8"/>
    </row>
    <row r="786">
      <c r="A786" s="8"/>
    </row>
    <row r="787">
      <c r="A787" s="8"/>
    </row>
    <row r="788">
      <c r="A788" s="8"/>
    </row>
    <row r="789">
      <c r="A789" s="8"/>
    </row>
    <row r="790">
      <c r="A790" s="8"/>
    </row>
    <row r="791">
      <c r="A791" s="8"/>
    </row>
    <row r="792">
      <c r="A792" s="8"/>
    </row>
    <row r="793">
      <c r="A793" s="8"/>
    </row>
    <row r="794">
      <c r="A794" s="8"/>
    </row>
    <row r="795">
      <c r="A795" s="8"/>
    </row>
    <row r="796">
      <c r="A796" s="8"/>
    </row>
    <row r="797">
      <c r="A797" s="8"/>
    </row>
    <row r="798">
      <c r="A798" s="8"/>
    </row>
    <row r="799">
      <c r="A799" s="8"/>
    </row>
    <row r="800">
      <c r="A800" s="8"/>
    </row>
    <row r="801">
      <c r="A801" s="8"/>
    </row>
    <row r="802">
      <c r="A802" s="8"/>
    </row>
    <row r="803">
      <c r="A803" s="8"/>
    </row>
    <row r="804">
      <c r="A804" s="8"/>
    </row>
    <row r="805">
      <c r="A805" s="8"/>
    </row>
    <row r="806">
      <c r="A806" s="8"/>
    </row>
    <row r="807">
      <c r="A807" s="8"/>
    </row>
    <row r="808">
      <c r="A808" s="8"/>
    </row>
    <row r="809">
      <c r="A809" s="8"/>
    </row>
    <row r="810">
      <c r="A810" s="8"/>
    </row>
    <row r="811">
      <c r="A811" s="8"/>
    </row>
    <row r="812">
      <c r="A812" s="8"/>
    </row>
    <row r="813">
      <c r="A813" s="8"/>
    </row>
    <row r="814">
      <c r="A814" s="8"/>
    </row>
    <row r="815">
      <c r="A815" s="8"/>
    </row>
    <row r="816">
      <c r="A816" s="8"/>
    </row>
    <row r="817">
      <c r="A817" s="8"/>
    </row>
    <row r="818">
      <c r="A818" s="8"/>
    </row>
    <row r="819">
      <c r="A819" s="8"/>
    </row>
    <row r="820">
      <c r="A820" s="8"/>
    </row>
    <row r="821">
      <c r="A821" s="8"/>
    </row>
    <row r="822">
      <c r="A822" s="8"/>
    </row>
    <row r="823">
      <c r="A823" s="8"/>
    </row>
    <row r="824">
      <c r="A824" s="8"/>
    </row>
    <row r="825">
      <c r="A825" s="8"/>
    </row>
    <row r="826">
      <c r="A826" s="8"/>
    </row>
    <row r="827">
      <c r="A827" s="8"/>
    </row>
    <row r="828">
      <c r="A828" s="8"/>
    </row>
    <row r="829">
      <c r="A829" s="8"/>
    </row>
    <row r="830">
      <c r="A830" s="8"/>
    </row>
    <row r="831">
      <c r="A831" s="8"/>
    </row>
    <row r="832">
      <c r="A832" s="8"/>
    </row>
    <row r="833">
      <c r="A833" s="8"/>
    </row>
    <row r="834">
      <c r="A834" s="8"/>
    </row>
    <row r="835">
      <c r="A835" s="8"/>
    </row>
    <row r="836">
      <c r="A836" s="8"/>
    </row>
    <row r="837">
      <c r="A837" s="8"/>
    </row>
    <row r="838">
      <c r="A838" s="8"/>
    </row>
    <row r="839">
      <c r="A839" s="8"/>
    </row>
    <row r="840">
      <c r="A840" s="8"/>
    </row>
    <row r="841">
      <c r="A841" s="8"/>
    </row>
    <row r="842">
      <c r="A842" s="8"/>
    </row>
    <row r="843">
      <c r="A843" s="8"/>
    </row>
    <row r="844">
      <c r="A844" s="8"/>
    </row>
    <row r="845">
      <c r="A845" s="8"/>
    </row>
    <row r="846">
      <c r="A846" s="8"/>
    </row>
    <row r="847">
      <c r="A847" s="8"/>
    </row>
    <row r="848">
      <c r="A848" s="8"/>
    </row>
    <row r="849">
      <c r="A849" s="8"/>
    </row>
    <row r="850">
      <c r="A850" s="8"/>
    </row>
    <row r="851">
      <c r="A851" s="8"/>
    </row>
    <row r="852">
      <c r="A852" s="8"/>
    </row>
    <row r="853">
      <c r="A853" s="8"/>
    </row>
    <row r="854">
      <c r="A854" s="8"/>
    </row>
    <row r="855">
      <c r="A855" s="8"/>
    </row>
    <row r="856">
      <c r="A856" s="8"/>
    </row>
    <row r="857">
      <c r="A857" s="8"/>
    </row>
    <row r="858">
      <c r="A858" s="8"/>
    </row>
    <row r="859">
      <c r="A859" s="8"/>
    </row>
    <row r="860">
      <c r="A860" s="8"/>
    </row>
    <row r="861">
      <c r="A861" s="8"/>
    </row>
    <row r="862">
      <c r="A862" s="8"/>
    </row>
    <row r="863">
      <c r="A863" s="8"/>
    </row>
    <row r="864">
      <c r="A864" s="8"/>
    </row>
    <row r="865">
      <c r="A865" s="8"/>
    </row>
    <row r="866">
      <c r="A866" s="8"/>
    </row>
    <row r="867">
      <c r="A867" s="8"/>
    </row>
    <row r="868">
      <c r="A868" s="8"/>
    </row>
    <row r="869">
      <c r="A869" s="8"/>
    </row>
    <row r="870">
      <c r="A870" s="8"/>
    </row>
    <row r="871">
      <c r="A871" s="8"/>
    </row>
    <row r="872">
      <c r="A872" s="8"/>
    </row>
    <row r="873">
      <c r="A873" s="8"/>
    </row>
    <row r="874">
      <c r="A874" s="8"/>
    </row>
    <row r="875">
      <c r="A875" s="8"/>
    </row>
    <row r="876">
      <c r="A876" s="8"/>
    </row>
    <row r="877">
      <c r="A877" s="8"/>
    </row>
    <row r="878">
      <c r="A878" s="8"/>
    </row>
    <row r="879">
      <c r="A879" s="8"/>
    </row>
    <row r="880">
      <c r="A880" s="8"/>
    </row>
    <row r="881">
      <c r="A881" s="8"/>
    </row>
    <row r="882">
      <c r="A882" s="8"/>
    </row>
    <row r="883">
      <c r="A883" s="8"/>
    </row>
    <row r="884">
      <c r="A884" s="8"/>
    </row>
    <row r="885">
      <c r="A885" s="8"/>
    </row>
    <row r="886">
      <c r="A886" s="8"/>
    </row>
    <row r="887">
      <c r="A887" s="8"/>
    </row>
    <row r="888">
      <c r="A888" s="8"/>
    </row>
    <row r="889">
      <c r="A889" s="8"/>
    </row>
    <row r="890">
      <c r="A890" s="8"/>
    </row>
    <row r="891">
      <c r="A891" s="8"/>
    </row>
    <row r="892">
      <c r="A892" s="8"/>
    </row>
    <row r="893">
      <c r="A893" s="8"/>
    </row>
    <row r="894">
      <c r="A894" s="8"/>
    </row>
    <row r="895">
      <c r="A895" s="8"/>
    </row>
    <row r="896">
      <c r="A896" s="8"/>
    </row>
    <row r="897">
      <c r="A897" s="8"/>
    </row>
    <row r="898">
      <c r="A898" s="8"/>
    </row>
    <row r="899">
      <c r="A899" s="8"/>
    </row>
    <row r="900">
      <c r="A900" s="8"/>
    </row>
    <row r="901">
      <c r="A901" s="8"/>
    </row>
    <row r="902">
      <c r="A902" s="8"/>
    </row>
    <row r="903">
      <c r="A903" s="8"/>
    </row>
    <row r="904">
      <c r="A904" s="8"/>
    </row>
    <row r="905">
      <c r="A905" s="8"/>
    </row>
    <row r="906">
      <c r="A906" s="8"/>
    </row>
    <row r="907">
      <c r="A907" s="8"/>
    </row>
    <row r="908">
      <c r="A908" s="8"/>
    </row>
    <row r="909">
      <c r="A909" s="8"/>
    </row>
    <row r="910">
      <c r="A910" s="8"/>
    </row>
    <row r="911">
      <c r="A911" s="8"/>
    </row>
    <row r="912">
      <c r="A912" s="8"/>
    </row>
    <row r="913">
      <c r="A913" s="8"/>
    </row>
    <row r="914">
      <c r="A914" s="8"/>
    </row>
    <row r="915">
      <c r="A915" s="8"/>
    </row>
    <row r="916">
      <c r="A916" s="8"/>
    </row>
    <row r="917">
      <c r="A917" s="8"/>
    </row>
    <row r="918">
      <c r="A918" s="8"/>
    </row>
    <row r="919">
      <c r="A919" s="8"/>
    </row>
    <row r="920">
      <c r="A920" s="8"/>
    </row>
    <row r="921">
      <c r="A921" s="8"/>
    </row>
    <row r="922">
      <c r="A922" s="8"/>
    </row>
    <row r="923">
      <c r="A923" s="8"/>
    </row>
    <row r="924">
      <c r="A924" s="8"/>
    </row>
    <row r="925">
      <c r="A925" s="8"/>
    </row>
    <row r="926">
      <c r="A926" s="8"/>
    </row>
    <row r="927">
      <c r="A927" s="8"/>
    </row>
    <row r="928">
      <c r="A928" s="8"/>
    </row>
    <row r="929">
      <c r="A929" s="8"/>
    </row>
    <row r="930">
      <c r="A930" s="8"/>
    </row>
    <row r="931">
      <c r="A931" s="8"/>
    </row>
    <row r="932">
      <c r="A932" s="8"/>
    </row>
    <row r="933">
      <c r="A933" s="8"/>
    </row>
    <row r="934">
      <c r="A934" s="8"/>
    </row>
    <row r="935">
      <c r="A935" s="8"/>
    </row>
    <row r="936">
      <c r="A936" s="8"/>
    </row>
    <row r="937">
      <c r="A937" s="8"/>
    </row>
    <row r="938">
      <c r="A938" s="8"/>
    </row>
    <row r="939">
      <c r="A939" s="8"/>
    </row>
    <row r="940">
      <c r="A940" s="8"/>
    </row>
    <row r="941">
      <c r="A941" s="8"/>
    </row>
    <row r="942">
      <c r="A942" s="8"/>
    </row>
    <row r="943">
      <c r="A943" s="8"/>
    </row>
    <row r="944">
      <c r="A944" s="8"/>
    </row>
    <row r="945">
      <c r="A945" s="8"/>
    </row>
    <row r="946">
      <c r="A946" s="8"/>
    </row>
    <row r="947">
      <c r="A947" s="8"/>
    </row>
    <row r="948">
      <c r="A948" s="8"/>
    </row>
    <row r="949">
      <c r="A949" s="8"/>
    </row>
    <row r="950">
      <c r="A950" s="8"/>
    </row>
    <row r="951">
      <c r="A951" s="8"/>
    </row>
    <row r="952">
      <c r="A952" s="8"/>
    </row>
    <row r="953">
      <c r="A953" s="8"/>
    </row>
    <row r="954">
      <c r="A954" s="8"/>
    </row>
    <row r="955">
      <c r="A955" s="8"/>
    </row>
    <row r="956">
      <c r="A956" s="8"/>
    </row>
    <row r="957">
      <c r="A957" s="8"/>
    </row>
    <row r="958">
      <c r="A958" s="8"/>
    </row>
    <row r="959">
      <c r="A959" s="8"/>
    </row>
    <row r="960">
      <c r="A960" s="8"/>
    </row>
    <row r="961">
      <c r="A961" s="8"/>
    </row>
    <row r="962">
      <c r="A962" s="8"/>
    </row>
    <row r="963">
      <c r="A963" s="8"/>
    </row>
    <row r="964">
      <c r="A964" s="8"/>
    </row>
    <row r="965">
      <c r="A965" s="8"/>
    </row>
    <row r="966">
      <c r="A966" s="8"/>
    </row>
    <row r="967">
      <c r="A967" s="8"/>
    </row>
    <row r="968">
      <c r="A968" s="8"/>
    </row>
    <row r="969">
      <c r="A969" s="8"/>
    </row>
    <row r="970">
      <c r="A970" s="8"/>
    </row>
    <row r="971">
      <c r="A971" s="8"/>
    </row>
    <row r="972">
      <c r="A972" s="8"/>
    </row>
    <row r="973">
      <c r="A973" s="8"/>
    </row>
    <row r="974">
      <c r="A974" s="8"/>
    </row>
    <row r="975">
      <c r="A975" s="8"/>
    </row>
    <row r="976">
      <c r="A976" s="8"/>
    </row>
    <row r="977">
      <c r="A977" s="8"/>
    </row>
    <row r="978">
      <c r="A978" s="8"/>
    </row>
    <row r="979">
      <c r="A979" s="8"/>
    </row>
    <row r="980">
      <c r="A980" s="8"/>
    </row>
    <row r="981">
      <c r="A981" s="8"/>
    </row>
    <row r="982">
      <c r="A982" s="8"/>
    </row>
    <row r="983">
      <c r="A983" s="8"/>
    </row>
    <row r="984">
      <c r="A984" s="8"/>
    </row>
    <row r="985">
      <c r="A985" s="8"/>
    </row>
    <row r="986">
      <c r="A986" s="8"/>
    </row>
    <row r="987">
      <c r="A987" s="8"/>
    </row>
    <row r="988">
      <c r="A988" s="8"/>
    </row>
    <row r="989">
      <c r="A989" s="8"/>
    </row>
    <row r="990">
      <c r="A990" s="8"/>
    </row>
    <row r="991">
      <c r="A991" s="8"/>
    </row>
    <row r="992">
      <c r="A992" s="8"/>
    </row>
    <row r="993">
      <c r="A993" s="8"/>
    </row>
    <row r="994">
      <c r="A994" s="8"/>
    </row>
    <row r="995">
      <c r="A995" s="8"/>
    </row>
    <row r="996">
      <c r="A996" s="8"/>
    </row>
    <row r="997">
      <c r="A997" s="8"/>
    </row>
    <row r="998">
      <c r="A998" s="8"/>
    </row>
    <row r="999">
      <c r="A999" s="8"/>
    </row>
    <row r="1000">
      <c r="A1000" s="8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5"/>
    <col customWidth="1" min="2" max="2" width="19.5"/>
    <col customWidth="1" min="11" max="11" width="4.13"/>
  </cols>
  <sheetData>
    <row r="1">
      <c r="A1" s="380"/>
      <c r="B1" s="380"/>
      <c r="C1" s="380"/>
      <c r="D1" s="380"/>
      <c r="E1" s="381"/>
      <c r="F1" s="382"/>
      <c r="G1" s="382"/>
      <c r="H1" s="382"/>
      <c r="I1" s="383"/>
      <c r="J1" s="382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</row>
    <row r="2">
      <c r="A2" s="380"/>
      <c r="B2" s="380"/>
      <c r="C2" s="384">
        <f>C3*10%</f>
        <v>410</v>
      </c>
      <c r="D2" s="380"/>
      <c r="E2" s="381"/>
      <c r="F2" s="382"/>
      <c r="G2" s="382"/>
      <c r="H2" s="382"/>
      <c r="I2" s="383"/>
      <c r="J2" s="382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</row>
    <row r="3">
      <c r="A3" s="380"/>
      <c r="B3" s="385" t="s">
        <v>363</v>
      </c>
      <c r="C3" s="386">
        <v>4100.0</v>
      </c>
      <c r="D3" s="380"/>
      <c r="E3" s="381"/>
      <c r="F3" s="382"/>
      <c r="G3" s="382"/>
      <c r="H3" s="382"/>
      <c r="I3" s="383">
        <f>I5*39100</f>
        <v>543490</v>
      </c>
      <c r="J3" s="382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</row>
    <row r="4">
      <c r="A4" s="380"/>
      <c r="B4" s="385" t="s">
        <v>364</v>
      </c>
      <c r="C4" s="384"/>
      <c r="D4" s="387"/>
      <c r="E4" s="388" t="s">
        <v>337</v>
      </c>
      <c r="F4" s="389" t="s">
        <v>349</v>
      </c>
      <c r="G4" s="389" t="s">
        <v>365</v>
      </c>
      <c r="H4" s="389" t="s">
        <v>366</v>
      </c>
      <c r="I4" s="390">
        <v>15.0</v>
      </c>
      <c r="J4" s="389" t="s">
        <v>351</v>
      </c>
      <c r="K4" s="380"/>
      <c r="L4" s="380"/>
      <c r="M4" s="387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</row>
    <row r="5">
      <c r="A5" s="380"/>
      <c r="B5" s="385" t="s">
        <v>367</v>
      </c>
      <c r="C5" s="386">
        <v>2733.0</v>
      </c>
      <c r="D5" s="387"/>
      <c r="E5" s="391">
        <v>1.0</v>
      </c>
      <c r="F5" s="392">
        <f>C5</f>
        <v>2733</v>
      </c>
      <c r="G5" s="382">
        <f t="shared" ref="G5:G364" si="1">F5*$C$7/12</f>
        <v>10.24875</v>
      </c>
      <c r="H5" s="382">
        <f t="shared" ref="H5:H364" si="2">I5-G5</f>
        <v>3.65125</v>
      </c>
      <c r="I5" s="393">
        <v>13.9</v>
      </c>
      <c r="J5" s="382">
        <f t="shared" ref="J5:J364" si="3">F5-H5</f>
        <v>2729.34875</v>
      </c>
      <c r="K5" s="380"/>
      <c r="L5" s="380"/>
      <c r="M5" s="387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</row>
    <row r="6">
      <c r="A6" s="380"/>
      <c r="B6" s="380"/>
      <c r="C6" s="380"/>
      <c r="D6" s="394"/>
      <c r="E6" s="391">
        <v>2.0</v>
      </c>
      <c r="F6" s="382">
        <f t="shared" ref="F6:F364" si="4">J5</f>
        <v>2729.34875</v>
      </c>
      <c r="G6" s="382">
        <f t="shared" si="1"/>
        <v>10.23505781</v>
      </c>
      <c r="H6" s="382">
        <f t="shared" si="2"/>
        <v>3.664942188</v>
      </c>
      <c r="I6" s="393">
        <f t="shared" ref="I6:I364" si="5">I5</f>
        <v>13.9</v>
      </c>
      <c r="J6" s="382">
        <f t="shared" si="3"/>
        <v>2725.683808</v>
      </c>
      <c r="K6" s="380"/>
      <c r="L6" s="380"/>
      <c r="M6" s="387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</row>
    <row r="7">
      <c r="A7" s="380"/>
      <c r="B7" s="385" t="s">
        <v>368</v>
      </c>
      <c r="C7" s="395">
        <v>0.045</v>
      </c>
      <c r="D7" s="380"/>
      <c r="E7" s="391">
        <v>3.0</v>
      </c>
      <c r="F7" s="382">
        <f t="shared" si="4"/>
        <v>2725.683808</v>
      </c>
      <c r="G7" s="382">
        <f t="shared" si="1"/>
        <v>10.22131428</v>
      </c>
      <c r="H7" s="382">
        <f t="shared" si="2"/>
        <v>3.678685721</v>
      </c>
      <c r="I7" s="393">
        <f t="shared" si="5"/>
        <v>13.9</v>
      </c>
      <c r="J7" s="382">
        <f t="shared" si="3"/>
        <v>2722.005122</v>
      </c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</row>
    <row r="8">
      <c r="A8" s="380"/>
      <c r="B8" s="380"/>
      <c r="C8" s="380"/>
      <c r="D8" s="380"/>
      <c r="E8" s="391">
        <v>4.0</v>
      </c>
      <c r="F8" s="382">
        <f t="shared" si="4"/>
        <v>2722.005122</v>
      </c>
      <c r="G8" s="382">
        <f t="shared" si="1"/>
        <v>10.20751921</v>
      </c>
      <c r="H8" s="382">
        <f t="shared" si="2"/>
        <v>3.692480792</v>
      </c>
      <c r="I8" s="393">
        <f t="shared" si="5"/>
        <v>13.9</v>
      </c>
      <c r="J8" s="382">
        <f t="shared" si="3"/>
        <v>2718.312641</v>
      </c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</row>
    <row r="9">
      <c r="A9" s="380"/>
      <c r="B9" s="396" t="s">
        <v>369</v>
      </c>
      <c r="C9" s="384">
        <f>J124</f>
        <v>2180.938033</v>
      </c>
      <c r="D9" s="380"/>
      <c r="E9" s="391">
        <v>5.0</v>
      </c>
      <c r="F9" s="382">
        <f t="shared" si="4"/>
        <v>2718.312641</v>
      </c>
      <c r="G9" s="382">
        <f t="shared" si="1"/>
        <v>10.1936724</v>
      </c>
      <c r="H9" s="382">
        <f t="shared" si="2"/>
        <v>3.706327595</v>
      </c>
      <c r="I9" s="393">
        <f t="shared" si="5"/>
        <v>13.9</v>
      </c>
      <c r="J9" s="382">
        <f t="shared" si="3"/>
        <v>2714.606314</v>
      </c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</row>
    <row r="10">
      <c r="A10" s="380"/>
      <c r="B10" s="396" t="s">
        <v>370</v>
      </c>
      <c r="C10" s="384">
        <f>J244</f>
        <v>1315.86092</v>
      </c>
      <c r="D10" s="380"/>
      <c r="E10" s="391">
        <v>6.0</v>
      </c>
      <c r="F10" s="382">
        <f t="shared" si="4"/>
        <v>2714.606314</v>
      </c>
      <c r="G10" s="382">
        <f t="shared" si="1"/>
        <v>10.17977368</v>
      </c>
      <c r="H10" s="382">
        <f t="shared" si="2"/>
        <v>3.720226324</v>
      </c>
      <c r="I10" s="393">
        <f t="shared" si="5"/>
        <v>13.9</v>
      </c>
      <c r="J10" s="382">
        <f t="shared" si="3"/>
        <v>2710.886087</v>
      </c>
      <c r="K10" s="380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</row>
    <row r="11">
      <c r="A11" s="380"/>
      <c r="B11" s="397" t="s">
        <v>371</v>
      </c>
      <c r="C11" s="398">
        <f>J304</f>
        <v>713.8660252</v>
      </c>
      <c r="D11" s="380"/>
      <c r="E11" s="391">
        <v>7.0</v>
      </c>
      <c r="F11" s="382">
        <f t="shared" si="4"/>
        <v>2710.886087</v>
      </c>
      <c r="G11" s="382">
        <f t="shared" si="1"/>
        <v>10.16582283</v>
      </c>
      <c r="H11" s="382">
        <f t="shared" si="2"/>
        <v>3.734177172</v>
      </c>
      <c r="I11" s="393">
        <f t="shared" si="5"/>
        <v>13.9</v>
      </c>
      <c r="J11" s="382">
        <f t="shared" si="3"/>
        <v>2707.15191</v>
      </c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</row>
    <row r="12">
      <c r="A12" s="380"/>
      <c r="B12" s="396" t="s">
        <v>372</v>
      </c>
      <c r="C12" s="384">
        <f>J364</f>
        <v>-39.70866798</v>
      </c>
      <c r="D12" s="380"/>
      <c r="E12" s="391">
        <v>8.0</v>
      </c>
      <c r="F12" s="382">
        <f t="shared" si="4"/>
        <v>2707.15191</v>
      </c>
      <c r="G12" s="382">
        <f t="shared" si="1"/>
        <v>10.15181966</v>
      </c>
      <c r="H12" s="382">
        <f t="shared" si="2"/>
        <v>3.748180337</v>
      </c>
      <c r="I12" s="393">
        <f t="shared" si="5"/>
        <v>13.9</v>
      </c>
      <c r="J12" s="382">
        <f t="shared" si="3"/>
        <v>2703.40373</v>
      </c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</row>
    <row r="13">
      <c r="A13" s="380"/>
      <c r="B13" s="380"/>
      <c r="C13" s="380"/>
      <c r="D13" s="380"/>
      <c r="E13" s="391">
        <v>9.0</v>
      </c>
      <c r="F13" s="382">
        <f t="shared" si="4"/>
        <v>2703.40373</v>
      </c>
      <c r="G13" s="382">
        <f t="shared" si="1"/>
        <v>10.13776399</v>
      </c>
      <c r="H13" s="382">
        <f t="shared" si="2"/>
        <v>3.762236013</v>
      </c>
      <c r="I13" s="393">
        <f t="shared" si="5"/>
        <v>13.9</v>
      </c>
      <c r="J13" s="382">
        <f t="shared" si="3"/>
        <v>2699.641494</v>
      </c>
      <c r="K13" s="380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  <c r="AA13" s="380"/>
    </row>
    <row r="14">
      <c r="A14" s="380"/>
      <c r="B14" s="380"/>
      <c r="C14" s="380"/>
      <c r="D14" s="380"/>
      <c r="E14" s="391">
        <v>10.0</v>
      </c>
      <c r="F14" s="382">
        <f t="shared" si="4"/>
        <v>2699.641494</v>
      </c>
      <c r="G14" s="382">
        <f t="shared" si="1"/>
        <v>10.1236556</v>
      </c>
      <c r="H14" s="382">
        <f t="shared" si="2"/>
        <v>3.776344398</v>
      </c>
      <c r="I14" s="393">
        <f t="shared" si="5"/>
        <v>13.9</v>
      </c>
      <c r="J14" s="382">
        <f t="shared" si="3"/>
        <v>2695.865149</v>
      </c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  <c r="AA14" s="380"/>
    </row>
    <row r="15">
      <c r="A15" s="380"/>
      <c r="B15" s="380"/>
      <c r="C15" s="380"/>
      <c r="D15" s="380"/>
      <c r="E15" s="391">
        <v>11.0</v>
      </c>
      <c r="F15" s="382">
        <f t="shared" si="4"/>
        <v>2695.865149</v>
      </c>
      <c r="G15" s="382">
        <f t="shared" si="1"/>
        <v>10.10949431</v>
      </c>
      <c r="H15" s="382">
        <f t="shared" si="2"/>
        <v>3.79050569</v>
      </c>
      <c r="I15" s="393">
        <f t="shared" si="5"/>
        <v>13.9</v>
      </c>
      <c r="J15" s="382">
        <f t="shared" si="3"/>
        <v>2692.074644</v>
      </c>
      <c r="K15" s="380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  <c r="AA15" s="380"/>
    </row>
    <row r="16">
      <c r="A16" s="380"/>
      <c r="B16" s="386"/>
      <c r="C16" s="384"/>
      <c r="D16" s="384"/>
      <c r="E16" s="391">
        <v>12.0</v>
      </c>
      <c r="F16" s="382">
        <f t="shared" si="4"/>
        <v>2692.074644</v>
      </c>
      <c r="G16" s="382">
        <f t="shared" si="1"/>
        <v>10.09527991</v>
      </c>
      <c r="H16" s="382">
        <f t="shared" si="2"/>
        <v>3.804720086</v>
      </c>
      <c r="I16" s="393">
        <f t="shared" si="5"/>
        <v>13.9</v>
      </c>
      <c r="J16" s="382">
        <f t="shared" si="3"/>
        <v>2688.269924</v>
      </c>
      <c r="K16" s="380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  <c r="AA16" s="380"/>
    </row>
    <row r="17">
      <c r="A17" s="380"/>
      <c r="B17" s="386"/>
      <c r="C17" s="384"/>
      <c r="D17" s="384"/>
      <c r="E17" s="391">
        <v>13.0</v>
      </c>
      <c r="F17" s="382">
        <f t="shared" si="4"/>
        <v>2688.269924</v>
      </c>
      <c r="G17" s="382">
        <f t="shared" si="1"/>
        <v>10.08101221</v>
      </c>
      <c r="H17" s="382">
        <f t="shared" si="2"/>
        <v>3.818987786</v>
      </c>
      <c r="I17" s="393">
        <f t="shared" si="5"/>
        <v>13.9</v>
      </c>
      <c r="J17" s="382">
        <f t="shared" si="3"/>
        <v>2684.450936</v>
      </c>
      <c r="K17" s="380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</row>
    <row r="18">
      <c r="A18" s="380"/>
      <c r="B18" s="380"/>
      <c r="C18" s="394"/>
      <c r="D18" s="380"/>
      <c r="E18" s="391">
        <v>14.0</v>
      </c>
      <c r="F18" s="382">
        <f t="shared" si="4"/>
        <v>2684.450936</v>
      </c>
      <c r="G18" s="382">
        <f t="shared" si="1"/>
        <v>10.06669101</v>
      </c>
      <c r="H18" s="382">
        <f t="shared" si="2"/>
        <v>3.83330899</v>
      </c>
      <c r="I18" s="393">
        <f t="shared" si="5"/>
        <v>13.9</v>
      </c>
      <c r="J18" s="382">
        <f t="shared" si="3"/>
        <v>2680.617627</v>
      </c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</row>
    <row r="19">
      <c r="A19" s="380"/>
      <c r="B19" s="380"/>
      <c r="C19" s="387"/>
      <c r="D19" s="380"/>
      <c r="E19" s="391">
        <v>15.0</v>
      </c>
      <c r="F19" s="382">
        <f t="shared" si="4"/>
        <v>2680.617627</v>
      </c>
      <c r="G19" s="382">
        <f t="shared" si="1"/>
        <v>10.0523161</v>
      </c>
      <c r="H19" s="382">
        <f t="shared" si="2"/>
        <v>3.847683899</v>
      </c>
      <c r="I19" s="393">
        <f t="shared" si="5"/>
        <v>13.9</v>
      </c>
      <c r="J19" s="382">
        <f t="shared" si="3"/>
        <v>2676.769943</v>
      </c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</row>
    <row r="20">
      <c r="A20" s="380"/>
      <c r="B20" s="380"/>
      <c r="C20" s="394"/>
      <c r="D20" s="380"/>
      <c r="E20" s="391">
        <v>16.0</v>
      </c>
      <c r="F20" s="382">
        <f t="shared" si="4"/>
        <v>2676.769943</v>
      </c>
      <c r="G20" s="382">
        <f t="shared" si="1"/>
        <v>10.03788729</v>
      </c>
      <c r="H20" s="382">
        <f t="shared" si="2"/>
        <v>3.862112714</v>
      </c>
      <c r="I20" s="393">
        <f t="shared" si="5"/>
        <v>13.9</v>
      </c>
      <c r="J20" s="382">
        <f t="shared" si="3"/>
        <v>2672.90783</v>
      </c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</row>
    <row r="21">
      <c r="A21" s="380"/>
      <c r="B21" s="380"/>
      <c r="C21" s="380"/>
      <c r="D21" s="380"/>
      <c r="E21" s="391">
        <v>17.0</v>
      </c>
      <c r="F21" s="382">
        <f t="shared" si="4"/>
        <v>2672.90783</v>
      </c>
      <c r="G21" s="382">
        <f t="shared" si="1"/>
        <v>10.02340436</v>
      </c>
      <c r="H21" s="382">
        <f t="shared" si="2"/>
        <v>3.876595636</v>
      </c>
      <c r="I21" s="393">
        <f t="shared" si="5"/>
        <v>13.9</v>
      </c>
      <c r="J21" s="382">
        <f t="shared" si="3"/>
        <v>2669.031235</v>
      </c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</row>
    <row r="22">
      <c r="A22" s="380"/>
      <c r="B22" s="380"/>
      <c r="C22" s="380"/>
      <c r="D22" s="380"/>
      <c r="E22" s="391">
        <v>18.0</v>
      </c>
      <c r="F22" s="382">
        <f t="shared" si="4"/>
        <v>2669.031235</v>
      </c>
      <c r="G22" s="382">
        <f t="shared" si="1"/>
        <v>10.00886713</v>
      </c>
      <c r="H22" s="382">
        <f t="shared" si="2"/>
        <v>3.89113287</v>
      </c>
      <c r="I22" s="393">
        <f t="shared" si="5"/>
        <v>13.9</v>
      </c>
      <c r="J22" s="382">
        <f t="shared" si="3"/>
        <v>2665.140102</v>
      </c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</row>
    <row r="23">
      <c r="A23" s="380"/>
      <c r="B23" s="380"/>
      <c r="C23" s="380"/>
      <c r="D23" s="380"/>
      <c r="E23" s="391">
        <v>19.0</v>
      </c>
      <c r="F23" s="382">
        <f t="shared" si="4"/>
        <v>2665.140102</v>
      </c>
      <c r="G23" s="382">
        <f t="shared" si="1"/>
        <v>9.994275382</v>
      </c>
      <c r="H23" s="382">
        <f t="shared" si="2"/>
        <v>3.905724618</v>
      </c>
      <c r="I23" s="393">
        <f t="shared" si="5"/>
        <v>13.9</v>
      </c>
      <c r="J23" s="382">
        <f t="shared" si="3"/>
        <v>2661.234377</v>
      </c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</row>
    <row r="24">
      <c r="A24" s="380"/>
      <c r="B24" s="380"/>
      <c r="C24" s="380"/>
      <c r="D24" s="380"/>
      <c r="E24" s="391">
        <v>20.0</v>
      </c>
      <c r="F24" s="382">
        <f t="shared" si="4"/>
        <v>2661.234377</v>
      </c>
      <c r="G24" s="382">
        <f t="shared" si="1"/>
        <v>9.979628914</v>
      </c>
      <c r="H24" s="382">
        <f t="shared" si="2"/>
        <v>3.920371086</v>
      </c>
      <c r="I24" s="393">
        <f t="shared" si="5"/>
        <v>13.9</v>
      </c>
      <c r="J24" s="382">
        <f t="shared" si="3"/>
        <v>2657.314006</v>
      </c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</row>
    <row r="25">
      <c r="A25" s="380"/>
      <c r="B25" s="380"/>
      <c r="C25" s="380"/>
      <c r="D25" s="380"/>
      <c r="E25" s="391">
        <v>21.0</v>
      </c>
      <c r="F25" s="382">
        <f t="shared" si="4"/>
        <v>2657.314006</v>
      </c>
      <c r="G25" s="382">
        <f t="shared" si="1"/>
        <v>9.964927523</v>
      </c>
      <c r="H25" s="382">
        <f t="shared" si="2"/>
        <v>3.935072477</v>
      </c>
      <c r="I25" s="393">
        <f t="shared" si="5"/>
        <v>13.9</v>
      </c>
      <c r="J25" s="382">
        <f t="shared" si="3"/>
        <v>2653.378934</v>
      </c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</row>
    <row r="26">
      <c r="A26" s="380"/>
      <c r="B26" s="380"/>
      <c r="C26" s="380"/>
      <c r="D26" s="380"/>
      <c r="E26" s="391">
        <v>22.0</v>
      </c>
      <c r="F26" s="382">
        <f t="shared" si="4"/>
        <v>2653.378934</v>
      </c>
      <c r="G26" s="382">
        <f t="shared" si="1"/>
        <v>9.950171001</v>
      </c>
      <c r="H26" s="382">
        <f t="shared" si="2"/>
        <v>3.949828999</v>
      </c>
      <c r="I26" s="393">
        <f t="shared" si="5"/>
        <v>13.9</v>
      </c>
      <c r="J26" s="382">
        <f t="shared" si="3"/>
        <v>2649.429105</v>
      </c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</row>
    <row r="27">
      <c r="A27" s="380"/>
      <c r="B27" s="380"/>
      <c r="C27" s="380"/>
      <c r="D27" s="380"/>
      <c r="E27" s="391">
        <v>23.0</v>
      </c>
      <c r="F27" s="382">
        <f t="shared" si="4"/>
        <v>2649.429105</v>
      </c>
      <c r="G27" s="382">
        <f t="shared" si="1"/>
        <v>9.935359142</v>
      </c>
      <c r="H27" s="382">
        <f t="shared" si="2"/>
        <v>3.964640858</v>
      </c>
      <c r="I27" s="393">
        <f t="shared" si="5"/>
        <v>13.9</v>
      </c>
      <c r="J27" s="382">
        <f t="shared" si="3"/>
        <v>2645.464464</v>
      </c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</row>
    <row r="28">
      <c r="A28" s="380"/>
      <c r="B28" s="380"/>
      <c r="C28" s="380"/>
      <c r="D28" s="380"/>
      <c r="E28" s="391">
        <v>24.0</v>
      </c>
      <c r="F28" s="382">
        <f t="shared" si="4"/>
        <v>2645.464464</v>
      </c>
      <c r="G28" s="382">
        <f t="shared" si="1"/>
        <v>9.920491739</v>
      </c>
      <c r="H28" s="382">
        <f t="shared" si="2"/>
        <v>3.979508261</v>
      </c>
      <c r="I28" s="393">
        <f t="shared" si="5"/>
        <v>13.9</v>
      </c>
      <c r="J28" s="382">
        <f t="shared" si="3"/>
        <v>2641.484955</v>
      </c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</row>
    <row r="29">
      <c r="A29" s="380"/>
      <c r="B29" s="380"/>
      <c r="C29" s="380"/>
      <c r="D29" s="380"/>
      <c r="E29" s="391">
        <v>25.0</v>
      </c>
      <c r="F29" s="382">
        <f t="shared" si="4"/>
        <v>2641.484955</v>
      </c>
      <c r="G29" s="382">
        <f t="shared" si="1"/>
        <v>9.905568583</v>
      </c>
      <c r="H29" s="382">
        <f t="shared" si="2"/>
        <v>3.994431417</v>
      </c>
      <c r="I29" s="393">
        <f t="shared" si="5"/>
        <v>13.9</v>
      </c>
      <c r="J29" s="382">
        <f t="shared" si="3"/>
        <v>2637.490524</v>
      </c>
      <c r="K29" s="380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</row>
    <row r="30">
      <c r="A30" s="380"/>
      <c r="B30" s="380"/>
      <c r="C30" s="380"/>
      <c r="D30" s="380"/>
      <c r="E30" s="391">
        <v>26.0</v>
      </c>
      <c r="F30" s="382">
        <f t="shared" si="4"/>
        <v>2637.490524</v>
      </c>
      <c r="G30" s="382">
        <f t="shared" si="1"/>
        <v>9.890589465</v>
      </c>
      <c r="H30" s="382">
        <f t="shared" si="2"/>
        <v>4.009410535</v>
      </c>
      <c r="I30" s="393">
        <f t="shared" si="5"/>
        <v>13.9</v>
      </c>
      <c r="J30" s="382">
        <f t="shared" si="3"/>
        <v>2633.481114</v>
      </c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</row>
    <row r="31">
      <c r="A31" s="380"/>
      <c r="B31" s="380"/>
      <c r="C31" s="380"/>
      <c r="D31" s="380"/>
      <c r="E31" s="391">
        <v>27.0</v>
      </c>
      <c r="F31" s="382">
        <f t="shared" si="4"/>
        <v>2633.481114</v>
      </c>
      <c r="G31" s="382">
        <f t="shared" si="1"/>
        <v>9.875554176</v>
      </c>
      <c r="H31" s="382">
        <f t="shared" si="2"/>
        <v>4.024445824</v>
      </c>
      <c r="I31" s="393">
        <f t="shared" si="5"/>
        <v>13.9</v>
      </c>
      <c r="J31" s="382">
        <f t="shared" si="3"/>
        <v>2629.456668</v>
      </c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</row>
    <row r="32">
      <c r="A32" s="380"/>
      <c r="B32" s="380"/>
      <c r="C32" s="380"/>
      <c r="D32" s="380"/>
      <c r="E32" s="391">
        <v>28.0</v>
      </c>
      <c r="F32" s="382">
        <f t="shared" si="4"/>
        <v>2629.456668</v>
      </c>
      <c r="G32" s="382">
        <f t="shared" si="1"/>
        <v>9.860462504</v>
      </c>
      <c r="H32" s="382">
        <f t="shared" si="2"/>
        <v>4.039537496</v>
      </c>
      <c r="I32" s="393">
        <f t="shared" si="5"/>
        <v>13.9</v>
      </c>
      <c r="J32" s="382">
        <f t="shared" si="3"/>
        <v>2625.41713</v>
      </c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</row>
    <row r="33">
      <c r="A33" s="380"/>
      <c r="B33" s="380"/>
      <c r="C33" s="380"/>
      <c r="D33" s="380"/>
      <c r="E33" s="391">
        <v>29.0</v>
      </c>
      <c r="F33" s="382">
        <f t="shared" si="4"/>
        <v>2625.41713</v>
      </c>
      <c r="G33" s="382">
        <f t="shared" si="1"/>
        <v>9.845314238</v>
      </c>
      <c r="H33" s="382">
        <f t="shared" si="2"/>
        <v>4.054685762</v>
      </c>
      <c r="I33" s="393">
        <f t="shared" si="5"/>
        <v>13.9</v>
      </c>
      <c r="J33" s="382">
        <f t="shared" si="3"/>
        <v>2621.362444</v>
      </c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</row>
    <row r="34">
      <c r="A34" s="380"/>
      <c r="B34" s="380"/>
      <c r="C34" s="380"/>
      <c r="D34" s="380"/>
      <c r="E34" s="391">
        <v>30.0</v>
      </c>
      <c r="F34" s="382">
        <f t="shared" si="4"/>
        <v>2621.362444</v>
      </c>
      <c r="G34" s="382">
        <f t="shared" si="1"/>
        <v>9.830109167</v>
      </c>
      <c r="H34" s="382">
        <f t="shared" si="2"/>
        <v>4.069890833</v>
      </c>
      <c r="I34" s="393">
        <f t="shared" si="5"/>
        <v>13.9</v>
      </c>
      <c r="J34" s="382">
        <f t="shared" si="3"/>
        <v>2617.292554</v>
      </c>
      <c r="K34" s="380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</row>
    <row r="35">
      <c r="A35" s="380"/>
      <c r="B35" s="380"/>
      <c r="C35" s="380"/>
      <c r="D35" s="380"/>
      <c r="E35" s="391">
        <v>31.0</v>
      </c>
      <c r="F35" s="382">
        <f t="shared" si="4"/>
        <v>2617.292554</v>
      </c>
      <c r="G35" s="382">
        <f t="shared" si="1"/>
        <v>9.814847076</v>
      </c>
      <c r="H35" s="382">
        <f t="shared" si="2"/>
        <v>4.085152924</v>
      </c>
      <c r="I35" s="393">
        <f t="shared" si="5"/>
        <v>13.9</v>
      </c>
      <c r="J35" s="382">
        <f t="shared" si="3"/>
        <v>2613.207401</v>
      </c>
      <c r="K35" s="380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</row>
    <row r="36">
      <c r="A36" s="380"/>
      <c r="B36" s="380"/>
      <c r="C36" s="380"/>
      <c r="D36" s="380"/>
      <c r="E36" s="391">
        <v>32.0</v>
      </c>
      <c r="F36" s="382">
        <f t="shared" si="4"/>
        <v>2613.207401</v>
      </c>
      <c r="G36" s="382">
        <f t="shared" si="1"/>
        <v>9.799527753</v>
      </c>
      <c r="H36" s="382">
        <f t="shared" si="2"/>
        <v>4.100472247</v>
      </c>
      <c r="I36" s="393">
        <f t="shared" si="5"/>
        <v>13.9</v>
      </c>
      <c r="J36" s="382">
        <f t="shared" si="3"/>
        <v>2609.106928</v>
      </c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</row>
    <row r="37">
      <c r="A37" s="380"/>
      <c r="B37" s="380"/>
      <c r="C37" s="380"/>
      <c r="D37" s="380"/>
      <c r="E37" s="391">
        <v>33.0</v>
      </c>
      <c r="F37" s="382">
        <f t="shared" si="4"/>
        <v>2609.106928</v>
      </c>
      <c r="G37" s="382">
        <f t="shared" si="1"/>
        <v>9.784150982</v>
      </c>
      <c r="H37" s="382">
        <f t="shared" si="2"/>
        <v>4.115849018</v>
      </c>
      <c r="I37" s="393">
        <f t="shared" si="5"/>
        <v>13.9</v>
      </c>
      <c r="J37" s="382">
        <f t="shared" si="3"/>
        <v>2604.991079</v>
      </c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</row>
    <row r="38">
      <c r="A38" s="380"/>
      <c r="B38" s="380"/>
      <c r="C38" s="380"/>
      <c r="D38" s="380"/>
      <c r="E38" s="391">
        <v>34.0</v>
      </c>
      <c r="F38" s="382">
        <f t="shared" si="4"/>
        <v>2604.991079</v>
      </c>
      <c r="G38" s="382">
        <f t="shared" si="1"/>
        <v>9.768716548</v>
      </c>
      <c r="H38" s="382">
        <f t="shared" si="2"/>
        <v>4.131283452</v>
      </c>
      <c r="I38" s="393">
        <f t="shared" si="5"/>
        <v>13.9</v>
      </c>
      <c r="J38" s="382">
        <f t="shared" si="3"/>
        <v>2600.859796</v>
      </c>
      <c r="K38" s="380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</row>
    <row r="39">
      <c r="A39" s="380"/>
      <c r="B39" s="380"/>
      <c r="C39" s="380"/>
      <c r="D39" s="380"/>
      <c r="E39" s="391">
        <v>35.0</v>
      </c>
      <c r="F39" s="382">
        <f t="shared" si="4"/>
        <v>2600.859796</v>
      </c>
      <c r="G39" s="382">
        <f t="shared" si="1"/>
        <v>9.753224235</v>
      </c>
      <c r="H39" s="382">
        <f t="shared" si="2"/>
        <v>4.146775765</v>
      </c>
      <c r="I39" s="393">
        <f t="shared" si="5"/>
        <v>13.9</v>
      </c>
      <c r="J39" s="382">
        <f t="shared" si="3"/>
        <v>2596.71302</v>
      </c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</row>
    <row r="40">
      <c r="A40" s="380"/>
      <c r="B40" s="380"/>
      <c r="C40" s="380"/>
      <c r="D40" s="380"/>
      <c r="E40" s="391">
        <v>36.0</v>
      </c>
      <c r="F40" s="382">
        <f t="shared" si="4"/>
        <v>2596.71302</v>
      </c>
      <c r="G40" s="382">
        <f t="shared" si="1"/>
        <v>9.737673826</v>
      </c>
      <c r="H40" s="382">
        <f t="shared" si="2"/>
        <v>4.162326174</v>
      </c>
      <c r="I40" s="393">
        <f t="shared" si="5"/>
        <v>13.9</v>
      </c>
      <c r="J40" s="382">
        <f t="shared" si="3"/>
        <v>2592.550694</v>
      </c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</row>
    <row r="41">
      <c r="A41" s="380"/>
      <c r="B41" s="380"/>
      <c r="C41" s="380"/>
      <c r="D41" s="380"/>
      <c r="E41" s="391">
        <v>37.0</v>
      </c>
      <c r="F41" s="382">
        <f t="shared" si="4"/>
        <v>2592.550694</v>
      </c>
      <c r="G41" s="382">
        <f t="shared" si="1"/>
        <v>9.722065103</v>
      </c>
      <c r="H41" s="382">
        <f t="shared" si="2"/>
        <v>4.177934897</v>
      </c>
      <c r="I41" s="393">
        <f t="shared" si="5"/>
        <v>13.9</v>
      </c>
      <c r="J41" s="382">
        <f t="shared" si="3"/>
        <v>2588.372759</v>
      </c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</row>
    <row r="42">
      <c r="A42" s="380"/>
      <c r="B42" s="380"/>
      <c r="C42" s="380"/>
      <c r="D42" s="380"/>
      <c r="E42" s="391">
        <v>38.0</v>
      </c>
      <c r="F42" s="382">
        <f t="shared" si="4"/>
        <v>2588.372759</v>
      </c>
      <c r="G42" s="382">
        <f t="shared" si="1"/>
        <v>9.706397847</v>
      </c>
      <c r="H42" s="382">
        <f t="shared" si="2"/>
        <v>4.193602153</v>
      </c>
      <c r="I42" s="393">
        <f t="shared" si="5"/>
        <v>13.9</v>
      </c>
      <c r="J42" s="382">
        <f t="shared" si="3"/>
        <v>2584.179157</v>
      </c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</row>
    <row r="43">
      <c r="A43" s="380"/>
      <c r="B43" s="380"/>
      <c r="C43" s="380"/>
      <c r="D43" s="380"/>
      <c r="E43" s="391">
        <v>39.0</v>
      </c>
      <c r="F43" s="382">
        <f t="shared" si="4"/>
        <v>2584.179157</v>
      </c>
      <c r="G43" s="382">
        <f t="shared" si="1"/>
        <v>9.690671839</v>
      </c>
      <c r="H43" s="382">
        <f t="shared" si="2"/>
        <v>4.209328161</v>
      </c>
      <c r="I43" s="393">
        <f t="shared" si="5"/>
        <v>13.9</v>
      </c>
      <c r="J43" s="382">
        <f t="shared" si="3"/>
        <v>2579.969829</v>
      </c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</row>
    <row r="44">
      <c r="A44" s="380"/>
      <c r="B44" s="380"/>
      <c r="C44" s="380"/>
      <c r="D44" s="380"/>
      <c r="E44" s="391">
        <v>40.0</v>
      </c>
      <c r="F44" s="382">
        <f t="shared" si="4"/>
        <v>2579.969829</v>
      </c>
      <c r="G44" s="382">
        <f t="shared" si="1"/>
        <v>9.674886858</v>
      </c>
      <c r="H44" s="382">
        <f t="shared" si="2"/>
        <v>4.225113142</v>
      </c>
      <c r="I44" s="393">
        <f t="shared" si="5"/>
        <v>13.9</v>
      </c>
      <c r="J44" s="382">
        <f t="shared" si="3"/>
        <v>2575.744716</v>
      </c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</row>
    <row r="45">
      <c r="A45" s="380"/>
      <c r="B45" s="380"/>
      <c r="C45" s="380"/>
      <c r="D45" s="380"/>
      <c r="E45" s="391">
        <v>41.0</v>
      </c>
      <c r="F45" s="382">
        <f t="shared" si="4"/>
        <v>2575.744716</v>
      </c>
      <c r="G45" s="382">
        <f t="shared" si="1"/>
        <v>9.659042684</v>
      </c>
      <c r="H45" s="382">
        <f t="shared" si="2"/>
        <v>4.240957316</v>
      </c>
      <c r="I45" s="393">
        <f t="shared" si="5"/>
        <v>13.9</v>
      </c>
      <c r="J45" s="382">
        <f t="shared" si="3"/>
        <v>2571.503758</v>
      </c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</row>
    <row r="46">
      <c r="A46" s="380"/>
      <c r="B46" s="380"/>
      <c r="C46" s="380"/>
      <c r="D46" s="380"/>
      <c r="E46" s="391">
        <v>42.0</v>
      </c>
      <c r="F46" s="382">
        <f t="shared" si="4"/>
        <v>2571.503758</v>
      </c>
      <c r="G46" s="382">
        <f t="shared" si="1"/>
        <v>9.643139094</v>
      </c>
      <c r="H46" s="382">
        <f t="shared" si="2"/>
        <v>4.256860906</v>
      </c>
      <c r="I46" s="393">
        <f t="shared" si="5"/>
        <v>13.9</v>
      </c>
      <c r="J46" s="382">
        <f t="shared" si="3"/>
        <v>2567.246897</v>
      </c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  <c r="AA46" s="380"/>
    </row>
    <row r="47">
      <c r="A47" s="380"/>
      <c r="B47" s="380"/>
      <c r="C47" s="380"/>
      <c r="D47" s="380"/>
      <c r="E47" s="391">
        <v>43.0</v>
      </c>
      <c r="F47" s="382">
        <f t="shared" si="4"/>
        <v>2567.246897</v>
      </c>
      <c r="G47" s="382">
        <f t="shared" si="1"/>
        <v>9.627175866</v>
      </c>
      <c r="H47" s="382">
        <f t="shared" si="2"/>
        <v>4.272824134</v>
      </c>
      <c r="I47" s="393">
        <f t="shared" si="5"/>
        <v>13.9</v>
      </c>
      <c r="J47" s="382">
        <f t="shared" si="3"/>
        <v>2562.974073</v>
      </c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</row>
    <row r="48">
      <c r="A48" s="380"/>
      <c r="B48" s="380"/>
      <c r="C48" s="380"/>
      <c r="D48" s="380"/>
      <c r="E48" s="391">
        <v>44.0</v>
      </c>
      <c r="F48" s="382">
        <f t="shared" si="4"/>
        <v>2562.974073</v>
      </c>
      <c r="G48" s="382">
        <f t="shared" si="1"/>
        <v>9.611152775</v>
      </c>
      <c r="H48" s="382">
        <f t="shared" si="2"/>
        <v>4.288847225</v>
      </c>
      <c r="I48" s="393">
        <f t="shared" si="5"/>
        <v>13.9</v>
      </c>
      <c r="J48" s="382">
        <f t="shared" si="3"/>
        <v>2558.685226</v>
      </c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</row>
    <row r="49">
      <c r="A49" s="380"/>
      <c r="B49" s="380"/>
      <c r="C49" s="380"/>
      <c r="D49" s="380"/>
      <c r="E49" s="391">
        <v>45.0</v>
      </c>
      <c r="F49" s="382">
        <f t="shared" si="4"/>
        <v>2558.685226</v>
      </c>
      <c r="G49" s="382">
        <f t="shared" si="1"/>
        <v>9.595069598</v>
      </c>
      <c r="H49" s="382">
        <f t="shared" si="2"/>
        <v>4.304930402</v>
      </c>
      <c r="I49" s="393">
        <f t="shared" si="5"/>
        <v>13.9</v>
      </c>
      <c r="J49" s="382">
        <f t="shared" si="3"/>
        <v>2554.380296</v>
      </c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</row>
    <row r="50">
      <c r="A50" s="380"/>
      <c r="B50" s="380"/>
      <c r="C50" s="380"/>
      <c r="D50" s="380"/>
      <c r="E50" s="391">
        <v>46.0</v>
      </c>
      <c r="F50" s="382">
        <f t="shared" si="4"/>
        <v>2554.380296</v>
      </c>
      <c r="G50" s="382">
        <f t="shared" si="1"/>
        <v>9.578926109</v>
      </c>
      <c r="H50" s="382">
        <f t="shared" si="2"/>
        <v>4.321073891</v>
      </c>
      <c r="I50" s="393">
        <f t="shared" si="5"/>
        <v>13.9</v>
      </c>
      <c r="J50" s="382">
        <f t="shared" si="3"/>
        <v>2550.059222</v>
      </c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</row>
    <row r="51">
      <c r="A51" s="380"/>
      <c r="B51" s="380"/>
      <c r="C51" s="380"/>
      <c r="D51" s="380"/>
      <c r="E51" s="391">
        <v>47.0</v>
      </c>
      <c r="F51" s="382">
        <f t="shared" si="4"/>
        <v>2550.059222</v>
      </c>
      <c r="G51" s="382">
        <f t="shared" si="1"/>
        <v>9.562722082</v>
      </c>
      <c r="H51" s="382">
        <f t="shared" si="2"/>
        <v>4.337277918</v>
      </c>
      <c r="I51" s="393">
        <f t="shared" si="5"/>
        <v>13.9</v>
      </c>
      <c r="J51" s="382">
        <f t="shared" si="3"/>
        <v>2545.721944</v>
      </c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/>
    </row>
    <row r="52">
      <c r="A52" s="380"/>
      <c r="B52" s="380"/>
      <c r="C52" s="380"/>
      <c r="D52" s="380"/>
      <c r="E52" s="391">
        <v>48.0</v>
      </c>
      <c r="F52" s="382">
        <f t="shared" si="4"/>
        <v>2545.721944</v>
      </c>
      <c r="G52" s="382">
        <f t="shared" si="1"/>
        <v>9.54645729</v>
      </c>
      <c r="H52" s="382">
        <f t="shared" si="2"/>
        <v>4.35354271</v>
      </c>
      <c r="I52" s="393">
        <f t="shared" si="5"/>
        <v>13.9</v>
      </c>
      <c r="J52" s="382">
        <f t="shared" si="3"/>
        <v>2541.368401</v>
      </c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</row>
    <row r="53">
      <c r="A53" s="380"/>
      <c r="B53" s="380"/>
      <c r="C53" s="380"/>
      <c r="D53" s="380"/>
      <c r="E53" s="391">
        <v>49.0</v>
      </c>
      <c r="F53" s="382">
        <f t="shared" si="4"/>
        <v>2541.368401</v>
      </c>
      <c r="G53" s="382">
        <f t="shared" si="1"/>
        <v>9.530131504</v>
      </c>
      <c r="H53" s="382">
        <f t="shared" si="2"/>
        <v>4.369868496</v>
      </c>
      <c r="I53" s="393">
        <f t="shared" si="5"/>
        <v>13.9</v>
      </c>
      <c r="J53" s="382">
        <f t="shared" si="3"/>
        <v>2536.998533</v>
      </c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</row>
    <row r="54">
      <c r="A54" s="380"/>
      <c r="B54" s="380"/>
      <c r="C54" s="380"/>
      <c r="D54" s="380"/>
      <c r="E54" s="391">
        <v>50.0</v>
      </c>
      <c r="F54" s="382">
        <f t="shared" si="4"/>
        <v>2536.998533</v>
      </c>
      <c r="G54" s="382">
        <f t="shared" si="1"/>
        <v>9.513744498</v>
      </c>
      <c r="H54" s="382">
        <f t="shared" si="2"/>
        <v>4.386255502</v>
      </c>
      <c r="I54" s="393">
        <f t="shared" si="5"/>
        <v>13.9</v>
      </c>
      <c r="J54" s="382">
        <f t="shared" si="3"/>
        <v>2532.612277</v>
      </c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</row>
    <row r="55">
      <c r="A55" s="380"/>
      <c r="B55" s="380"/>
      <c r="C55" s="380"/>
      <c r="D55" s="380"/>
      <c r="E55" s="391">
        <v>51.0</v>
      </c>
      <c r="F55" s="382">
        <f t="shared" si="4"/>
        <v>2532.612277</v>
      </c>
      <c r="G55" s="382">
        <f t="shared" si="1"/>
        <v>9.497296039</v>
      </c>
      <c r="H55" s="382">
        <f t="shared" si="2"/>
        <v>4.402703961</v>
      </c>
      <c r="I55" s="393">
        <f t="shared" si="5"/>
        <v>13.9</v>
      </c>
      <c r="J55" s="382">
        <f t="shared" si="3"/>
        <v>2528.209573</v>
      </c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</row>
    <row r="56">
      <c r="A56" s="380"/>
      <c r="B56" s="380"/>
      <c r="C56" s="380"/>
      <c r="D56" s="380"/>
      <c r="E56" s="391">
        <v>52.0</v>
      </c>
      <c r="F56" s="382">
        <f t="shared" si="4"/>
        <v>2528.209573</v>
      </c>
      <c r="G56" s="382">
        <f t="shared" si="1"/>
        <v>9.4807859</v>
      </c>
      <c r="H56" s="382">
        <f t="shared" si="2"/>
        <v>4.4192141</v>
      </c>
      <c r="I56" s="393">
        <f t="shared" si="5"/>
        <v>13.9</v>
      </c>
      <c r="J56" s="382">
        <f t="shared" si="3"/>
        <v>2523.790359</v>
      </c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</row>
    <row r="57">
      <c r="A57" s="380"/>
      <c r="B57" s="380"/>
      <c r="C57" s="380"/>
      <c r="D57" s="380"/>
      <c r="E57" s="391">
        <v>53.0</v>
      </c>
      <c r="F57" s="382">
        <f t="shared" si="4"/>
        <v>2523.790359</v>
      </c>
      <c r="G57" s="382">
        <f t="shared" si="1"/>
        <v>9.464213847</v>
      </c>
      <c r="H57" s="382">
        <f t="shared" si="2"/>
        <v>4.435786153</v>
      </c>
      <c r="I57" s="393">
        <f t="shared" si="5"/>
        <v>13.9</v>
      </c>
      <c r="J57" s="382">
        <f t="shared" si="3"/>
        <v>2519.354573</v>
      </c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</row>
    <row r="58">
      <c r="A58" s="380"/>
      <c r="B58" s="380"/>
      <c r="C58" s="380"/>
      <c r="D58" s="380"/>
      <c r="E58" s="391">
        <v>54.0</v>
      </c>
      <c r="F58" s="382">
        <f t="shared" si="4"/>
        <v>2519.354573</v>
      </c>
      <c r="G58" s="382">
        <f t="shared" si="1"/>
        <v>9.447579649</v>
      </c>
      <c r="H58" s="382">
        <f t="shared" si="2"/>
        <v>4.452420351</v>
      </c>
      <c r="I58" s="393">
        <f t="shared" si="5"/>
        <v>13.9</v>
      </c>
      <c r="J58" s="382">
        <f t="shared" si="3"/>
        <v>2514.902153</v>
      </c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</row>
    <row r="59">
      <c r="A59" s="380"/>
      <c r="B59" s="380"/>
      <c r="C59" s="380"/>
      <c r="D59" s="380"/>
      <c r="E59" s="391">
        <v>55.0</v>
      </c>
      <c r="F59" s="382">
        <f t="shared" si="4"/>
        <v>2514.902153</v>
      </c>
      <c r="G59" s="382">
        <f t="shared" si="1"/>
        <v>9.430883072</v>
      </c>
      <c r="H59" s="382">
        <f t="shared" si="2"/>
        <v>4.469116928</v>
      </c>
      <c r="I59" s="393">
        <f t="shared" si="5"/>
        <v>13.9</v>
      </c>
      <c r="J59" s="382">
        <f t="shared" si="3"/>
        <v>2510.433036</v>
      </c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</row>
    <row r="60">
      <c r="A60" s="380"/>
      <c r="B60" s="380"/>
      <c r="C60" s="380"/>
      <c r="D60" s="380"/>
      <c r="E60" s="391">
        <v>56.0</v>
      </c>
      <c r="F60" s="382">
        <f t="shared" si="4"/>
        <v>2510.433036</v>
      </c>
      <c r="G60" s="382">
        <f t="shared" si="1"/>
        <v>9.414123884</v>
      </c>
      <c r="H60" s="382">
        <f t="shared" si="2"/>
        <v>4.485876116</v>
      </c>
      <c r="I60" s="393">
        <f t="shared" si="5"/>
        <v>13.9</v>
      </c>
      <c r="J60" s="382">
        <f t="shared" si="3"/>
        <v>2505.94716</v>
      </c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  <c r="AA60" s="380"/>
    </row>
    <row r="61">
      <c r="A61" s="380"/>
      <c r="B61" s="380"/>
      <c r="C61" s="380"/>
      <c r="D61" s="380"/>
      <c r="E61" s="391">
        <v>57.0</v>
      </c>
      <c r="F61" s="382">
        <f t="shared" si="4"/>
        <v>2505.94716</v>
      </c>
      <c r="G61" s="382">
        <f t="shared" si="1"/>
        <v>9.397301848</v>
      </c>
      <c r="H61" s="382">
        <f t="shared" si="2"/>
        <v>4.502698152</v>
      </c>
      <c r="I61" s="393">
        <f t="shared" si="5"/>
        <v>13.9</v>
      </c>
      <c r="J61" s="382">
        <f t="shared" si="3"/>
        <v>2501.444461</v>
      </c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</row>
    <row r="62">
      <c r="A62" s="380"/>
      <c r="B62" s="380"/>
      <c r="C62" s="380"/>
      <c r="D62" s="380"/>
      <c r="E62" s="391">
        <v>58.0</v>
      </c>
      <c r="F62" s="382">
        <f t="shared" si="4"/>
        <v>2501.444461</v>
      </c>
      <c r="G62" s="382">
        <f t="shared" si="1"/>
        <v>9.38041673</v>
      </c>
      <c r="H62" s="382">
        <f t="shared" si="2"/>
        <v>4.51958327</v>
      </c>
      <c r="I62" s="393">
        <f t="shared" si="5"/>
        <v>13.9</v>
      </c>
      <c r="J62" s="382">
        <f t="shared" si="3"/>
        <v>2496.924878</v>
      </c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</row>
    <row r="63">
      <c r="A63" s="380"/>
      <c r="B63" s="380"/>
      <c r="C63" s="380"/>
      <c r="D63" s="380"/>
      <c r="E63" s="391">
        <v>59.0</v>
      </c>
      <c r="F63" s="382">
        <f t="shared" si="4"/>
        <v>2496.924878</v>
      </c>
      <c r="G63" s="382">
        <f t="shared" si="1"/>
        <v>9.363468293</v>
      </c>
      <c r="H63" s="382">
        <f t="shared" si="2"/>
        <v>4.536531707</v>
      </c>
      <c r="I63" s="393">
        <f t="shared" si="5"/>
        <v>13.9</v>
      </c>
      <c r="J63" s="382">
        <f t="shared" si="3"/>
        <v>2492.388346</v>
      </c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</row>
    <row r="64">
      <c r="A64" s="380"/>
      <c r="B64" s="380"/>
      <c r="C64" s="380"/>
      <c r="D64" s="380"/>
      <c r="E64" s="391">
        <v>60.0</v>
      </c>
      <c r="F64" s="382">
        <f t="shared" si="4"/>
        <v>2492.388346</v>
      </c>
      <c r="G64" s="382">
        <f t="shared" si="1"/>
        <v>9.346456299</v>
      </c>
      <c r="H64" s="382">
        <f t="shared" si="2"/>
        <v>4.553543701</v>
      </c>
      <c r="I64" s="393">
        <f t="shared" si="5"/>
        <v>13.9</v>
      </c>
      <c r="J64" s="382">
        <f t="shared" si="3"/>
        <v>2487.834803</v>
      </c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</row>
    <row r="65">
      <c r="A65" s="380"/>
      <c r="B65" s="380"/>
      <c r="C65" s="380"/>
      <c r="D65" s="380"/>
      <c r="E65" s="391">
        <v>61.0</v>
      </c>
      <c r="F65" s="382">
        <f t="shared" si="4"/>
        <v>2487.834803</v>
      </c>
      <c r="G65" s="382">
        <f t="shared" si="1"/>
        <v>9.32938051</v>
      </c>
      <c r="H65" s="382">
        <f t="shared" si="2"/>
        <v>4.57061949</v>
      </c>
      <c r="I65" s="393">
        <f t="shared" si="5"/>
        <v>13.9</v>
      </c>
      <c r="J65" s="382">
        <f t="shared" si="3"/>
        <v>2483.264183</v>
      </c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</row>
    <row r="66">
      <c r="A66" s="380"/>
      <c r="B66" s="380"/>
      <c r="C66" s="380"/>
      <c r="D66" s="380"/>
      <c r="E66" s="391">
        <v>62.0</v>
      </c>
      <c r="F66" s="382">
        <f t="shared" si="4"/>
        <v>2483.264183</v>
      </c>
      <c r="G66" s="382">
        <f t="shared" si="1"/>
        <v>9.312240687</v>
      </c>
      <c r="H66" s="382">
        <f t="shared" si="2"/>
        <v>4.587759313</v>
      </c>
      <c r="I66" s="393">
        <f t="shared" si="5"/>
        <v>13.9</v>
      </c>
      <c r="J66" s="382">
        <f t="shared" si="3"/>
        <v>2478.676424</v>
      </c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</row>
    <row r="67">
      <c r="A67" s="380"/>
      <c r="B67" s="380"/>
      <c r="C67" s="380"/>
      <c r="D67" s="380"/>
      <c r="E67" s="391">
        <v>63.0</v>
      </c>
      <c r="F67" s="382">
        <f t="shared" si="4"/>
        <v>2478.676424</v>
      </c>
      <c r="G67" s="382">
        <f t="shared" si="1"/>
        <v>9.29503659</v>
      </c>
      <c r="H67" s="382">
        <f t="shared" si="2"/>
        <v>4.60496341</v>
      </c>
      <c r="I67" s="393">
        <f t="shared" si="5"/>
        <v>13.9</v>
      </c>
      <c r="J67" s="382">
        <f t="shared" si="3"/>
        <v>2474.071461</v>
      </c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</row>
    <row r="68">
      <c r="A68" s="380"/>
      <c r="B68" s="380"/>
      <c r="C68" s="380"/>
      <c r="D68" s="380"/>
      <c r="E68" s="391">
        <v>64.0</v>
      </c>
      <c r="F68" s="382">
        <f t="shared" si="4"/>
        <v>2474.071461</v>
      </c>
      <c r="G68" s="382">
        <f t="shared" si="1"/>
        <v>9.277767977</v>
      </c>
      <c r="H68" s="382">
        <f t="shared" si="2"/>
        <v>4.622232023</v>
      </c>
      <c r="I68" s="393">
        <f t="shared" si="5"/>
        <v>13.9</v>
      </c>
      <c r="J68" s="382">
        <f t="shared" si="3"/>
        <v>2469.449229</v>
      </c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</row>
    <row r="69">
      <c r="A69" s="380"/>
      <c r="B69" s="380"/>
      <c r="C69" s="380"/>
      <c r="D69" s="380"/>
      <c r="E69" s="391">
        <v>65.0</v>
      </c>
      <c r="F69" s="382">
        <f t="shared" si="4"/>
        <v>2469.449229</v>
      </c>
      <c r="G69" s="382">
        <f t="shared" si="1"/>
        <v>9.260434607</v>
      </c>
      <c r="H69" s="382">
        <f t="shared" si="2"/>
        <v>4.639565393</v>
      </c>
      <c r="I69" s="393">
        <f t="shared" si="5"/>
        <v>13.9</v>
      </c>
      <c r="J69" s="382">
        <f t="shared" si="3"/>
        <v>2464.809663</v>
      </c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</row>
    <row r="70">
      <c r="A70" s="380"/>
      <c r="B70" s="380"/>
      <c r="C70" s="380"/>
      <c r="D70" s="380"/>
      <c r="E70" s="391">
        <v>66.0</v>
      </c>
      <c r="F70" s="382">
        <f t="shared" si="4"/>
        <v>2464.809663</v>
      </c>
      <c r="G70" s="382">
        <f t="shared" si="1"/>
        <v>9.243036237</v>
      </c>
      <c r="H70" s="382">
        <f t="shared" si="2"/>
        <v>4.656963763</v>
      </c>
      <c r="I70" s="393">
        <f t="shared" si="5"/>
        <v>13.9</v>
      </c>
      <c r="J70" s="382">
        <f t="shared" si="3"/>
        <v>2460.152699</v>
      </c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</row>
    <row r="71">
      <c r="A71" s="380"/>
      <c r="B71" s="380"/>
      <c r="C71" s="380"/>
      <c r="D71" s="380"/>
      <c r="E71" s="391">
        <v>67.0</v>
      </c>
      <c r="F71" s="382">
        <f t="shared" si="4"/>
        <v>2460.152699</v>
      </c>
      <c r="G71" s="382">
        <f t="shared" si="1"/>
        <v>9.225572623</v>
      </c>
      <c r="H71" s="382">
        <f t="shared" si="2"/>
        <v>4.674427377</v>
      </c>
      <c r="I71" s="393">
        <f t="shared" si="5"/>
        <v>13.9</v>
      </c>
      <c r="J71" s="382">
        <f t="shared" si="3"/>
        <v>2455.478272</v>
      </c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</row>
    <row r="72">
      <c r="A72" s="380"/>
      <c r="B72" s="380"/>
      <c r="C72" s="380"/>
      <c r="D72" s="380"/>
      <c r="E72" s="391">
        <v>68.0</v>
      </c>
      <c r="F72" s="382">
        <f t="shared" si="4"/>
        <v>2455.478272</v>
      </c>
      <c r="G72" s="382">
        <f t="shared" si="1"/>
        <v>9.20804352</v>
      </c>
      <c r="H72" s="382">
        <f t="shared" si="2"/>
        <v>4.69195648</v>
      </c>
      <c r="I72" s="393">
        <f t="shared" si="5"/>
        <v>13.9</v>
      </c>
      <c r="J72" s="382">
        <f t="shared" si="3"/>
        <v>2450.786316</v>
      </c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</row>
    <row r="73">
      <c r="A73" s="380"/>
      <c r="B73" s="380"/>
      <c r="C73" s="380"/>
      <c r="D73" s="380"/>
      <c r="E73" s="391">
        <v>69.0</v>
      </c>
      <c r="F73" s="382">
        <f t="shared" si="4"/>
        <v>2450.786316</v>
      </c>
      <c r="G73" s="382">
        <f t="shared" si="1"/>
        <v>9.190448683</v>
      </c>
      <c r="H73" s="382">
        <f t="shared" si="2"/>
        <v>4.709551317</v>
      </c>
      <c r="I73" s="393">
        <f t="shared" si="5"/>
        <v>13.9</v>
      </c>
      <c r="J73" s="382">
        <f t="shared" si="3"/>
        <v>2446.076764</v>
      </c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</row>
    <row r="74">
      <c r="A74" s="380"/>
      <c r="B74" s="380"/>
      <c r="C74" s="380"/>
      <c r="D74" s="380"/>
      <c r="E74" s="391">
        <v>70.0</v>
      </c>
      <c r="F74" s="382">
        <f t="shared" si="4"/>
        <v>2446.076764</v>
      </c>
      <c r="G74" s="382">
        <f t="shared" si="1"/>
        <v>9.172787866</v>
      </c>
      <c r="H74" s="382">
        <f t="shared" si="2"/>
        <v>4.727212134</v>
      </c>
      <c r="I74" s="393">
        <f t="shared" si="5"/>
        <v>13.9</v>
      </c>
      <c r="J74" s="382">
        <f t="shared" si="3"/>
        <v>2441.349552</v>
      </c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</row>
    <row r="75">
      <c r="A75" s="380"/>
      <c r="B75" s="380"/>
      <c r="C75" s="380"/>
      <c r="D75" s="380"/>
      <c r="E75" s="391">
        <v>71.0</v>
      </c>
      <c r="F75" s="382">
        <f t="shared" si="4"/>
        <v>2441.349552</v>
      </c>
      <c r="G75" s="382">
        <f t="shared" si="1"/>
        <v>9.15506082</v>
      </c>
      <c r="H75" s="382">
        <f t="shared" si="2"/>
        <v>4.74493918</v>
      </c>
      <c r="I75" s="393">
        <f t="shared" si="5"/>
        <v>13.9</v>
      </c>
      <c r="J75" s="382">
        <f t="shared" si="3"/>
        <v>2436.604613</v>
      </c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</row>
    <row r="76">
      <c r="A76" s="380"/>
      <c r="B76" s="380"/>
      <c r="C76" s="380"/>
      <c r="D76" s="380"/>
      <c r="E76" s="391">
        <v>72.0</v>
      </c>
      <c r="F76" s="382">
        <f t="shared" si="4"/>
        <v>2436.604613</v>
      </c>
      <c r="G76" s="382">
        <f t="shared" si="1"/>
        <v>9.137267298</v>
      </c>
      <c r="H76" s="382">
        <f t="shared" si="2"/>
        <v>4.762732702</v>
      </c>
      <c r="I76" s="393">
        <f t="shared" si="5"/>
        <v>13.9</v>
      </c>
      <c r="J76" s="382">
        <f t="shared" si="3"/>
        <v>2431.84188</v>
      </c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</row>
    <row r="77">
      <c r="A77" s="380"/>
      <c r="B77" s="380"/>
      <c r="C77" s="380"/>
      <c r="D77" s="380"/>
      <c r="E77" s="391">
        <v>73.0</v>
      </c>
      <c r="F77" s="382">
        <f t="shared" si="4"/>
        <v>2431.84188</v>
      </c>
      <c r="G77" s="382">
        <f t="shared" si="1"/>
        <v>9.119407051</v>
      </c>
      <c r="H77" s="382">
        <f t="shared" si="2"/>
        <v>4.780592949</v>
      </c>
      <c r="I77" s="393">
        <f t="shared" si="5"/>
        <v>13.9</v>
      </c>
      <c r="J77" s="382">
        <f t="shared" si="3"/>
        <v>2427.061287</v>
      </c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</row>
    <row r="78">
      <c r="A78" s="380"/>
      <c r="B78" s="380"/>
      <c r="C78" s="380"/>
      <c r="D78" s="380"/>
      <c r="E78" s="391">
        <v>74.0</v>
      </c>
      <c r="F78" s="382">
        <f t="shared" si="4"/>
        <v>2427.061287</v>
      </c>
      <c r="G78" s="382">
        <f t="shared" si="1"/>
        <v>9.101479827</v>
      </c>
      <c r="H78" s="382">
        <f t="shared" si="2"/>
        <v>4.798520173</v>
      </c>
      <c r="I78" s="393">
        <f t="shared" si="5"/>
        <v>13.9</v>
      </c>
      <c r="J78" s="382">
        <f t="shared" si="3"/>
        <v>2422.262767</v>
      </c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</row>
    <row r="79">
      <c r="A79" s="380"/>
      <c r="B79" s="380"/>
      <c r="C79" s="380"/>
      <c r="D79" s="380"/>
      <c r="E79" s="391">
        <v>75.0</v>
      </c>
      <c r="F79" s="382">
        <f t="shared" si="4"/>
        <v>2422.262767</v>
      </c>
      <c r="G79" s="382">
        <f t="shared" si="1"/>
        <v>9.083485376</v>
      </c>
      <c r="H79" s="382">
        <f t="shared" si="2"/>
        <v>4.816514624</v>
      </c>
      <c r="I79" s="393">
        <f t="shared" si="5"/>
        <v>13.9</v>
      </c>
      <c r="J79" s="382">
        <f t="shared" si="3"/>
        <v>2417.446252</v>
      </c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</row>
    <row r="80">
      <c r="A80" s="380"/>
      <c r="B80" s="380"/>
      <c r="C80" s="380"/>
      <c r="D80" s="380"/>
      <c r="E80" s="391">
        <v>76.0</v>
      </c>
      <c r="F80" s="382">
        <f t="shared" si="4"/>
        <v>2417.446252</v>
      </c>
      <c r="G80" s="382">
        <f t="shared" si="1"/>
        <v>9.065423447</v>
      </c>
      <c r="H80" s="382">
        <f t="shared" si="2"/>
        <v>4.834576553</v>
      </c>
      <c r="I80" s="393">
        <f t="shared" si="5"/>
        <v>13.9</v>
      </c>
      <c r="J80" s="382">
        <f t="shared" si="3"/>
        <v>2412.611676</v>
      </c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</row>
    <row r="81">
      <c r="A81" s="380"/>
      <c r="B81" s="380"/>
      <c r="C81" s="380"/>
      <c r="D81" s="380"/>
      <c r="E81" s="391">
        <v>77.0</v>
      </c>
      <c r="F81" s="382">
        <f t="shared" si="4"/>
        <v>2412.611676</v>
      </c>
      <c r="G81" s="382">
        <f t="shared" si="1"/>
        <v>9.047293785</v>
      </c>
      <c r="H81" s="382">
        <f t="shared" si="2"/>
        <v>4.852706215</v>
      </c>
      <c r="I81" s="393">
        <f t="shared" si="5"/>
        <v>13.9</v>
      </c>
      <c r="J81" s="382">
        <f t="shared" si="3"/>
        <v>2407.75897</v>
      </c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</row>
    <row r="82">
      <c r="A82" s="380"/>
      <c r="B82" s="380"/>
      <c r="C82" s="380"/>
      <c r="D82" s="380"/>
      <c r="E82" s="391">
        <v>78.0</v>
      </c>
      <c r="F82" s="382">
        <f t="shared" si="4"/>
        <v>2407.75897</v>
      </c>
      <c r="G82" s="382">
        <f t="shared" si="1"/>
        <v>9.029096136</v>
      </c>
      <c r="H82" s="382">
        <f t="shared" si="2"/>
        <v>4.870903864</v>
      </c>
      <c r="I82" s="393">
        <f t="shared" si="5"/>
        <v>13.9</v>
      </c>
      <c r="J82" s="382">
        <f t="shared" si="3"/>
        <v>2402.888066</v>
      </c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</row>
    <row r="83">
      <c r="A83" s="380"/>
      <c r="B83" s="380"/>
      <c r="C83" s="380"/>
      <c r="D83" s="380"/>
      <c r="E83" s="391">
        <v>79.0</v>
      </c>
      <c r="F83" s="382">
        <f t="shared" si="4"/>
        <v>2402.888066</v>
      </c>
      <c r="G83" s="382">
        <f t="shared" si="1"/>
        <v>9.010830247</v>
      </c>
      <c r="H83" s="382">
        <f t="shared" si="2"/>
        <v>4.889169753</v>
      </c>
      <c r="I83" s="393">
        <f t="shared" si="5"/>
        <v>13.9</v>
      </c>
      <c r="J83" s="382">
        <f t="shared" si="3"/>
        <v>2397.998896</v>
      </c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</row>
    <row r="84">
      <c r="A84" s="380"/>
      <c r="B84" s="380"/>
      <c r="C84" s="380"/>
      <c r="D84" s="380"/>
      <c r="E84" s="391">
        <v>80.0</v>
      </c>
      <c r="F84" s="382">
        <f t="shared" si="4"/>
        <v>2397.998896</v>
      </c>
      <c r="G84" s="382">
        <f t="shared" si="1"/>
        <v>8.99249586</v>
      </c>
      <c r="H84" s="382">
        <f t="shared" si="2"/>
        <v>4.90750414</v>
      </c>
      <c r="I84" s="393">
        <f t="shared" si="5"/>
        <v>13.9</v>
      </c>
      <c r="J84" s="382">
        <f t="shared" si="3"/>
        <v>2393.091392</v>
      </c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</row>
    <row r="85">
      <c r="A85" s="380"/>
      <c r="B85" s="380"/>
      <c r="C85" s="380"/>
      <c r="D85" s="380"/>
      <c r="E85" s="391">
        <v>81.0</v>
      </c>
      <c r="F85" s="382">
        <f t="shared" si="4"/>
        <v>2393.091392</v>
      </c>
      <c r="G85" s="382">
        <f t="shared" si="1"/>
        <v>8.97409272</v>
      </c>
      <c r="H85" s="382">
        <f t="shared" si="2"/>
        <v>4.92590728</v>
      </c>
      <c r="I85" s="393">
        <f t="shared" si="5"/>
        <v>13.9</v>
      </c>
      <c r="J85" s="382">
        <f t="shared" si="3"/>
        <v>2388.165485</v>
      </c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</row>
    <row r="86">
      <c r="A86" s="380"/>
      <c r="B86" s="380"/>
      <c r="C86" s="380"/>
      <c r="D86" s="380"/>
      <c r="E86" s="391">
        <v>82.0</v>
      </c>
      <c r="F86" s="382">
        <f t="shared" si="4"/>
        <v>2388.165485</v>
      </c>
      <c r="G86" s="382">
        <f t="shared" si="1"/>
        <v>8.955620567</v>
      </c>
      <c r="H86" s="382">
        <f t="shared" si="2"/>
        <v>4.944379433</v>
      </c>
      <c r="I86" s="393">
        <f t="shared" si="5"/>
        <v>13.9</v>
      </c>
      <c r="J86" s="382">
        <f t="shared" si="3"/>
        <v>2383.221105</v>
      </c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</row>
    <row r="87">
      <c r="A87" s="380"/>
      <c r="B87" s="380"/>
      <c r="C87" s="380"/>
      <c r="D87" s="380"/>
      <c r="E87" s="391">
        <v>83.0</v>
      </c>
      <c r="F87" s="382">
        <f t="shared" si="4"/>
        <v>2383.221105</v>
      </c>
      <c r="G87" s="382">
        <f t="shared" si="1"/>
        <v>8.937079144</v>
      </c>
      <c r="H87" s="382">
        <f t="shared" si="2"/>
        <v>4.962920856</v>
      </c>
      <c r="I87" s="393">
        <f t="shared" si="5"/>
        <v>13.9</v>
      </c>
      <c r="J87" s="382">
        <f t="shared" si="3"/>
        <v>2378.258184</v>
      </c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</row>
    <row r="88">
      <c r="A88" s="380"/>
      <c r="B88" s="380"/>
      <c r="C88" s="380"/>
      <c r="D88" s="380"/>
      <c r="E88" s="391">
        <v>84.0</v>
      </c>
      <c r="F88" s="382">
        <f t="shared" si="4"/>
        <v>2378.258184</v>
      </c>
      <c r="G88" s="382">
        <f t="shared" si="1"/>
        <v>8.918468191</v>
      </c>
      <c r="H88" s="382">
        <f t="shared" si="2"/>
        <v>4.981531809</v>
      </c>
      <c r="I88" s="393">
        <f t="shared" si="5"/>
        <v>13.9</v>
      </c>
      <c r="J88" s="382">
        <f t="shared" si="3"/>
        <v>2373.276653</v>
      </c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</row>
    <row r="89">
      <c r="A89" s="380"/>
      <c r="B89" s="380"/>
      <c r="C89" s="380"/>
      <c r="D89" s="380"/>
      <c r="E89" s="391">
        <v>85.0</v>
      </c>
      <c r="F89" s="382">
        <f t="shared" si="4"/>
        <v>2373.276653</v>
      </c>
      <c r="G89" s="382">
        <f t="shared" si="1"/>
        <v>8.899787447</v>
      </c>
      <c r="H89" s="382">
        <f t="shared" si="2"/>
        <v>5.000212553</v>
      </c>
      <c r="I89" s="393">
        <f t="shared" si="5"/>
        <v>13.9</v>
      </c>
      <c r="J89" s="382">
        <f t="shared" si="3"/>
        <v>2368.27644</v>
      </c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</row>
    <row r="90">
      <c r="A90" s="380"/>
      <c r="B90" s="380"/>
      <c r="C90" s="380"/>
      <c r="D90" s="380"/>
      <c r="E90" s="391">
        <v>86.0</v>
      </c>
      <c r="F90" s="382">
        <f t="shared" si="4"/>
        <v>2368.27644</v>
      </c>
      <c r="G90" s="382">
        <f t="shared" si="1"/>
        <v>8.88103665</v>
      </c>
      <c r="H90" s="382">
        <f t="shared" si="2"/>
        <v>5.01896335</v>
      </c>
      <c r="I90" s="393">
        <f t="shared" si="5"/>
        <v>13.9</v>
      </c>
      <c r="J90" s="382">
        <f t="shared" si="3"/>
        <v>2363.257477</v>
      </c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</row>
    <row r="91">
      <c r="A91" s="380"/>
      <c r="B91" s="380"/>
      <c r="C91" s="380"/>
      <c r="D91" s="380"/>
      <c r="E91" s="391">
        <v>87.0</v>
      </c>
      <c r="F91" s="382">
        <f t="shared" si="4"/>
        <v>2363.257477</v>
      </c>
      <c r="G91" s="382">
        <f t="shared" si="1"/>
        <v>8.862215537</v>
      </c>
      <c r="H91" s="382">
        <f t="shared" si="2"/>
        <v>5.037784463</v>
      </c>
      <c r="I91" s="393">
        <f t="shared" si="5"/>
        <v>13.9</v>
      </c>
      <c r="J91" s="382">
        <f t="shared" si="3"/>
        <v>2358.219692</v>
      </c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</row>
    <row r="92">
      <c r="A92" s="380"/>
      <c r="B92" s="380"/>
      <c r="C92" s="380"/>
      <c r="D92" s="380"/>
      <c r="E92" s="391">
        <v>88.0</v>
      </c>
      <c r="F92" s="382">
        <f t="shared" si="4"/>
        <v>2358.219692</v>
      </c>
      <c r="G92" s="382">
        <f t="shared" si="1"/>
        <v>8.843323846</v>
      </c>
      <c r="H92" s="382">
        <f t="shared" si="2"/>
        <v>5.056676154</v>
      </c>
      <c r="I92" s="393">
        <f t="shared" si="5"/>
        <v>13.9</v>
      </c>
      <c r="J92" s="382">
        <f t="shared" si="3"/>
        <v>2353.163016</v>
      </c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</row>
    <row r="93">
      <c r="A93" s="380"/>
      <c r="B93" s="380"/>
      <c r="C93" s="380"/>
      <c r="D93" s="380"/>
      <c r="E93" s="391">
        <v>89.0</v>
      </c>
      <c r="F93" s="382">
        <f t="shared" si="4"/>
        <v>2353.163016</v>
      </c>
      <c r="G93" s="382">
        <f t="shared" si="1"/>
        <v>8.82436131</v>
      </c>
      <c r="H93" s="382">
        <f t="shared" si="2"/>
        <v>5.07563869</v>
      </c>
      <c r="I93" s="393">
        <f t="shared" si="5"/>
        <v>13.9</v>
      </c>
      <c r="J93" s="382">
        <f t="shared" si="3"/>
        <v>2348.087377</v>
      </c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</row>
    <row r="94">
      <c r="A94" s="380"/>
      <c r="B94" s="380"/>
      <c r="C94" s="380"/>
      <c r="D94" s="380"/>
      <c r="E94" s="391">
        <v>90.0</v>
      </c>
      <c r="F94" s="382">
        <f t="shared" si="4"/>
        <v>2348.087377</v>
      </c>
      <c r="G94" s="382">
        <f t="shared" si="1"/>
        <v>8.805327665</v>
      </c>
      <c r="H94" s="382">
        <f t="shared" si="2"/>
        <v>5.094672335</v>
      </c>
      <c r="I94" s="393">
        <f t="shared" si="5"/>
        <v>13.9</v>
      </c>
      <c r="J94" s="382">
        <f t="shared" si="3"/>
        <v>2342.992705</v>
      </c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</row>
    <row r="95">
      <c r="A95" s="380"/>
      <c r="B95" s="380"/>
      <c r="C95" s="380"/>
      <c r="D95" s="380"/>
      <c r="E95" s="391">
        <v>91.0</v>
      </c>
      <c r="F95" s="382">
        <f t="shared" si="4"/>
        <v>2342.992705</v>
      </c>
      <c r="G95" s="382">
        <f t="shared" si="1"/>
        <v>8.786222644</v>
      </c>
      <c r="H95" s="382">
        <f t="shared" si="2"/>
        <v>5.113777356</v>
      </c>
      <c r="I95" s="393">
        <f t="shared" si="5"/>
        <v>13.9</v>
      </c>
      <c r="J95" s="382">
        <f t="shared" si="3"/>
        <v>2337.878928</v>
      </c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</row>
    <row r="96">
      <c r="A96" s="380"/>
      <c r="B96" s="380"/>
      <c r="C96" s="380"/>
      <c r="D96" s="380"/>
      <c r="E96" s="391">
        <v>92.0</v>
      </c>
      <c r="F96" s="382">
        <f t="shared" si="4"/>
        <v>2337.878928</v>
      </c>
      <c r="G96" s="382">
        <f t="shared" si="1"/>
        <v>8.767045979</v>
      </c>
      <c r="H96" s="382">
        <f t="shared" si="2"/>
        <v>5.132954021</v>
      </c>
      <c r="I96" s="393">
        <f t="shared" si="5"/>
        <v>13.9</v>
      </c>
      <c r="J96" s="382">
        <f t="shared" si="3"/>
        <v>2332.745974</v>
      </c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</row>
    <row r="97">
      <c r="A97" s="380"/>
      <c r="B97" s="380"/>
      <c r="C97" s="380"/>
      <c r="D97" s="380"/>
      <c r="E97" s="391">
        <v>93.0</v>
      </c>
      <c r="F97" s="382">
        <f t="shared" si="4"/>
        <v>2332.745974</v>
      </c>
      <c r="G97" s="382">
        <f t="shared" si="1"/>
        <v>8.747797401</v>
      </c>
      <c r="H97" s="382">
        <f t="shared" si="2"/>
        <v>5.152202599</v>
      </c>
      <c r="I97" s="393">
        <f t="shared" si="5"/>
        <v>13.9</v>
      </c>
      <c r="J97" s="382">
        <f t="shared" si="3"/>
        <v>2327.593771</v>
      </c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</row>
    <row r="98">
      <c r="A98" s="380"/>
      <c r="B98" s="380"/>
      <c r="C98" s="380"/>
      <c r="D98" s="380"/>
      <c r="E98" s="391">
        <v>94.0</v>
      </c>
      <c r="F98" s="382">
        <f t="shared" si="4"/>
        <v>2327.593771</v>
      </c>
      <c r="G98" s="382">
        <f t="shared" si="1"/>
        <v>8.728476641</v>
      </c>
      <c r="H98" s="382">
        <f t="shared" si="2"/>
        <v>5.171523359</v>
      </c>
      <c r="I98" s="393">
        <f t="shared" si="5"/>
        <v>13.9</v>
      </c>
      <c r="J98" s="382">
        <f t="shared" si="3"/>
        <v>2322.422248</v>
      </c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</row>
    <row r="99">
      <c r="A99" s="380"/>
      <c r="B99" s="380"/>
      <c r="C99" s="380"/>
      <c r="D99" s="380"/>
      <c r="E99" s="391">
        <v>95.0</v>
      </c>
      <c r="F99" s="382">
        <f t="shared" si="4"/>
        <v>2322.422248</v>
      </c>
      <c r="G99" s="382">
        <f t="shared" si="1"/>
        <v>8.709083429</v>
      </c>
      <c r="H99" s="382">
        <f t="shared" si="2"/>
        <v>5.190916571</v>
      </c>
      <c r="I99" s="393">
        <f t="shared" si="5"/>
        <v>13.9</v>
      </c>
      <c r="J99" s="382">
        <f t="shared" si="3"/>
        <v>2317.231331</v>
      </c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</row>
    <row r="100">
      <c r="A100" s="380"/>
      <c r="B100" s="380"/>
      <c r="C100" s="380"/>
      <c r="D100" s="380"/>
      <c r="E100" s="391">
        <v>96.0</v>
      </c>
      <c r="F100" s="382">
        <f t="shared" si="4"/>
        <v>2317.231331</v>
      </c>
      <c r="G100" s="382">
        <f t="shared" si="1"/>
        <v>8.689617491</v>
      </c>
      <c r="H100" s="382">
        <f t="shared" si="2"/>
        <v>5.210382509</v>
      </c>
      <c r="I100" s="393">
        <f t="shared" si="5"/>
        <v>13.9</v>
      </c>
      <c r="J100" s="382">
        <f t="shared" si="3"/>
        <v>2312.020949</v>
      </c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</row>
    <row r="101">
      <c r="A101" s="380"/>
      <c r="B101" s="380"/>
      <c r="C101" s="380"/>
      <c r="D101" s="380"/>
      <c r="E101" s="391">
        <v>97.0</v>
      </c>
      <c r="F101" s="382">
        <f t="shared" si="4"/>
        <v>2312.020949</v>
      </c>
      <c r="G101" s="382">
        <f t="shared" si="1"/>
        <v>8.670078557</v>
      </c>
      <c r="H101" s="382">
        <f t="shared" si="2"/>
        <v>5.229921443</v>
      </c>
      <c r="I101" s="393">
        <f t="shared" si="5"/>
        <v>13.9</v>
      </c>
      <c r="J101" s="382">
        <f t="shared" si="3"/>
        <v>2306.791027</v>
      </c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</row>
    <row r="102">
      <c r="A102" s="380"/>
      <c r="B102" s="380"/>
      <c r="C102" s="380"/>
      <c r="D102" s="380"/>
      <c r="E102" s="391">
        <v>98.0</v>
      </c>
      <c r="F102" s="382">
        <f t="shared" si="4"/>
        <v>2306.791027</v>
      </c>
      <c r="G102" s="382">
        <f t="shared" si="1"/>
        <v>8.650466352</v>
      </c>
      <c r="H102" s="382">
        <f t="shared" si="2"/>
        <v>5.249533648</v>
      </c>
      <c r="I102" s="393">
        <f t="shared" si="5"/>
        <v>13.9</v>
      </c>
      <c r="J102" s="382">
        <f t="shared" si="3"/>
        <v>2301.541493</v>
      </c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</row>
    <row r="103">
      <c r="A103" s="380"/>
      <c r="B103" s="380"/>
      <c r="C103" s="380"/>
      <c r="D103" s="380"/>
      <c r="E103" s="391">
        <v>99.0</v>
      </c>
      <c r="F103" s="382">
        <f t="shared" si="4"/>
        <v>2301.541493</v>
      </c>
      <c r="G103" s="382">
        <f t="shared" si="1"/>
        <v>8.6307806</v>
      </c>
      <c r="H103" s="382">
        <f t="shared" si="2"/>
        <v>5.2692194</v>
      </c>
      <c r="I103" s="393">
        <f t="shared" si="5"/>
        <v>13.9</v>
      </c>
      <c r="J103" s="382">
        <f t="shared" si="3"/>
        <v>2296.272274</v>
      </c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</row>
    <row r="104">
      <c r="A104" s="380"/>
      <c r="B104" s="380"/>
      <c r="C104" s="380"/>
      <c r="D104" s="380"/>
      <c r="E104" s="391">
        <v>100.0</v>
      </c>
      <c r="F104" s="382">
        <f t="shared" si="4"/>
        <v>2296.272274</v>
      </c>
      <c r="G104" s="382">
        <f t="shared" si="1"/>
        <v>8.611021028</v>
      </c>
      <c r="H104" s="382">
        <f t="shared" si="2"/>
        <v>5.288978972</v>
      </c>
      <c r="I104" s="393">
        <f t="shared" si="5"/>
        <v>13.9</v>
      </c>
      <c r="J104" s="382">
        <f t="shared" si="3"/>
        <v>2290.983295</v>
      </c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</row>
    <row r="105">
      <c r="A105" s="380"/>
      <c r="B105" s="380"/>
      <c r="C105" s="380"/>
      <c r="D105" s="380"/>
      <c r="E105" s="391">
        <v>101.0</v>
      </c>
      <c r="F105" s="382">
        <f t="shared" si="4"/>
        <v>2290.983295</v>
      </c>
      <c r="G105" s="382">
        <f t="shared" si="1"/>
        <v>8.591187357</v>
      </c>
      <c r="H105" s="382">
        <f t="shared" si="2"/>
        <v>5.308812643</v>
      </c>
      <c r="I105" s="393">
        <f t="shared" si="5"/>
        <v>13.9</v>
      </c>
      <c r="J105" s="382">
        <f t="shared" si="3"/>
        <v>2285.674482</v>
      </c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</row>
    <row r="106">
      <c r="A106" s="380"/>
      <c r="B106" s="380"/>
      <c r="C106" s="380"/>
      <c r="D106" s="380"/>
      <c r="E106" s="391">
        <v>102.0</v>
      </c>
      <c r="F106" s="382">
        <f t="shared" si="4"/>
        <v>2285.674482</v>
      </c>
      <c r="G106" s="382">
        <f t="shared" si="1"/>
        <v>8.571279309</v>
      </c>
      <c r="H106" s="382">
        <f t="shared" si="2"/>
        <v>5.328720691</v>
      </c>
      <c r="I106" s="393">
        <f t="shared" si="5"/>
        <v>13.9</v>
      </c>
      <c r="J106" s="382">
        <f t="shared" si="3"/>
        <v>2280.345762</v>
      </c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</row>
    <row r="107">
      <c r="A107" s="380"/>
      <c r="B107" s="380"/>
      <c r="C107" s="380"/>
      <c r="D107" s="380"/>
      <c r="E107" s="391">
        <v>103.0</v>
      </c>
      <c r="F107" s="382">
        <f t="shared" si="4"/>
        <v>2280.345762</v>
      </c>
      <c r="G107" s="382">
        <f t="shared" si="1"/>
        <v>8.551296607</v>
      </c>
      <c r="H107" s="382">
        <f t="shared" si="2"/>
        <v>5.348703393</v>
      </c>
      <c r="I107" s="393">
        <f t="shared" si="5"/>
        <v>13.9</v>
      </c>
      <c r="J107" s="382">
        <f t="shared" si="3"/>
        <v>2274.997058</v>
      </c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</row>
    <row r="108">
      <c r="A108" s="380"/>
      <c r="B108" s="380"/>
      <c r="C108" s="380"/>
      <c r="D108" s="380"/>
      <c r="E108" s="391">
        <v>104.0</v>
      </c>
      <c r="F108" s="382">
        <f t="shared" si="4"/>
        <v>2274.997058</v>
      </c>
      <c r="G108" s="382">
        <f t="shared" si="1"/>
        <v>8.531238969</v>
      </c>
      <c r="H108" s="382">
        <f t="shared" si="2"/>
        <v>5.368761031</v>
      </c>
      <c r="I108" s="393">
        <f t="shared" si="5"/>
        <v>13.9</v>
      </c>
      <c r="J108" s="382">
        <f t="shared" si="3"/>
        <v>2269.628297</v>
      </c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</row>
    <row r="109">
      <c r="A109" s="380"/>
      <c r="B109" s="380"/>
      <c r="C109" s="380"/>
      <c r="D109" s="380"/>
      <c r="E109" s="391">
        <v>105.0</v>
      </c>
      <c r="F109" s="382">
        <f t="shared" si="4"/>
        <v>2269.628297</v>
      </c>
      <c r="G109" s="382">
        <f t="shared" si="1"/>
        <v>8.511106115</v>
      </c>
      <c r="H109" s="382">
        <f t="shared" si="2"/>
        <v>5.388893885</v>
      </c>
      <c r="I109" s="393">
        <f t="shared" si="5"/>
        <v>13.9</v>
      </c>
      <c r="J109" s="382">
        <f t="shared" si="3"/>
        <v>2264.239403</v>
      </c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</row>
    <row r="110">
      <c r="A110" s="380"/>
      <c r="B110" s="380"/>
      <c r="C110" s="380"/>
      <c r="D110" s="380"/>
      <c r="E110" s="391">
        <v>106.0</v>
      </c>
      <c r="F110" s="382">
        <f t="shared" si="4"/>
        <v>2264.239403</v>
      </c>
      <c r="G110" s="382">
        <f t="shared" si="1"/>
        <v>8.490897763</v>
      </c>
      <c r="H110" s="382">
        <f t="shared" si="2"/>
        <v>5.409102237</v>
      </c>
      <c r="I110" s="393">
        <f t="shared" si="5"/>
        <v>13.9</v>
      </c>
      <c r="J110" s="382">
        <f t="shared" si="3"/>
        <v>2258.830301</v>
      </c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</row>
    <row r="111">
      <c r="A111" s="380"/>
      <c r="B111" s="380"/>
      <c r="C111" s="380"/>
      <c r="D111" s="380"/>
      <c r="E111" s="391">
        <v>107.0</v>
      </c>
      <c r="F111" s="382">
        <f t="shared" si="4"/>
        <v>2258.830301</v>
      </c>
      <c r="G111" s="382">
        <f t="shared" si="1"/>
        <v>8.47061363</v>
      </c>
      <c r="H111" s="382">
        <f t="shared" si="2"/>
        <v>5.42938637</v>
      </c>
      <c r="I111" s="393">
        <f t="shared" si="5"/>
        <v>13.9</v>
      </c>
      <c r="J111" s="382">
        <f t="shared" si="3"/>
        <v>2253.400915</v>
      </c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</row>
    <row r="112">
      <c r="A112" s="380"/>
      <c r="B112" s="380"/>
      <c r="C112" s="380"/>
      <c r="D112" s="380"/>
      <c r="E112" s="391">
        <v>108.0</v>
      </c>
      <c r="F112" s="382">
        <f t="shared" si="4"/>
        <v>2253.400915</v>
      </c>
      <c r="G112" s="382">
        <f t="shared" si="1"/>
        <v>8.450253431</v>
      </c>
      <c r="H112" s="382">
        <f t="shared" si="2"/>
        <v>5.449746569</v>
      </c>
      <c r="I112" s="393">
        <f t="shared" si="5"/>
        <v>13.9</v>
      </c>
      <c r="J112" s="382">
        <f t="shared" si="3"/>
        <v>2247.951168</v>
      </c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</row>
    <row r="113">
      <c r="A113" s="380"/>
      <c r="B113" s="380"/>
      <c r="C113" s="380"/>
      <c r="D113" s="380"/>
      <c r="E113" s="391">
        <v>109.0</v>
      </c>
      <c r="F113" s="382">
        <f t="shared" si="4"/>
        <v>2247.951168</v>
      </c>
      <c r="G113" s="382">
        <f t="shared" si="1"/>
        <v>8.429816881</v>
      </c>
      <c r="H113" s="382">
        <f t="shared" si="2"/>
        <v>5.470183119</v>
      </c>
      <c r="I113" s="393">
        <f t="shared" si="5"/>
        <v>13.9</v>
      </c>
      <c r="J113" s="382">
        <f t="shared" si="3"/>
        <v>2242.480985</v>
      </c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</row>
    <row r="114">
      <c r="A114" s="380"/>
      <c r="B114" s="380"/>
      <c r="C114" s="380"/>
      <c r="D114" s="380"/>
      <c r="E114" s="391">
        <v>110.0</v>
      </c>
      <c r="F114" s="382">
        <f t="shared" si="4"/>
        <v>2242.480985</v>
      </c>
      <c r="G114" s="382">
        <f t="shared" si="1"/>
        <v>8.409303694</v>
      </c>
      <c r="H114" s="382">
        <f t="shared" si="2"/>
        <v>5.490696306</v>
      </c>
      <c r="I114" s="393">
        <f t="shared" si="5"/>
        <v>13.9</v>
      </c>
      <c r="J114" s="382">
        <f t="shared" si="3"/>
        <v>2236.990289</v>
      </c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</row>
    <row r="115">
      <c r="A115" s="380"/>
      <c r="B115" s="380"/>
      <c r="C115" s="380"/>
      <c r="D115" s="380"/>
      <c r="E115" s="391">
        <v>111.0</v>
      </c>
      <c r="F115" s="382">
        <f t="shared" si="4"/>
        <v>2236.990289</v>
      </c>
      <c r="G115" s="382">
        <f t="shared" si="1"/>
        <v>8.388713583</v>
      </c>
      <c r="H115" s="382">
        <f t="shared" si="2"/>
        <v>5.511286417</v>
      </c>
      <c r="I115" s="393">
        <f t="shared" si="5"/>
        <v>13.9</v>
      </c>
      <c r="J115" s="382">
        <f t="shared" si="3"/>
        <v>2231.479002</v>
      </c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</row>
    <row r="116">
      <c r="A116" s="380"/>
      <c r="B116" s="380"/>
      <c r="C116" s="380"/>
      <c r="D116" s="380"/>
      <c r="E116" s="391">
        <v>112.0</v>
      </c>
      <c r="F116" s="382">
        <f t="shared" si="4"/>
        <v>2231.479002</v>
      </c>
      <c r="G116" s="382">
        <f t="shared" si="1"/>
        <v>8.368046259</v>
      </c>
      <c r="H116" s="382">
        <f t="shared" si="2"/>
        <v>5.531953741</v>
      </c>
      <c r="I116" s="393">
        <f t="shared" si="5"/>
        <v>13.9</v>
      </c>
      <c r="J116" s="382">
        <f t="shared" si="3"/>
        <v>2225.947049</v>
      </c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</row>
    <row r="117">
      <c r="A117" s="380"/>
      <c r="B117" s="380"/>
      <c r="C117" s="380"/>
      <c r="D117" s="380"/>
      <c r="E117" s="391">
        <v>113.0</v>
      </c>
      <c r="F117" s="382">
        <f t="shared" si="4"/>
        <v>2225.947049</v>
      </c>
      <c r="G117" s="382">
        <f t="shared" si="1"/>
        <v>8.347301433</v>
      </c>
      <c r="H117" s="382">
        <f t="shared" si="2"/>
        <v>5.552698567</v>
      </c>
      <c r="I117" s="393">
        <f t="shared" si="5"/>
        <v>13.9</v>
      </c>
      <c r="J117" s="382">
        <f t="shared" si="3"/>
        <v>2220.39435</v>
      </c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</row>
    <row r="118">
      <c r="A118" s="380"/>
      <c r="B118" s="380"/>
      <c r="C118" s="380"/>
      <c r="D118" s="380"/>
      <c r="E118" s="391">
        <v>114.0</v>
      </c>
      <c r="F118" s="382">
        <f t="shared" si="4"/>
        <v>2220.39435</v>
      </c>
      <c r="G118" s="382">
        <f t="shared" si="1"/>
        <v>8.326478813</v>
      </c>
      <c r="H118" s="382">
        <f t="shared" si="2"/>
        <v>5.573521187</v>
      </c>
      <c r="I118" s="393">
        <f t="shared" si="5"/>
        <v>13.9</v>
      </c>
      <c r="J118" s="382">
        <f t="shared" si="3"/>
        <v>2214.820829</v>
      </c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</row>
    <row r="119">
      <c r="A119" s="380"/>
      <c r="B119" s="380"/>
      <c r="C119" s="380"/>
      <c r="D119" s="380"/>
      <c r="E119" s="391">
        <v>115.0</v>
      </c>
      <c r="F119" s="382">
        <f t="shared" si="4"/>
        <v>2214.820829</v>
      </c>
      <c r="G119" s="382">
        <f t="shared" si="1"/>
        <v>8.305578109</v>
      </c>
      <c r="H119" s="382">
        <f t="shared" si="2"/>
        <v>5.594421891</v>
      </c>
      <c r="I119" s="393">
        <f t="shared" si="5"/>
        <v>13.9</v>
      </c>
      <c r="J119" s="382">
        <f t="shared" si="3"/>
        <v>2209.226407</v>
      </c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</row>
    <row r="120">
      <c r="A120" s="380"/>
      <c r="B120" s="380"/>
      <c r="C120" s="380"/>
      <c r="D120" s="380"/>
      <c r="E120" s="391">
        <v>116.0</v>
      </c>
      <c r="F120" s="382">
        <f t="shared" si="4"/>
        <v>2209.226407</v>
      </c>
      <c r="G120" s="382">
        <f t="shared" si="1"/>
        <v>8.284599026</v>
      </c>
      <c r="H120" s="382">
        <f t="shared" si="2"/>
        <v>5.615400974</v>
      </c>
      <c r="I120" s="393">
        <f t="shared" si="5"/>
        <v>13.9</v>
      </c>
      <c r="J120" s="382">
        <f t="shared" si="3"/>
        <v>2203.611006</v>
      </c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</row>
    <row r="121">
      <c r="A121" s="380"/>
      <c r="B121" s="380"/>
      <c r="C121" s="380"/>
      <c r="D121" s="380"/>
      <c r="E121" s="391">
        <v>117.0</v>
      </c>
      <c r="F121" s="382">
        <f t="shared" si="4"/>
        <v>2203.611006</v>
      </c>
      <c r="G121" s="382">
        <f t="shared" si="1"/>
        <v>8.263541273</v>
      </c>
      <c r="H121" s="382">
        <f t="shared" si="2"/>
        <v>5.636458727</v>
      </c>
      <c r="I121" s="393">
        <f t="shared" si="5"/>
        <v>13.9</v>
      </c>
      <c r="J121" s="382">
        <f t="shared" si="3"/>
        <v>2197.974547</v>
      </c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</row>
    <row r="122">
      <c r="A122" s="380"/>
      <c r="B122" s="380"/>
      <c r="C122" s="380"/>
      <c r="D122" s="380"/>
      <c r="E122" s="391">
        <v>118.0</v>
      </c>
      <c r="F122" s="382">
        <f t="shared" si="4"/>
        <v>2197.974547</v>
      </c>
      <c r="G122" s="382">
        <f t="shared" si="1"/>
        <v>8.242404553</v>
      </c>
      <c r="H122" s="382">
        <f t="shared" si="2"/>
        <v>5.657595447</v>
      </c>
      <c r="I122" s="393">
        <f t="shared" si="5"/>
        <v>13.9</v>
      </c>
      <c r="J122" s="382">
        <f t="shared" si="3"/>
        <v>2192.316952</v>
      </c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</row>
    <row r="123">
      <c r="A123" s="380"/>
      <c r="B123" s="380"/>
      <c r="C123" s="380"/>
      <c r="D123" s="380"/>
      <c r="E123" s="391">
        <v>119.0</v>
      </c>
      <c r="F123" s="382">
        <f t="shared" si="4"/>
        <v>2192.316952</v>
      </c>
      <c r="G123" s="382">
        <f t="shared" si="1"/>
        <v>8.22118857</v>
      </c>
      <c r="H123" s="382">
        <f t="shared" si="2"/>
        <v>5.67881143</v>
      </c>
      <c r="I123" s="393">
        <f t="shared" si="5"/>
        <v>13.9</v>
      </c>
      <c r="J123" s="382">
        <f t="shared" si="3"/>
        <v>2186.63814</v>
      </c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</row>
    <row r="124">
      <c r="A124" s="380"/>
      <c r="B124" s="380"/>
      <c r="C124" s="380"/>
      <c r="D124" s="380"/>
      <c r="E124" s="391">
        <v>120.0</v>
      </c>
      <c r="F124" s="382">
        <f t="shared" si="4"/>
        <v>2186.63814</v>
      </c>
      <c r="G124" s="382">
        <f t="shared" si="1"/>
        <v>8.199893027</v>
      </c>
      <c r="H124" s="382">
        <f t="shared" si="2"/>
        <v>5.700106973</v>
      </c>
      <c r="I124" s="393">
        <f t="shared" si="5"/>
        <v>13.9</v>
      </c>
      <c r="J124" s="382">
        <f t="shared" si="3"/>
        <v>2180.938033</v>
      </c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</row>
    <row r="125">
      <c r="A125" s="380"/>
      <c r="B125" s="380"/>
      <c r="C125" s="380"/>
      <c r="D125" s="380"/>
      <c r="E125" s="391">
        <v>121.0</v>
      </c>
      <c r="F125" s="382">
        <f t="shared" si="4"/>
        <v>2180.938033</v>
      </c>
      <c r="G125" s="382">
        <f t="shared" si="1"/>
        <v>8.178517626</v>
      </c>
      <c r="H125" s="382">
        <f t="shared" si="2"/>
        <v>5.721482374</v>
      </c>
      <c r="I125" s="393">
        <f t="shared" si="5"/>
        <v>13.9</v>
      </c>
      <c r="J125" s="382">
        <f t="shared" si="3"/>
        <v>2175.216551</v>
      </c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</row>
    <row r="126">
      <c r="A126" s="380"/>
      <c r="B126" s="380"/>
      <c r="C126" s="380"/>
      <c r="D126" s="380"/>
      <c r="E126" s="391">
        <v>122.0</v>
      </c>
      <c r="F126" s="382">
        <f t="shared" si="4"/>
        <v>2175.216551</v>
      </c>
      <c r="G126" s="382">
        <f t="shared" si="1"/>
        <v>8.157062067</v>
      </c>
      <c r="H126" s="382">
        <f t="shared" si="2"/>
        <v>5.742937933</v>
      </c>
      <c r="I126" s="393">
        <f t="shared" si="5"/>
        <v>13.9</v>
      </c>
      <c r="J126" s="382">
        <f t="shared" si="3"/>
        <v>2169.473613</v>
      </c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</row>
    <row r="127">
      <c r="A127" s="380"/>
      <c r="B127" s="380"/>
      <c r="C127" s="380"/>
      <c r="D127" s="380"/>
      <c r="E127" s="391">
        <v>123.0</v>
      </c>
      <c r="F127" s="382">
        <f t="shared" si="4"/>
        <v>2169.473613</v>
      </c>
      <c r="G127" s="382">
        <f t="shared" si="1"/>
        <v>8.135526049</v>
      </c>
      <c r="H127" s="382">
        <f t="shared" si="2"/>
        <v>5.764473951</v>
      </c>
      <c r="I127" s="393">
        <f t="shared" si="5"/>
        <v>13.9</v>
      </c>
      <c r="J127" s="382">
        <f t="shared" si="3"/>
        <v>2163.709139</v>
      </c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</row>
    <row r="128">
      <c r="A128" s="380"/>
      <c r="B128" s="380"/>
      <c r="C128" s="380"/>
      <c r="D128" s="380"/>
      <c r="E128" s="391">
        <v>124.0</v>
      </c>
      <c r="F128" s="382">
        <f t="shared" si="4"/>
        <v>2163.709139</v>
      </c>
      <c r="G128" s="382">
        <f t="shared" si="1"/>
        <v>8.113909272</v>
      </c>
      <c r="H128" s="382">
        <f t="shared" si="2"/>
        <v>5.786090728</v>
      </c>
      <c r="I128" s="393">
        <f t="shared" si="5"/>
        <v>13.9</v>
      </c>
      <c r="J128" s="382">
        <f t="shared" si="3"/>
        <v>2157.923049</v>
      </c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</row>
    <row r="129">
      <c r="A129" s="380"/>
      <c r="B129" s="380"/>
      <c r="C129" s="380"/>
      <c r="D129" s="380"/>
      <c r="E129" s="391">
        <v>125.0</v>
      </c>
      <c r="F129" s="382">
        <f t="shared" si="4"/>
        <v>2157.923049</v>
      </c>
      <c r="G129" s="382">
        <f t="shared" si="1"/>
        <v>8.092211432</v>
      </c>
      <c r="H129" s="382">
        <f t="shared" si="2"/>
        <v>5.807788568</v>
      </c>
      <c r="I129" s="393">
        <f t="shared" si="5"/>
        <v>13.9</v>
      </c>
      <c r="J129" s="382">
        <f t="shared" si="3"/>
        <v>2152.11526</v>
      </c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</row>
    <row r="130">
      <c r="A130" s="380"/>
      <c r="B130" s="380"/>
      <c r="C130" s="380"/>
      <c r="D130" s="380"/>
      <c r="E130" s="391">
        <v>126.0</v>
      </c>
      <c r="F130" s="382">
        <f t="shared" si="4"/>
        <v>2152.11526</v>
      </c>
      <c r="G130" s="382">
        <f t="shared" si="1"/>
        <v>8.070432225</v>
      </c>
      <c r="H130" s="382">
        <f t="shared" si="2"/>
        <v>5.829567775</v>
      </c>
      <c r="I130" s="393">
        <f t="shared" si="5"/>
        <v>13.9</v>
      </c>
      <c r="J130" s="382">
        <f t="shared" si="3"/>
        <v>2146.285692</v>
      </c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</row>
    <row r="131">
      <c r="A131" s="380"/>
      <c r="B131" s="380"/>
      <c r="C131" s="380"/>
      <c r="D131" s="380"/>
      <c r="E131" s="391">
        <v>127.0</v>
      </c>
      <c r="F131" s="382">
        <f t="shared" si="4"/>
        <v>2146.285692</v>
      </c>
      <c r="G131" s="382">
        <f t="shared" si="1"/>
        <v>8.048571346</v>
      </c>
      <c r="H131" s="382">
        <f t="shared" si="2"/>
        <v>5.851428654</v>
      </c>
      <c r="I131" s="393">
        <f t="shared" si="5"/>
        <v>13.9</v>
      </c>
      <c r="J131" s="382">
        <f t="shared" si="3"/>
        <v>2140.434264</v>
      </c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</row>
    <row r="132">
      <c r="A132" s="380"/>
      <c r="B132" s="380"/>
      <c r="C132" s="380"/>
      <c r="D132" s="380"/>
      <c r="E132" s="391">
        <v>128.0</v>
      </c>
      <c r="F132" s="382">
        <f t="shared" si="4"/>
        <v>2140.434264</v>
      </c>
      <c r="G132" s="382">
        <f t="shared" si="1"/>
        <v>8.026628488</v>
      </c>
      <c r="H132" s="382">
        <f t="shared" si="2"/>
        <v>5.873371512</v>
      </c>
      <c r="I132" s="393">
        <f t="shared" si="5"/>
        <v>13.9</v>
      </c>
      <c r="J132" s="382">
        <f t="shared" si="3"/>
        <v>2134.560892</v>
      </c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</row>
    <row r="133">
      <c r="A133" s="380"/>
      <c r="B133" s="380"/>
      <c r="C133" s="380"/>
      <c r="D133" s="380"/>
      <c r="E133" s="391">
        <v>129.0</v>
      </c>
      <c r="F133" s="382">
        <f t="shared" si="4"/>
        <v>2134.560892</v>
      </c>
      <c r="G133" s="382">
        <f t="shared" si="1"/>
        <v>8.004603345</v>
      </c>
      <c r="H133" s="382">
        <f t="shared" si="2"/>
        <v>5.895396655</v>
      </c>
      <c r="I133" s="393">
        <f t="shared" si="5"/>
        <v>13.9</v>
      </c>
      <c r="J133" s="382">
        <f t="shared" si="3"/>
        <v>2128.665495</v>
      </c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</row>
    <row r="134">
      <c r="A134" s="380"/>
      <c r="B134" s="380"/>
      <c r="C134" s="380"/>
      <c r="D134" s="380"/>
      <c r="E134" s="391">
        <v>130.0</v>
      </c>
      <c r="F134" s="382">
        <f t="shared" si="4"/>
        <v>2128.665495</v>
      </c>
      <c r="G134" s="382">
        <f t="shared" si="1"/>
        <v>7.982495608</v>
      </c>
      <c r="H134" s="382">
        <f t="shared" si="2"/>
        <v>5.917504392</v>
      </c>
      <c r="I134" s="393">
        <f t="shared" si="5"/>
        <v>13.9</v>
      </c>
      <c r="J134" s="382">
        <f t="shared" si="3"/>
        <v>2122.747991</v>
      </c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</row>
    <row r="135">
      <c r="A135" s="380"/>
      <c r="B135" s="380"/>
      <c r="C135" s="380"/>
      <c r="D135" s="380"/>
      <c r="E135" s="391">
        <v>131.0</v>
      </c>
      <c r="F135" s="382">
        <f t="shared" si="4"/>
        <v>2122.747991</v>
      </c>
      <c r="G135" s="382">
        <f t="shared" si="1"/>
        <v>7.960304966</v>
      </c>
      <c r="H135" s="382">
        <f t="shared" si="2"/>
        <v>5.939695034</v>
      </c>
      <c r="I135" s="393">
        <f t="shared" si="5"/>
        <v>13.9</v>
      </c>
      <c r="J135" s="382">
        <f t="shared" si="3"/>
        <v>2116.808296</v>
      </c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</row>
    <row r="136">
      <c r="A136" s="380"/>
      <c r="B136" s="380"/>
      <c r="C136" s="380"/>
      <c r="D136" s="380"/>
      <c r="E136" s="391">
        <v>132.0</v>
      </c>
      <c r="F136" s="382">
        <f t="shared" si="4"/>
        <v>2116.808296</v>
      </c>
      <c r="G136" s="382">
        <f t="shared" si="1"/>
        <v>7.93803111</v>
      </c>
      <c r="H136" s="382">
        <f t="shared" si="2"/>
        <v>5.96196889</v>
      </c>
      <c r="I136" s="393">
        <f t="shared" si="5"/>
        <v>13.9</v>
      </c>
      <c r="J136" s="382">
        <f t="shared" si="3"/>
        <v>2110.846327</v>
      </c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</row>
    <row r="137">
      <c r="A137" s="380"/>
      <c r="B137" s="380"/>
      <c r="C137" s="380"/>
      <c r="D137" s="380"/>
      <c r="E137" s="391">
        <v>133.0</v>
      </c>
      <c r="F137" s="382">
        <f t="shared" si="4"/>
        <v>2110.846327</v>
      </c>
      <c r="G137" s="382">
        <f t="shared" si="1"/>
        <v>7.915673726</v>
      </c>
      <c r="H137" s="382">
        <f t="shared" si="2"/>
        <v>5.984326274</v>
      </c>
      <c r="I137" s="393">
        <f t="shared" si="5"/>
        <v>13.9</v>
      </c>
      <c r="J137" s="382">
        <f t="shared" si="3"/>
        <v>2104.862001</v>
      </c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</row>
    <row r="138">
      <c r="A138" s="380"/>
      <c r="B138" s="380"/>
      <c r="C138" s="380"/>
      <c r="D138" s="380"/>
      <c r="E138" s="391">
        <v>134.0</v>
      </c>
      <c r="F138" s="382">
        <f t="shared" si="4"/>
        <v>2104.862001</v>
      </c>
      <c r="G138" s="382">
        <f t="shared" si="1"/>
        <v>7.893232503</v>
      </c>
      <c r="H138" s="382">
        <f t="shared" si="2"/>
        <v>6.006767497</v>
      </c>
      <c r="I138" s="393">
        <f t="shared" si="5"/>
        <v>13.9</v>
      </c>
      <c r="J138" s="382">
        <f t="shared" si="3"/>
        <v>2098.855233</v>
      </c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</row>
    <row r="139">
      <c r="A139" s="380"/>
      <c r="B139" s="380"/>
      <c r="C139" s="380"/>
      <c r="D139" s="380"/>
      <c r="E139" s="391">
        <v>135.0</v>
      </c>
      <c r="F139" s="382">
        <f t="shared" si="4"/>
        <v>2098.855233</v>
      </c>
      <c r="G139" s="382">
        <f t="shared" si="1"/>
        <v>7.870707125</v>
      </c>
      <c r="H139" s="382">
        <f t="shared" si="2"/>
        <v>6.029292875</v>
      </c>
      <c r="I139" s="393">
        <f t="shared" si="5"/>
        <v>13.9</v>
      </c>
      <c r="J139" s="382">
        <f t="shared" si="3"/>
        <v>2092.82594</v>
      </c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</row>
    <row r="140">
      <c r="A140" s="380"/>
      <c r="B140" s="380"/>
      <c r="C140" s="380"/>
      <c r="D140" s="380"/>
      <c r="E140" s="391">
        <v>136.0</v>
      </c>
      <c r="F140" s="382">
        <f t="shared" si="4"/>
        <v>2092.82594</v>
      </c>
      <c r="G140" s="382">
        <f t="shared" si="1"/>
        <v>7.848097276</v>
      </c>
      <c r="H140" s="382">
        <f t="shared" si="2"/>
        <v>6.051902724</v>
      </c>
      <c r="I140" s="393">
        <f t="shared" si="5"/>
        <v>13.9</v>
      </c>
      <c r="J140" s="382">
        <f t="shared" si="3"/>
        <v>2086.774038</v>
      </c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</row>
    <row r="141">
      <c r="A141" s="380"/>
      <c r="B141" s="380"/>
      <c r="C141" s="380"/>
      <c r="D141" s="380"/>
      <c r="E141" s="391">
        <v>137.0</v>
      </c>
      <c r="F141" s="382">
        <f t="shared" si="4"/>
        <v>2086.774038</v>
      </c>
      <c r="G141" s="382">
        <f t="shared" si="1"/>
        <v>7.825402641</v>
      </c>
      <c r="H141" s="382">
        <f t="shared" si="2"/>
        <v>6.074597359</v>
      </c>
      <c r="I141" s="393">
        <f t="shared" si="5"/>
        <v>13.9</v>
      </c>
      <c r="J141" s="382">
        <f t="shared" si="3"/>
        <v>2080.69944</v>
      </c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</row>
    <row r="142">
      <c r="A142" s="380"/>
      <c r="B142" s="380"/>
      <c r="C142" s="380"/>
      <c r="D142" s="380"/>
      <c r="E142" s="391">
        <v>138.0</v>
      </c>
      <c r="F142" s="382">
        <f t="shared" si="4"/>
        <v>2080.69944</v>
      </c>
      <c r="G142" s="382">
        <f t="shared" si="1"/>
        <v>7.802622901</v>
      </c>
      <c r="H142" s="382">
        <f t="shared" si="2"/>
        <v>6.097377099</v>
      </c>
      <c r="I142" s="393">
        <f t="shared" si="5"/>
        <v>13.9</v>
      </c>
      <c r="J142" s="382">
        <f t="shared" si="3"/>
        <v>2074.602063</v>
      </c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</row>
    <row r="143">
      <c r="A143" s="380"/>
      <c r="B143" s="380"/>
      <c r="C143" s="380"/>
      <c r="D143" s="380"/>
      <c r="E143" s="391">
        <v>139.0</v>
      </c>
      <c r="F143" s="382">
        <f t="shared" si="4"/>
        <v>2074.602063</v>
      </c>
      <c r="G143" s="382">
        <f t="shared" si="1"/>
        <v>7.779757737</v>
      </c>
      <c r="H143" s="382">
        <f t="shared" si="2"/>
        <v>6.120242263</v>
      </c>
      <c r="I143" s="393">
        <f t="shared" si="5"/>
        <v>13.9</v>
      </c>
      <c r="J143" s="382">
        <f t="shared" si="3"/>
        <v>2068.481821</v>
      </c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</row>
    <row r="144">
      <c r="A144" s="380"/>
      <c r="B144" s="380"/>
      <c r="C144" s="380"/>
      <c r="D144" s="380"/>
      <c r="E144" s="391">
        <v>140.0</v>
      </c>
      <c r="F144" s="382">
        <f t="shared" si="4"/>
        <v>2068.481821</v>
      </c>
      <c r="G144" s="382">
        <f t="shared" si="1"/>
        <v>7.756806829</v>
      </c>
      <c r="H144" s="382">
        <f t="shared" si="2"/>
        <v>6.143193171</v>
      </c>
      <c r="I144" s="393">
        <f t="shared" si="5"/>
        <v>13.9</v>
      </c>
      <c r="J144" s="382">
        <f t="shared" si="3"/>
        <v>2062.338628</v>
      </c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</row>
    <row r="145">
      <c r="A145" s="380"/>
      <c r="B145" s="380"/>
      <c r="C145" s="380"/>
      <c r="D145" s="380"/>
      <c r="E145" s="391">
        <v>141.0</v>
      </c>
      <c r="F145" s="382">
        <f t="shared" si="4"/>
        <v>2062.338628</v>
      </c>
      <c r="G145" s="382">
        <f t="shared" si="1"/>
        <v>7.733769854</v>
      </c>
      <c r="H145" s="382">
        <f t="shared" si="2"/>
        <v>6.166230146</v>
      </c>
      <c r="I145" s="393">
        <f t="shared" si="5"/>
        <v>13.9</v>
      </c>
      <c r="J145" s="382">
        <f t="shared" si="3"/>
        <v>2056.172398</v>
      </c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</row>
    <row r="146">
      <c r="A146" s="380"/>
      <c r="B146" s="380"/>
      <c r="C146" s="380"/>
      <c r="D146" s="380"/>
      <c r="E146" s="391">
        <v>142.0</v>
      </c>
      <c r="F146" s="382">
        <f t="shared" si="4"/>
        <v>2056.172398</v>
      </c>
      <c r="G146" s="382">
        <f t="shared" si="1"/>
        <v>7.710646491</v>
      </c>
      <c r="H146" s="382">
        <f t="shared" si="2"/>
        <v>6.189353509</v>
      </c>
      <c r="I146" s="393">
        <f t="shared" si="5"/>
        <v>13.9</v>
      </c>
      <c r="J146" s="382">
        <f t="shared" si="3"/>
        <v>2049.983044</v>
      </c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</row>
    <row r="147">
      <c r="A147" s="380"/>
      <c r="B147" s="380"/>
      <c r="C147" s="380"/>
      <c r="D147" s="380"/>
      <c r="E147" s="391">
        <v>143.0</v>
      </c>
      <c r="F147" s="382">
        <f t="shared" si="4"/>
        <v>2049.983044</v>
      </c>
      <c r="G147" s="382">
        <f t="shared" si="1"/>
        <v>7.687436415</v>
      </c>
      <c r="H147" s="382">
        <f t="shared" si="2"/>
        <v>6.212563585</v>
      </c>
      <c r="I147" s="393">
        <f t="shared" si="5"/>
        <v>13.9</v>
      </c>
      <c r="J147" s="382">
        <f t="shared" si="3"/>
        <v>2043.770481</v>
      </c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</row>
    <row r="148">
      <c r="A148" s="380"/>
      <c r="B148" s="380"/>
      <c r="C148" s="380"/>
      <c r="D148" s="380"/>
      <c r="E148" s="391">
        <v>144.0</v>
      </c>
      <c r="F148" s="382">
        <f t="shared" si="4"/>
        <v>2043.770481</v>
      </c>
      <c r="G148" s="382">
        <f t="shared" si="1"/>
        <v>7.664139302</v>
      </c>
      <c r="H148" s="382">
        <f t="shared" si="2"/>
        <v>6.235860698</v>
      </c>
      <c r="I148" s="393">
        <f t="shared" si="5"/>
        <v>13.9</v>
      </c>
      <c r="J148" s="382">
        <f t="shared" si="3"/>
        <v>2037.53462</v>
      </c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</row>
    <row r="149">
      <c r="A149" s="380"/>
      <c r="B149" s="380"/>
      <c r="C149" s="380"/>
      <c r="D149" s="380"/>
      <c r="E149" s="391">
        <v>145.0</v>
      </c>
      <c r="F149" s="382">
        <f t="shared" si="4"/>
        <v>2037.53462</v>
      </c>
      <c r="G149" s="382">
        <f t="shared" si="1"/>
        <v>7.640754824</v>
      </c>
      <c r="H149" s="382">
        <f t="shared" si="2"/>
        <v>6.259245176</v>
      </c>
      <c r="I149" s="393">
        <f t="shared" si="5"/>
        <v>13.9</v>
      </c>
      <c r="J149" s="382">
        <f t="shared" si="3"/>
        <v>2031.275375</v>
      </c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</row>
    <row r="150">
      <c r="A150" s="380"/>
      <c r="B150" s="380"/>
      <c r="C150" s="380"/>
      <c r="D150" s="380"/>
      <c r="E150" s="391">
        <v>146.0</v>
      </c>
      <c r="F150" s="382">
        <f t="shared" si="4"/>
        <v>2031.275375</v>
      </c>
      <c r="G150" s="382">
        <f t="shared" si="1"/>
        <v>7.617282655</v>
      </c>
      <c r="H150" s="382">
        <f t="shared" si="2"/>
        <v>6.282717345</v>
      </c>
      <c r="I150" s="393">
        <f t="shared" si="5"/>
        <v>13.9</v>
      </c>
      <c r="J150" s="382">
        <f t="shared" si="3"/>
        <v>2024.992657</v>
      </c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</row>
    <row r="151">
      <c r="A151" s="380"/>
      <c r="B151" s="380"/>
      <c r="C151" s="380"/>
      <c r="D151" s="380"/>
      <c r="E151" s="391">
        <v>147.0</v>
      </c>
      <c r="F151" s="382">
        <f t="shared" si="4"/>
        <v>2024.992657</v>
      </c>
      <c r="G151" s="382">
        <f t="shared" si="1"/>
        <v>7.593722465</v>
      </c>
      <c r="H151" s="382">
        <f t="shared" si="2"/>
        <v>6.306277535</v>
      </c>
      <c r="I151" s="393">
        <f t="shared" si="5"/>
        <v>13.9</v>
      </c>
      <c r="J151" s="382">
        <f t="shared" si="3"/>
        <v>2018.68638</v>
      </c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</row>
    <row r="152">
      <c r="A152" s="380"/>
      <c r="B152" s="380"/>
      <c r="C152" s="380"/>
      <c r="D152" s="380"/>
      <c r="E152" s="391">
        <v>148.0</v>
      </c>
      <c r="F152" s="382">
        <f t="shared" si="4"/>
        <v>2018.68638</v>
      </c>
      <c r="G152" s="382">
        <f t="shared" si="1"/>
        <v>7.570073924</v>
      </c>
      <c r="H152" s="382">
        <f t="shared" si="2"/>
        <v>6.329926076</v>
      </c>
      <c r="I152" s="393">
        <f t="shared" si="5"/>
        <v>13.9</v>
      </c>
      <c r="J152" s="382">
        <f t="shared" si="3"/>
        <v>2012.356454</v>
      </c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</row>
    <row r="153">
      <c r="A153" s="380"/>
      <c r="B153" s="380"/>
      <c r="C153" s="380"/>
      <c r="D153" s="380"/>
      <c r="E153" s="391">
        <v>149.0</v>
      </c>
      <c r="F153" s="382">
        <f t="shared" si="4"/>
        <v>2012.356454</v>
      </c>
      <c r="G153" s="382">
        <f t="shared" si="1"/>
        <v>7.546336701</v>
      </c>
      <c r="H153" s="382">
        <f t="shared" si="2"/>
        <v>6.353663299</v>
      </c>
      <c r="I153" s="393">
        <f t="shared" si="5"/>
        <v>13.9</v>
      </c>
      <c r="J153" s="382">
        <f t="shared" si="3"/>
        <v>2006.00279</v>
      </c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</row>
    <row r="154">
      <c r="A154" s="380"/>
      <c r="B154" s="380"/>
      <c r="C154" s="380"/>
      <c r="D154" s="380"/>
      <c r="E154" s="391">
        <v>150.0</v>
      </c>
      <c r="F154" s="382">
        <f t="shared" si="4"/>
        <v>2006.00279</v>
      </c>
      <c r="G154" s="382">
        <f t="shared" si="1"/>
        <v>7.522510464</v>
      </c>
      <c r="H154" s="382">
        <f t="shared" si="2"/>
        <v>6.377489536</v>
      </c>
      <c r="I154" s="393">
        <f t="shared" si="5"/>
        <v>13.9</v>
      </c>
      <c r="J154" s="382">
        <f t="shared" si="3"/>
        <v>1999.625301</v>
      </c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</row>
    <row r="155">
      <c r="A155" s="380"/>
      <c r="B155" s="380"/>
      <c r="C155" s="380"/>
      <c r="D155" s="380"/>
      <c r="E155" s="391">
        <v>151.0</v>
      </c>
      <c r="F155" s="382">
        <f t="shared" si="4"/>
        <v>1999.625301</v>
      </c>
      <c r="G155" s="382">
        <f t="shared" si="1"/>
        <v>7.498594878</v>
      </c>
      <c r="H155" s="382">
        <f t="shared" si="2"/>
        <v>6.401405122</v>
      </c>
      <c r="I155" s="393">
        <f t="shared" si="5"/>
        <v>13.9</v>
      </c>
      <c r="J155" s="382">
        <f t="shared" si="3"/>
        <v>1993.223896</v>
      </c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</row>
    <row r="156">
      <c r="A156" s="380"/>
      <c r="B156" s="380"/>
      <c r="C156" s="380"/>
      <c r="D156" s="380"/>
      <c r="E156" s="391">
        <v>152.0</v>
      </c>
      <c r="F156" s="382">
        <f t="shared" si="4"/>
        <v>1993.223896</v>
      </c>
      <c r="G156" s="382">
        <f t="shared" si="1"/>
        <v>7.474589609</v>
      </c>
      <c r="H156" s="382">
        <f t="shared" si="2"/>
        <v>6.425410391</v>
      </c>
      <c r="I156" s="393">
        <f t="shared" si="5"/>
        <v>13.9</v>
      </c>
      <c r="J156" s="382">
        <f t="shared" si="3"/>
        <v>1986.798485</v>
      </c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</row>
    <row r="157">
      <c r="A157" s="380"/>
      <c r="B157" s="380"/>
      <c r="C157" s="380"/>
      <c r="D157" s="380"/>
      <c r="E157" s="391">
        <v>153.0</v>
      </c>
      <c r="F157" s="382">
        <f t="shared" si="4"/>
        <v>1986.798485</v>
      </c>
      <c r="G157" s="382">
        <f t="shared" si="1"/>
        <v>7.45049432</v>
      </c>
      <c r="H157" s="382">
        <f t="shared" si="2"/>
        <v>6.44950568</v>
      </c>
      <c r="I157" s="393">
        <f t="shared" si="5"/>
        <v>13.9</v>
      </c>
      <c r="J157" s="382">
        <f t="shared" si="3"/>
        <v>1980.34898</v>
      </c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</row>
    <row r="158">
      <c r="A158" s="380"/>
      <c r="B158" s="380"/>
      <c r="C158" s="380"/>
      <c r="D158" s="380"/>
      <c r="E158" s="391">
        <v>154.0</v>
      </c>
      <c r="F158" s="382">
        <f t="shared" si="4"/>
        <v>1980.34898</v>
      </c>
      <c r="G158" s="382">
        <f t="shared" si="1"/>
        <v>7.426308674</v>
      </c>
      <c r="H158" s="382">
        <f t="shared" si="2"/>
        <v>6.473691326</v>
      </c>
      <c r="I158" s="393">
        <f t="shared" si="5"/>
        <v>13.9</v>
      </c>
      <c r="J158" s="382">
        <f t="shared" si="3"/>
        <v>1973.875288</v>
      </c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</row>
    <row r="159">
      <c r="A159" s="380"/>
      <c r="B159" s="380"/>
      <c r="C159" s="380"/>
      <c r="D159" s="380"/>
      <c r="E159" s="391">
        <v>155.0</v>
      </c>
      <c r="F159" s="382">
        <f t="shared" si="4"/>
        <v>1973.875288</v>
      </c>
      <c r="G159" s="382">
        <f t="shared" si="1"/>
        <v>7.402032331</v>
      </c>
      <c r="H159" s="382">
        <f t="shared" si="2"/>
        <v>6.497967669</v>
      </c>
      <c r="I159" s="393">
        <f t="shared" si="5"/>
        <v>13.9</v>
      </c>
      <c r="J159" s="382">
        <f t="shared" si="3"/>
        <v>1967.377321</v>
      </c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</row>
    <row r="160">
      <c r="A160" s="380"/>
      <c r="B160" s="380"/>
      <c r="C160" s="380"/>
      <c r="D160" s="380"/>
      <c r="E160" s="391">
        <v>156.0</v>
      </c>
      <c r="F160" s="382">
        <f t="shared" si="4"/>
        <v>1967.377321</v>
      </c>
      <c r="G160" s="382">
        <f t="shared" si="1"/>
        <v>7.377664953</v>
      </c>
      <c r="H160" s="382">
        <f t="shared" si="2"/>
        <v>6.522335047</v>
      </c>
      <c r="I160" s="393">
        <f t="shared" si="5"/>
        <v>13.9</v>
      </c>
      <c r="J160" s="382">
        <f t="shared" si="3"/>
        <v>1960.854986</v>
      </c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</row>
    <row r="161">
      <c r="A161" s="380"/>
      <c r="B161" s="380"/>
      <c r="C161" s="380"/>
      <c r="D161" s="380"/>
      <c r="E161" s="391">
        <v>157.0</v>
      </c>
      <c r="F161" s="382">
        <f t="shared" si="4"/>
        <v>1960.854986</v>
      </c>
      <c r="G161" s="382">
        <f t="shared" si="1"/>
        <v>7.353206196</v>
      </c>
      <c r="H161" s="382">
        <f t="shared" si="2"/>
        <v>6.546793804</v>
      </c>
      <c r="I161" s="393">
        <f t="shared" si="5"/>
        <v>13.9</v>
      </c>
      <c r="J161" s="382">
        <f t="shared" si="3"/>
        <v>1954.308192</v>
      </c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</row>
    <row r="162">
      <c r="A162" s="380"/>
      <c r="B162" s="380"/>
      <c r="C162" s="380"/>
      <c r="D162" s="380"/>
      <c r="E162" s="391">
        <v>158.0</v>
      </c>
      <c r="F162" s="382">
        <f t="shared" si="4"/>
        <v>1954.308192</v>
      </c>
      <c r="G162" s="382">
        <f t="shared" si="1"/>
        <v>7.328655719</v>
      </c>
      <c r="H162" s="382">
        <f t="shared" si="2"/>
        <v>6.571344281</v>
      </c>
      <c r="I162" s="393">
        <f t="shared" si="5"/>
        <v>13.9</v>
      </c>
      <c r="J162" s="382">
        <f t="shared" si="3"/>
        <v>1947.736848</v>
      </c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</row>
    <row r="163">
      <c r="A163" s="380"/>
      <c r="B163" s="380"/>
      <c r="C163" s="380"/>
      <c r="D163" s="380"/>
      <c r="E163" s="391">
        <v>159.0</v>
      </c>
      <c r="F163" s="382">
        <f t="shared" si="4"/>
        <v>1947.736848</v>
      </c>
      <c r="G163" s="382">
        <f t="shared" si="1"/>
        <v>7.304013178</v>
      </c>
      <c r="H163" s="382">
        <f t="shared" si="2"/>
        <v>6.595986822</v>
      </c>
      <c r="I163" s="393">
        <f t="shared" si="5"/>
        <v>13.9</v>
      </c>
      <c r="J163" s="382">
        <f t="shared" si="3"/>
        <v>1941.140861</v>
      </c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</row>
    <row r="164">
      <c r="A164" s="380"/>
      <c r="B164" s="380"/>
      <c r="C164" s="380"/>
      <c r="D164" s="380"/>
      <c r="E164" s="391">
        <v>160.0</v>
      </c>
      <c r="F164" s="382">
        <f t="shared" si="4"/>
        <v>1941.140861</v>
      </c>
      <c r="G164" s="382">
        <f t="shared" si="1"/>
        <v>7.279278228</v>
      </c>
      <c r="H164" s="382">
        <f t="shared" si="2"/>
        <v>6.620721772</v>
      </c>
      <c r="I164" s="393">
        <f t="shared" si="5"/>
        <v>13.9</v>
      </c>
      <c r="J164" s="382">
        <f t="shared" si="3"/>
        <v>1934.520139</v>
      </c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</row>
    <row r="165">
      <c r="A165" s="380"/>
      <c r="B165" s="380"/>
      <c r="C165" s="380"/>
      <c r="D165" s="380"/>
      <c r="E165" s="391">
        <v>161.0</v>
      </c>
      <c r="F165" s="382">
        <f t="shared" si="4"/>
        <v>1934.520139</v>
      </c>
      <c r="G165" s="382">
        <f t="shared" si="1"/>
        <v>7.254450521</v>
      </c>
      <c r="H165" s="382">
        <f t="shared" si="2"/>
        <v>6.645549479</v>
      </c>
      <c r="I165" s="393">
        <f t="shared" si="5"/>
        <v>13.9</v>
      </c>
      <c r="J165" s="382">
        <f t="shared" si="3"/>
        <v>1927.874589</v>
      </c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</row>
    <row r="166">
      <c r="A166" s="380"/>
      <c r="B166" s="380"/>
      <c r="C166" s="380"/>
      <c r="D166" s="380"/>
      <c r="E166" s="391">
        <v>162.0</v>
      </c>
      <c r="F166" s="382">
        <f t="shared" si="4"/>
        <v>1927.874589</v>
      </c>
      <c r="G166" s="382">
        <f t="shared" si="1"/>
        <v>7.229529711</v>
      </c>
      <c r="H166" s="382">
        <f t="shared" si="2"/>
        <v>6.670470289</v>
      </c>
      <c r="I166" s="393">
        <f t="shared" si="5"/>
        <v>13.9</v>
      </c>
      <c r="J166" s="382">
        <f t="shared" si="3"/>
        <v>1921.204119</v>
      </c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</row>
    <row r="167">
      <c r="A167" s="380"/>
      <c r="B167" s="380"/>
      <c r="C167" s="380"/>
      <c r="D167" s="380"/>
      <c r="E167" s="391">
        <v>163.0</v>
      </c>
      <c r="F167" s="382">
        <f t="shared" si="4"/>
        <v>1921.204119</v>
      </c>
      <c r="G167" s="382">
        <f t="shared" si="1"/>
        <v>7.204515447</v>
      </c>
      <c r="H167" s="382">
        <f t="shared" si="2"/>
        <v>6.695484553</v>
      </c>
      <c r="I167" s="393">
        <f t="shared" si="5"/>
        <v>13.9</v>
      </c>
      <c r="J167" s="382">
        <f t="shared" si="3"/>
        <v>1914.508635</v>
      </c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</row>
    <row r="168">
      <c r="A168" s="380"/>
      <c r="B168" s="380"/>
      <c r="C168" s="380"/>
      <c r="D168" s="380"/>
      <c r="E168" s="391">
        <v>164.0</v>
      </c>
      <c r="F168" s="382">
        <f t="shared" si="4"/>
        <v>1914.508635</v>
      </c>
      <c r="G168" s="382">
        <f t="shared" si="1"/>
        <v>7.17940738</v>
      </c>
      <c r="H168" s="382">
        <f t="shared" si="2"/>
        <v>6.72059262</v>
      </c>
      <c r="I168" s="393">
        <f t="shared" si="5"/>
        <v>13.9</v>
      </c>
      <c r="J168" s="382">
        <f t="shared" si="3"/>
        <v>1907.788042</v>
      </c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</row>
    <row r="169">
      <c r="A169" s="380"/>
      <c r="B169" s="380"/>
      <c r="C169" s="380"/>
      <c r="D169" s="380"/>
      <c r="E169" s="391">
        <v>165.0</v>
      </c>
      <c r="F169" s="382">
        <f t="shared" si="4"/>
        <v>1907.788042</v>
      </c>
      <c r="G169" s="382">
        <f t="shared" si="1"/>
        <v>7.154205158</v>
      </c>
      <c r="H169" s="382">
        <f t="shared" si="2"/>
        <v>6.745794842</v>
      </c>
      <c r="I169" s="393">
        <f t="shared" si="5"/>
        <v>13.9</v>
      </c>
      <c r="J169" s="382">
        <f t="shared" si="3"/>
        <v>1901.042247</v>
      </c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</row>
    <row r="170">
      <c r="A170" s="380"/>
      <c r="B170" s="380"/>
      <c r="C170" s="380"/>
      <c r="D170" s="380"/>
      <c r="E170" s="391">
        <v>166.0</v>
      </c>
      <c r="F170" s="382">
        <f t="shared" si="4"/>
        <v>1901.042247</v>
      </c>
      <c r="G170" s="382">
        <f t="shared" si="1"/>
        <v>7.128908427</v>
      </c>
      <c r="H170" s="382">
        <f t="shared" si="2"/>
        <v>6.771091573</v>
      </c>
      <c r="I170" s="393">
        <f t="shared" si="5"/>
        <v>13.9</v>
      </c>
      <c r="J170" s="382">
        <f t="shared" si="3"/>
        <v>1894.271156</v>
      </c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</row>
    <row r="171">
      <c r="A171" s="380"/>
      <c r="B171" s="380"/>
      <c r="C171" s="380"/>
      <c r="D171" s="380"/>
      <c r="E171" s="391">
        <v>167.0</v>
      </c>
      <c r="F171" s="382">
        <f t="shared" si="4"/>
        <v>1894.271156</v>
      </c>
      <c r="G171" s="382">
        <f t="shared" si="1"/>
        <v>7.103516833</v>
      </c>
      <c r="H171" s="382">
        <f t="shared" si="2"/>
        <v>6.796483167</v>
      </c>
      <c r="I171" s="393">
        <f t="shared" si="5"/>
        <v>13.9</v>
      </c>
      <c r="J171" s="382">
        <f t="shared" si="3"/>
        <v>1887.474672</v>
      </c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</row>
    <row r="172">
      <c r="A172" s="380"/>
      <c r="B172" s="380"/>
      <c r="C172" s="380"/>
      <c r="D172" s="380"/>
      <c r="E172" s="391">
        <v>168.0</v>
      </c>
      <c r="F172" s="382">
        <f t="shared" si="4"/>
        <v>1887.474672</v>
      </c>
      <c r="G172" s="382">
        <f t="shared" si="1"/>
        <v>7.078030022</v>
      </c>
      <c r="H172" s="382">
        <f t="shared" si="2"/>
        <v>6.821969978</v>
      </c>
      <c r="I172" s="393">
        <f t="shared" si="5"/>
        <v>13.9</v>
      </c>
      <c r="J172" s="382">
        <f t="shared" si="3"/>
        <v>1880.652702</v>
      </c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  <c r="AA172" s="380"/>
    </row>
    <row r="173">
      <c r="A173" s="380"/>
      <c r="B173" s="380"/>
      <c r="C173" s="380"/>
      <c r="D173" s="380"/>
      <c r="E173" s="391">
        <v>169.0</v>
      </c>
      <c r="F173" s="382">
        <f t="shared" si="4"/>
        <v>1880.652702</v>
      </c>
      <c r="G173" s="382">
        <f t="shared" si="1"/>
        <v>7.052447634</v>
      </c>
      <c r="H173" s="382">
        <f t="shared" si="2"/>
        <v>6.847552366</v>
      </c>
      <c r="I173" s="393">
        <f t="shared" si="5"/>
        <v>13.9</v>
      </c>
      <c r="J173" s="382">
        <f t="shared" si="3"/>
        <v>1873.80515</v>
      </c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</row>
    <row r="174">
      <c r="A174" s="380"/>
      <c r="B174" s="380"/>
      <c r="C174" s="380"/>
      <c r="D174" s="380"/>
      <c r="E174" s="391">
        <v>170.0</v>
      </c>
      <c r="F174" s="382">
        <f t="shared" si="4"/>
        <v>1873.80515</v>
      </c>
      <c r="G174" s="382">
        <f t="shared" si="1"/>
        <v>7.026769313</v>
      </c>
      <c r="H174" s="382">
        <f t="shared" si="2"/>
        <v>6.873230687</v>
      </c>
      <c r="I174" s="393">
        <f t="shared" si="5"/>
        <v>13.9</v>
      </c>
      <c r="J174" s="382">
        <f t="shared" si="3"/>
        <v>1866.931919</v>
      </c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</row>
    <row r="175">
      <c r="A175" s="380"/>
      <c r="B175" s="380"/>
      <c r="C175" s="380"/>
      <c r="D175" s="380"/>
      <c r="E175" s="391">
        <v>171.0</v>
      </c>
      <c r="F175" s="382">
        <f t="shared" si="4"/>
        <v>1866.931919</v>
      </c>
      <c r="G175" s="382">
        <f t="shared" si="1"/>
        <v>7.000994698</v>
      </c>
      <c r="H175" s="382">
        <f t="shared" si="2"/>
        <v>6.899005302</v>
      </c>
      <c r="I175" s="393">
        <f t="shared" si="5"/>
        <v>13.9</v>
      </c>
      <c r="J175" s="382">
        <f t="shared" si="3"/>
        <v>1860.032914</v>
      </c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</row>
    <row r="176">
      <c r="A176" s="380"/>
      <c r="B176" s="380"/>
      <c r="C176" s="380"/>
      <c r="D176" s="380"/>
      <c r="E176" s="391">
        <v>172.0</v>
      </c>
      <c r="F176" s="382">
        <f t="shared" si="4"/>
        <v>1860.032914</v>
      </c>
      <c r="G176" s="382">
        <f t="shared" si="1"/>
        <v>6.975123428</v>
      </c>
      <c r="H176" s="382">
        <f t="shared" si="2"/>
        <v>6.924876572</v>
      </c>
      <c r="I176" s="393">
        <f t="shared" si="5"/>
        <v>13.9</v>
      </c>
      <c r="J176" s="382">
        <f t="shared" si="3"/>
        <v>1853.108038</v>
      </c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</row>
    <row r="177">
      <c r="A177" s="380"/>
      <c r="B177" s="380"/>
      <c r="C177" s="380"/>
      <c r="D177" s="380"/>
      <c r="E177" s="391">
        <v>173.0</v>
      </c>
      <c r="F177" s="382">
        <f t="shared" si="4"/>
        <v>1853.108038</v>
      </c>
      <c r="G177" s="382">
        <f t="shared" si="1"/>
        <v>6.949155141</v>
      </c>
      <c r="H177" s="382">
        <f t="shared" si="2"/>
        <v>6.950844859</v>
      </c>
      <c r="I177" s="393">
        <f t="shared" si="5"/>
        <v>13.9</v>
      </c>
      <c r="J177" s="382">
        <f t="shared" si="3"/>
        <v>1846.157193</v>
      </c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  <c r="AA177" s="380"/>
    </row>
    <row r="178">
      <c r="A178" s="380"/>
      <c r="B178" s="380"/>
      <c r="C178" s="380"/>
      <c r="D178" s="380"/>
      <c r="E178" s="391">
        <v>174.0</v>
      </c>
      <c r="F178" s="382">
        <f t="shared" si="4"/>
        <v>1846.157193</v>
      </c>
      <c r="G178" s="382">
        <f t="shared" si="1"/>
        <v>6.923089472</v>
      </c>
      <c r="H178" s="382">
        <f t="shared" si="2"/>
        <v>6.976910528</v>
      </c>
      <c r="I178" s="393">
        <f t="shared" si="5"/>
        <v>13.9</v>
      </c>
      <c r="J178" s="382">
        <f t="shared" si="3"/>
        <v>1839.180282</v>
      </c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</row>
    <row r="179">
      <c r="A179" s="380"/>
      <c r="B179" s="380"/>
      <c r="C179" s="380"/>
      <c r="D179" s="380"/>
      <c r="E179" s="391">
        <v>175.0</v>
      </c>
      <c r="F179" s="382">
        <f t="shared" si="4"/>
        <v>1839.180282</v>
      </c>
      <c r="G179" s="382">
        <f t="shared" si="1"/>
        <v>6.896926058</v>
      </c>
      <c r="H179" s="382">
        <f t="shared" si="2"/>
        <v>7.003073942</v>
      </c>
      <c r="I179" s="393">
        <f t="shared" si="5"/>
        <v>13.9</v>
      </c>
      <c r="J179" s="382">
        <f t="shared" si="3"/>
        <v>1832.177208</v>
      </c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  <c r="AA179" s="380"/>
    </row>
    <row r="180">
      <c r="A180" s="380"/>
      <c r="B180" s="380"/>
      <c r="C180" s="380"/>
      <c r="D180" s="380"/>
      <c r="E180" s="391">
        <v>176.0</v>
      </c>
      <c r="F180" s="382">
        <f t="shared" si="4"/>
        <v>1832.177208</v>
      </c>
      <c r="G180" s="382">
        <f t="shared" si="1"/>
        <v>6.870664531</v>
      </c>
      <c r="H180" s="382">
        <f t="shared" si="2"/>
        <v>7.029335469</v>
      </c>
      <c r="I180" s="393">
        <f t="shared" si="5"/>
        <v>13.9</v>
      </c>
      <c r="J180" s="382">
        <f t="shared" si="3"/>
        <v>1825.147873</v>
      </c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</row>
    <row r="181">
      <c r="A181" s="380"/>
      <c r="B181" s="380"/>
      <c r="C181" s="380"/>
      <c r="D181" s="380"/>
      <c r="E181" s="391">
        <v>177.0</v>
      </c>
      <c r="F181" s="382">
        <f t="shared" si="4"/>
        <v>1825.147873</v>
      </c>
      <c r="G181" s="382">
        <f t="shared" si="1"/>
        <v>6.844304523</v>
      </c>
      <c r="H181" s="382">
        <f t="shared" si="2"/>
        <v>7.055695477</v>
      </c>
      <c r="I181" s="393">
        <f t="shared" si="5"/>
        <v>13.9</v>
      </c>
      <c r="J181" s="382">
        <f t="shared" si="3"/>
        <v>1818.092177</v>
      </c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</row>
    <row r="182">
      <c r="A182" s="380"/>
      <c r="B182" s="380"/>
      <c r="C182" s="380"/>
      <c r="D182" s="380"/>
      <c r="E182" s="391">
        <v>178.0</v>
      </c>
      <c r="F182" s="382">
        <f t="shared" si="4"/>
        <v>1818.092177</v>
      </c>
      <c r="G182" s="382">
        <f t="shared" si="1"/>
        <v>6.817845665</v>
      </c>
      <c r="H182" s="382">
        <f t="shared" si="2"/>
        <v>7.082154335</v>
      </c>
      <c r="I182" s="393">
        <f t="shared" si="5"/>
        <v>13.9</v>
      </c>
      <c r="J182" s="382">
        <f t="shared" si="3"/>
        <v>1811.010023</v>
      </c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  <c r="AA182" s="380"/>
    </row>
    <row r="183">
      <c r="A183" s="380"/>
      <c r="B183" s="380"/>
      <c r="C183" s="380"/>
      <c r="D183" s="380"/>
      <c r="E183" s="391">
        <v>179.0</v>
      </c>
      <c r="F183" s="382">
        <f t="shared" si="4"/>
        <v>1811.010023</v>
      </c>
      <c r="G183" s="382">
        <f t="shared" si="1"/>
        <v>6.791287586</v>
      </c>
      <c r="H183" s="382">
        <f t="shared" si="2"/>
        <v>7.108712414</v>
      </c>
      <c r="I183" s="393">
        <f t="shared" si="5"/>
        <v>13.9</v>
      </c>
      <c r="J183" s="382">
        <f t="shared" si="3"/>
        <v>1803.90131</v>
      </c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  <c r="AA183" s="380"/>
    </row>
    <row r="184">
      <c r="A184" s="380"/>
      <c r="B184" s="380"/>
      <c r="C184" s="380"/>
      <c r="D184" s="380"/>
      <c r="E184" s="391">
        <v>180.0</v>
      </c>
      <c r="F184" s="382">
        <f t="shared" si="4"/>
        <v>1803.90131</v>
      </c>
      <c r="G184" s="382">
        <f t="shared" si="1"/>
        <v>6.764629914</v>
      </c>
      <c r="H184" s="382">
        <f t="shared" si="2"/>
        <v>7.135370086</v>
      </c>
      <c r="I184" s="393">
        <f t="shared" si="5"/>
        <v>13.9</v>
      </c>
      <c r="J184" s="382">
        <f t="shared" si="3"/>
        <v>1796.76594</v>
      </c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  <c r="AA184" s="380"/>
    </row>
    <row r="185">
      <c r="A185" s="380"/>
      <c r="B185" s="380"/>
      <c r="C185" s="380"/>
      <c r="D185" s="380"/>
      <c r="E185" s="391">
        <v>181.0</v>
      </c>
      <c r="F185" s="382">
        <f t="shared" si="4"/>
        <v>1796.76594</v>
      </c>
      <c r="G185" s="382">
        <f t="shared" si="1"/>
        <v>6.737872277</v>
      </c>
      <c r="H185" s="382">
        <f t="shared" si="2"/>
        <v>7.162127723</v>
      </c>
      <c r="I185" s="393">
        <f t="shared" si="5"/>
        <v>13.9</v>
      </c>
      <c r="J185" s="382">
        <f t="shared" si="3"/>
        <v>1789.603813</v>
      </c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  <c r="AA185" s="380"/>
    </row>
    <row r="186">
      <c r="A186" s="380"/>
      <c r="B186" s="380"/>
      <c r="C186" s="380"/>
      <c r="D186" s="380"/>
      <c r="E186" s="391">
        <v>182.0</v>
      </c>
      <c r="F186" s="382">
        <f t="shared" si="4"/>
        <v>1789.603813</v>
      </c>
      <c r="G186" s="382">
        <f t="shared" si="1"/>
        <v>6.711014298</v>
      </c>
      <c r="H186" s="382">
        <f t="shared" si="2"/>
        <v>7.188985702</v>
      </c>
      <c r="I186" s="393">
        <f t="shared" si="5"/>
        <v>13.9</v>
      </c>
      <c r="J186" s="382">
        <f t="shared" si="3"/>
        <v>1782.414827</v>
      </c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  <c r="AA186" s="380"/>
    </row>
    <row r="187">
      <c r="A187" s="380"/>
      <c r="B187" s="380"/>
      <c r="C187" s="380"/>
      <c r="D187" s="380"/>
      <c r="E187" s="391">
        <v>183.0</v>
      </c>
      <c r="F187" s="382">
        <f t="shared" si="4"/>
        <v>1782.414827</v>
      </c>
      <c r="G187" s="382">
        <f t="shared" si="1"/>
        <v>6.684055601</v>
      </c>
      <c r="H187" s="382">
        <f t="shared" si="2"/>
        <v>7.215944399</v>
      </c>
      <c r="I187" s="393">
        <f t="shared" si="5"/>
        <v>13.9</v>
      </c>
      <c r="J187" s="382">
        <f t="shared" si="3"/>
        <v>1775.198883</v>
      </c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  <c r="AA187" s="380"/>
    </row>
    <row r="188">
      <c r="A188" s="380"/>
      <c r="B188" s="380"/>
      <c r="C188" s="380"/>
      <c r="D188" s="380"/>
      <c r="E188" s="391">
        <v>184.0</v>
      </c>
      <c r="F188" s="382">
        <f t="shared" si="4"/>
        <v>1775.198883</v>
      </c>
      <c r="G188" s="382">
        <f t="shared" si="1"/>
        <v>6.65699581</v>
      </c>
      <c r="H188" s="382">
        <f t="shared" si="2"/>
        <v>7.24300419</v>
      </c>
      <c r="I188" s="393">
        <f t="shared" si="5"/>
        <v>13.9</v>
      </c>
      <c r="J188" s="382">
        <f t="shared" si="3"/>
        <v>1767.955878</v>
      </c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  <c r="AA188" s="380"/>
    </row>
    <row r="189">
      <c r="A189" s="380"/>
      <c r="B189" s="380"/>
      <c r="C189" s="380"/>
      <c r="D189" s="380"/>
      <c r="E189" s="391">
        <v>185.0</v>
      </c>
      <c r="F189" s="382">
        <f t="shared" si="4"/>
        <v>1767.955878</v>
      </c>
      <c r="G189" s="382">
        <f t="shared" si="1"/>
        <v>6.629834544</v>
      </c>
      <c r="H189" s="382">
        <f t="shared" si="2"/>
        <v>7.270165456</v>
      </c>
      <c r="I189" s="393">
        <f t="shared" si="5"/>
        <v>13.9</v>
      </c>
      <c r="J189" s="382">
        <f t="shared" si="3"/>
        <v>1760.685713</v>
      </c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</row>
    <row r="190">
      <c r="A190" s="380"/>
      <c r="B190" s="380"/>
      <c r="C190" s="380"/>
      <c r="D190" s="380"/>
      <c r="E190" s="391">
        <v>186.0</v>
      </c>
      <c r="F190" s="382">
        <f t="shared" si="4"/>
        <v>1760.685713</v>
      </c>
      <c r="G190" s="382">
        <f t="shared" si="1"/>
        <v>6.602571424</v>
      </c>
      <c r="H190" s="382">
        <f t="shared" si="2"/>
        <v>7.297428576</v>
      </c>
      <c r="I190" s="393">
        <f t="shared" si="5"/>
        <v>13.9</v>
      </c>
      <c r="J190" s="382">
        <f t="shared" si="3"/>
        <v>1753.388284</v>
      </c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  <c r="AA190" s="380"/>
    </row>
    <row r="191">
      <c r="A191" s="380"/>
      <c r="B191" s="380"/>
      <c r="C191" s="380"/>
      <c r="D191" s="380"/>
      <c r="E191" s="391">
        <v>187.0</v>
      </c>
      <c r="F191" s="382">
        <f t="shared" si="4"/>
        <v>1753.388284</v>
      </c>
      <c r="G191" s="382">
        <f t="shared" si="1"/>
        <v>6.575206066</v>
      </c>
      <c r="H191" s="382">
        <f t="shared" si="2"/>
        <v>7.324793934</v>
      </c>
      <c r="I191" s="393">
        <f t="shared" si="5"/>
        <v>13.9</v>
      </c>
      <c r="J191" s="382">
        <f t="shared" si="3"/>
        <v>1746.06349</v>
      </c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</row>
    <row r="192">
      <c r="A192" s="380"/>
      <c r="B192" s="380"/>
      <c r="C192" s="380"/>
      <c r="D192" s="380"/>
      <c r="E192" s="391">
        <v>188.0</v>
      </c>
      <c r="F192" s="382">
        <f t="shared" si="4"/>
        <v>1746.06349</v>
      </c>
      <c r="G192" s="382">
        <f t="shared" si="1"/>
        <v>6.547738089</v>
      </c>
      <c r="H192" s="382">
        <f t="shared" si="2"/>
        <v>7.352261911</v>
      </c>
      <c r="I192" s="393">
        <f t="shared" si="5"/>
        <v>13.9</v>
      </c>
      <c r="J192" s="382">
        <f t="shared" si="3"/>
        <v>1738.711229</v>
      </c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  <c r="AA192" s="380"/>
    </row>
    <row r="193">
      <c r="A193" s="380"/>
      <c r="B193" s="380"/>
      <c r="C193" s="380"/>
      <c r="D193" s="380"/>
      <c r="E193" s="391">
        <v>189.0</v>
      </c>
      <c r="F193" s="382">
        <f t="shared" si="4"/>
        <v>1738.711229</v>
      </c>
      <c r="G193" s="382">
        <f t="shared" si="1"/>
        <v>6.520167107</v>
      </c>
      <c r="H193" s="382">
        <f t="shared" si="2"/>
        <v>7.379832893</v>
      </c>
      <c r="I193" s="393">
        <f t="shared" si="5"/>
        <v>13.9</v>
      </c>
      <c r="J193" s="382">
        <f t="shared" si="3"/>
        <v>1731.331396</v>
      </c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</row>
    <row r="194">
      <c r="A194" s="380"/>
      <c r="B194" s="380"/>
      <c r="C194" s="380"/>
      <c r="D194" s="380"/>
      <c r="E194" s="391">
        <v>190.0</v>
      </c>
      <c r="F194" s="382">
        <f t="shared" si="4"/>
        <v>1731.331396</v>
      </c>
      <c r="G194" s="382">
        <f t="shared" si="1"/>
        <v>6.492492734</v>
      </c>
      <c r="H194" s="382">
        <f t="shared" si="2"/>
        <v>7.407507266</v>
      </c>
      <c r="I194" s="393">
        <f t="shared" si="5"/>
        <v>13.9</v>
      </c>
      <c r="J194" s="382">
        <f t="shared" si="3"/>
        <v>1723.923888</v>
      </c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</row>
    <row r="195">
      <c r="A195" s="380"/>
      <c r="B195" s="380"/>
      <c r="C195" s="380"/>
      <c r="D195" s="380"/>
      <c r="E195" s="391">
        <v>191.0</v>
      </c>
      <c r="F195" s="382">
        <f t="shared" si="4"/>
        <v>1723.923888</v>
      </c>
      <c r="G195" s="382">
        <f t="shared" si="1"/>
        <v>6.464714581</v>
      </c>
      <c r="H195" s="382">
        <f t="shared" si="2"/>
        <v>7.435285419</v>
      </c>
      <c r="I195" s="393">
        <f t="shared" si="5"/>
        <v>13.9</v>
      </c>
      <c r="J195" s="382">
        <f t="shared" si="3"/>
        <v>1716.488603</v>
      </c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</row>
    <row r="196">
      <c r="A196" s="380"/>
      <c r="B196" s="380"/>
      <c r="C196" s="380"/>
      <c r="D196" s="380"/>
      <c r="E196" s="391">
        <v>192.0</v>
      </c>
      <c r="F196" s="382">
        <f t="shared" si="4"/>
        <v>1716.488603</v>
      </c>
      <c r="G196" s="382">
        <f t="shared" si="1"/>
        <v>6.436832261</v>
      </c>
      <c r="H196" s="382">
        <f t="shared" si="2"/>
        <v>7.463167739</v>
      </c>
      <c r="I196" s="393">
        <f t="shared" si="5"/>
        <v>13.9</v>
      </c>
      <c r="J196" s="382">
        <f t="shared" si="3"/>
        <v>1709.025435</v>
      </c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</row>
    <row r="197">
      <c r="A197" s="380"/>
      <c r="B197" s="380"/>
      <c r="C197" s="380"/>
      <c r="D197" s="380"/>
      <c r="E197" s="391">
        <v>193.0</v>
      </c>
      <c r="F197" s="382">
        <f t="shared" si="4"/>
        <v>1709.025435</v>
      </c>
      <c r="G197" s="382">
        <f t="shared" si="1"/>
        <v>6.408845382</v>
      </c>
      <c r="H197" s="382">
        <f t="shared" si="2"/>
        <v>7.491154618</v>
      </c>
      <c r="I197" s="393">
        <f t="shared" si="5"/>
        <v>13.9</v>
      </c>
      <c r="J197" s="382">
        <f t="shared" si="3"/>
        <v>1701.534281</v>
      </c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</row>
    <row r="198">
      <c r="A198" s="380"/>
      <c r="B198" s="380"/>
      <c r="C198" s="380"/>
      <c r="D198" s="380"/>
      <c r="E198" s="391">
        <v>194.0</v>
      </c>
      <c r="F198" s="382">
        <f t="shared" si="4"/>
        <v>1701.534281</v>
      </c>
      <c r="G198" s="382">
        <f t="shared" si="1"/>
        <v>6.380753552</v>
      </c>
      <c r="H198" s="382">
        <f t="shared" si="2"/>
        <v>7.519246448</v>
      </c>
      <c r="I198" s="393">
        <f t="shared" si="5"/>
        <v>13.9</v>
      </c>
      <c r="J198" s="382">
        <f t="shared" si="3"/>
        <v>1694.015034</v>
      </c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</row>
    <row r="199">
      <c r="A199" s="380"/>
      <c r="B199" s="380"/>
      <c r="C199" s="380"/>
      <c r="D199" s="380"/>
      <c r="E199" s="391">
        <v>195.0</v>
      </c>
      <c r="F199" s="382">
        <f t="shared" si="4"/>
        <v>1694.015034</v>
      </c>
      <c r="G199" s="382">
        <f t="shared" si="1"/>
        <v>6.352556378</v>
      </c>
      <c r="H199" s="382">
        <f t="shared" si="2"/>
        <v>7.547443622</v>
      </c>
      <c r="I199" s="393">
        <f t="shared" si="5"/>
        <v>13.9</v>
      </c>
      <c r="J199" s="382">
        <f t="shared" si="3"/>
        <v>1686.467591</v>
      </c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</row>
    <row r="200">
      <c r="A200" s="380"/>
      <c r="B200" s="380"/>
      <c r="C200" s="380"/>
      <c r="D200" s="380"/>
      <c r="E200" s="391">
        <v>196.0</v>
      </c>
      <c r="F200" s="382">
        <f t="shared" si="4"/>
        <v>1686.467591</v>
      </c>
      <c r="G200" s="382">
        <f t="shared" si="1"/>
        <v>6.324253464</v>
      </c>
      <c r="H200" s="382">
        <f t="shared" si="2"/>
        <v>7.575746536</v>
      </c>
      <c r="I200" s="393">
        <f t="shared" si="5"/>
        <v>13.9</v>
      </c>
      <c r="J200" s="382">
        <f t="shared" si="3"/>
        <v>1678.891844</v>
      </c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  <c r="AA200" s="380"/>
    </row>
    <row r="201">
      <c r="A201" s="380"/>
      <c r="B201" s="380"/>
      <c r="C201" s="380"/>
      <c r="D201" s="380"/>
      <c r="E201" s="391">
        <v>197.0</v>
      </c>
      <c r="F201" s="382">
        <f t="shared" si="4"/>
        <v>1678.891844</v>
      </c>
      <c r="G201" s="382">
        <f t="shared" si="1"/>
        <v>6.295844415</v>
      </c>
      <c r="H201" s="382">
        <f t="shared" si="2"/>
        <v>7.604155585</v>
      </c>
      <c r="I201" s="393">
        <f t="shared" si="5"/>
        <v>13.9</v>
      </c>
      <c r="J201" s="382">
        <f t="shared" si="3"/>
        <v>1671.287688</v>
      </c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  <c r="AA201" s="380"/>
    </row>
    <row r="202">
      <c r="A202" s="380"/>
      <c r="B202" s="380"/>
      <c r="C202" s="380"/>
      <c r="D202" s="380"/>
      <c r="E202" s="391">
        <v>198.0</v>
      </c>
      <c r="F202" s="382">
        <f t="shared" si="4"/>
        <v>1671.287688</v>
      </c>
      <c r="G202" s="382">
        <f t="shared" si="1"/>
        <v>6.267328831</v>
      </c>
      <c r="H202" s="382">
        <f t="shared" si="2"/>
        <v>7.632671169</v>
      </c>
      <c r="I202" s="393">
        <f t="shared" si="5"/>
        <v>13.9</v>
      </c>
      <c r="J202" s="382">
        <f t="shared" si="3"/>
        <v>1663.655017</v>
      </c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</row>
    <row r="203">
      <c r="A203" s="380"/>
      <c r="B203" s="380"/>
      <c r="C203" s="380"/>
      <c r="D203" s="380"/>
      <c r="E203" s="391">
        <v>199.0</v>
      </c>
      <c r="F203" s="382">
        <f t="shared" si="4"/>
        <v>1663.655017</v>
      </c>
      <c r="G203" s="382">
        <f t="shared" si="1"/>
        <v>6.238706315</v>
      </c>
      <c r="H203" s="382">
        <f t="shared" si="2"/>
        <v>7.661293685</v>
      </c>
      <c r="I203" s="393">
        <f t="shared" si="5"/>
        <v>13.9</v>
      </c>
      <c r="J203" s="382">
        <f t="shared" si="3"/>
        <v>1655.993724</v>
      </c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</row>
    <row r="204">
      <c r="A204" s="380"/>
      <c r="B204" s="380"/>
      <c r="C204" s="380"/>
      <c r="D204" s="380"/>
      <c r="E204" s="391">
        <v>200.0</v>
      </c>
      <c r="F204" s="382">
        <f t="shared" si="4"/>
        <v>1655.993724</v>
      </c>
      <c r="G204" s="382">
        <f t="shared" si="1"/>
        <v>6.209976463</v>
      </c>
      <c r="H204" s="382">
        <f t="shared" si="2"/>
        <v>7.690023537</v>
      </c>
      <c r="I204" s="393">
        <f t="shared" si="5"/>
        <v>13.9</v>
      </c>
      <c r="J204" s="382">
        <f t="shared" si="3"/>
        <v>1648.3037</v>
      </c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  <c r="AA204" s="380"/>
    </row>
    <row r="205">
      <c r="A205" s="380"/>
      <c r="B205" s="380"/>
      <c r="C205" s="380"/>
      <c r="D205" s="380"/>
      <c r="E205" s="391">
        <v>201.0</v>
      </c>
      <c r="F205" s="382">
        <f t="shared" si="4"/>
        <v>1648.3037</v>
      </c>
      <c r="G205" s="382">
        <f t="shared" si="1"/>
        <v>6.181138875</v>
      </c>
      <c r="H205" s="382">
        <f t="shared" si="2"/>
        <v>7.718861125</v>
      </c>
      <c r="I205" s="393">
        <f t="shared" si="5"/>
        <v>13.9</v>
      </c>
      <c r="J205" s="382">
        <f t="shared" si="3"/>
        <v>1640.584839</v>
      </c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  <c r="AA205" s="380"/>
    </row>
    <row r="206">
      <c r="A206" s="380"/>
      <c r="B206" s="380"/>
      <c r="C206" s="380"/>
      <c r="D206" s="380"/>
      <c r="E206" s="391">
        <v>202.0</v>
      </c>
      <c r="F206" s="382">
        <f t="shared" si="4"/>
        <v>1640.584839</v>
      </c>
      <c r="G206" s="382">
        <f t="shared" si="1"/>
        <v>6.152193146</v>
      </c>
      <c r="H206" s="382">
        <f t="shared" si="2"/>
        <v>7.747806854</v>
      </c>
      <c r="I206" s="393">
        <f t="shared" si="5"/>
        <v>13.9</v>
      </c>
      <c r="J206" s="382">
        <f t="shared" si="3"/>
        <v>1632.837032</v>
      </c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  <c r="AA206" s="380"/>
    </row>
    <row r="207">
      <c r="A207" s="380"/>
      <c r="B207" s="380"/>
      <c r="C207" s="380"/>
      <c r="D207" s="380"/>
      <c r="E207" s="391">
        <v>203.0</v>
      </c>
      <c r="F207" s="382">
        <f t="shared" si="4"/>
        <v>1632.837032</v>
      </c>
      <c r="G207" s="382">
        <f t="shared" si="1"/>
        <v>6.12313887</v>
      </c>
      <c r="H207" s="382">
        <f t="shared" si="2"/>
        <v>7.77686113</v>
      </c>
      <c r="I207" s="393">
        <f t="shared" si="5"/>
        <v>13.9</v>
      </c>
      <c r="J207" s="382">
        <f t="shared" si="3"/>
        <v>1625.060171</v>
      </c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  <c r="AA207" s="380"/>
    </row>
    <row r="208">
      <c r="A208" s="380"/>
      <c r="B208" s="380"/>
      <c r="C208" s="380"/>
      <c r="D208" s="380"/>
      <c r="E208" s="391">
        <v>204.0</v>
      </c>
      <c r="F208" s="382">
        <f t="shared" si="4"/>
        <v>1625.060171</v>
      </c>
      <c r="G208" s="382">
        <f t="shared" si="1"/>
        <v>6.093975641</v>
      </c>
      <c r="H208" s="382">
        <f t="shared" si="2"/>
        <v>7.806024359</v>
      </c>
      <c r="I208" s="393">
        <f t="shared" si="5"/>
        <v>13.9</v>
      </c>
      <c r="J208" s="382">
        <f t="shared" si="3"/>
        <v>1617.254147</v>
      </c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  <c r="AA208" s="380"/>
    </row>
    <row r="209">
      <c r="A209" s="380"/>
      <c r="B209" s="380"/>
      <c r="C209" s="380"/>
      <c r="D209" s="380"/>
      <c r="E209" s="391">
        <v>205.0</v>
      </c>
      <c r="F209" s="382">
        <f t="shared" si="4"/>
        <v>1617.254147</v>
      </c>
      <c r="G209" s="382">
        <f t="shared" si="1"/>
        <v>6.064703049</v>
      </c>
      <c r="H209" s="382">
        <f t="shared" si="2"/>
        <v>7.835296951</v>
      </c>
      <c r="I209" s="393">
        <f t="shared" si="5"/>
        <v>13.9</v>
      </c>
      <c r="J209" s="382">
        <f t="shared" si="3"/>
        <v>1609.41885</v>
      </c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</row>
    <row r="210">
      <c r="A210" s="380"/>
      <c r="B210" s="380"/>
      <c r="C210" s="380"/>
      <c r="D210" s="380"/>
      <c r="E210" s="391">
        <v>206.0</v>
      </c>
      <c r="F210" s="382">
        <f t="shared" si="4"/>
        <v>1609.41885</v>
      </c>
      <c r="G210" s="382">
        <f t="shared" si="1"/>
        <v>6.035320686</v>
      </c>
      <c r="H210" s="382">
        <f t="shared" si="2"/>
        <v>7.864679314</v>
      </c>
      <c r="I210" s="393">
        <f t="shared" si="5"/>
        <v>13.9</v>
      </c>
      <c r="J210" s="382">
        <f t="shared" si="3"/>
        <v>1601.55417</v>
      </c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  <c r="AA210" s="380"/>
    </row>
    <row r="211">
      <c r="A211" s="380"/>
      <c r="B211" s="380"/>
      <c r="C211" s="380"/>
      <c r="D211" s="380"/>
      <c r="E211" s="391">
        <v>207.0</v>
      </c>
      <c r="F211" s="382">
        <f t="shared" si="4"/>
        <v>1601.55417</v>
      </c>
      <c r="G211" s="382">
        <f t="shared" si="1"/>
        <v>6.005828138</v>
      </c>
      <c r="H211" s="382">
        <f t="shared" si="2"/>
        <v>7.894171862</v>
      </c>
      <c r="I211" s="393">
        <f t="shared" si="5"/>
        <v>13.9</v>
      </c>
      <c r="J211" s="382">
        <f t="shared" si="3"/>
        <v>1593.659998</v>
      </c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</row>
    <row r="212">
      <c r="A212" s="380"/>
      <c r="B212" s="380"/>
      <c r="C212" s="380"/>
      <c r="D212" s="380"/>
      <c r="E212" s="391">
        <v>208.0</v>
      </c>
      <c r="F212" s="382">
        <f t="shared" si="4"/>
        <v>1593.659998</v>
      </c>
      <c r="G212" s="382">
        <f t="shared" si="1"/>
        <v>5.976224994</v>
      </c>
      <c r="H212" s="382">
        <f t="shared" si="2"/>
        <v>7.923775006</v>
      </c>
      <c r="I212" s="393">
        <f t="shared" si="5"/>
        <v>13.9</v>
      </c>
      <c r="J212" s="382">
        <f t="shared" si="3"/>
        <v>1585.736223</v>
      </c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</row>
    <row r="213">
      <c r="A213" s="380"/>
      <c r="B213" s="380"/>
      <c r="C213" s="380"/>
      <c r="D213" s="380"/>
      <c r="E213" s="391">
        <v>209.0</v>
      </c>
      <c r="F213" s="382">
        <f t="shared" si="4"/>
        <v>1585.736223</v>
      </c>
      <c r="G213" s="382">
        <f t="shared" si="1"/>
        <v>5.946510838</v>
      </c>
      <c r="H213" s="382">
        <f t="shared" si="2"/>
        <v>7.953489162</v>
      </c>
      <c r="I213" s="393">
        <f t="shared" si="5"/>
        <v>13.9</v>
      </c>
      <c r="J213" s="382">
        <f t="shared" si="3"/>
        <v>1577.782734</v>
      </c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</row>
    <row r="214">
      <c r="A214" s="380"/>
      <c r="B214" s="380"/>
      <c r="C214" s="380"/>
      <c r="D214" s="380"/>
      <c r="E214" s="391">
        <v>210.0</v>
      </c>
      <c r="F214" s="382">
        <f t="shared" si="4"/>
        <v>1577.782734</v>
      </c>
      <c r="G214" s="382">
        <f t="shared" si="1"/>
        <v>5.916685253</v>
      </c>
      <c r="H214" s="382">
        <f t="shared" si="2"/>
        <v>7.983314747</v>
      </c>
      <c r="I214" s="393">
        <f t="shared" si="5"/>
        <v>13.9</v>
      </c>
      <c r="J214" s="382">
        <f t="shared" si="3"/>
        <v>1569.799419</v>
      </c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  <c r="AA214" s="380"/>
    </row>
    <row r="215">
      <c r="A215" s="380"/>
      <c r="B215" s="380"/>
      <c r="C215" s="380"/>
      <c r="D215" s="380"/>
      <c r="E215" s="391">
        <v>211.0</v>
      </c>
      <c r="F215" s="382">
        <f t="shared" si="4"/>
        <v>1569.799419</v>
      </c>
      <c r="G215" s="382">
        <f t="shared" si="1"/>
        <v>5.886747823</v>
      </c>
      <c r="H215" s="382">
        <f t="shared" si="2"/>
        <v>8.013252177</v>
      </c>
      <c r="I215" s="393">
        <f t="shared" si="5"/>
        <v>13.9</v>
      </c>
      <c r="J215" s="382">
        <f t="shared" si="3"/>
        <v>1561.786167</v>
      </c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  <c r="AA215" s="380"/>
    </row>
    <row r="216">
      <c r="A216" s="380"/>
      <c r="B216" s="380"/>
      <c r="C216" s="380"/>
      <c r="D216" s="380"/>
      <c r="E216" s="391">
        <v>212.0</v>
      </c>
      <c r="F216" s="382">
        <f t="shared" si="4"/>
        <v>1561.786167</v>
      </c>
      <c r="G216" s="382">
        <f t="shared" si="1"/>
        <v>5.856698127</v>
      </c>
      <c r="H216" s="382">
        <f t="shared" si="2"/>
        <v>8.043301873</v>
      </c>
      <c r="I216" s="393">
        <f t="shared" si="5"/>
        <v>13.9</v>
      </c>
      <c r="J216" s="382">
        <f t="shared" si="3"/>
        <v>1553.742865</v>
      </c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  <c r="AA216" s="380"/>
    </row>
    <row r="217">
      <c r="A217" s="380"/>
      <c r="B217" s="380"/>
      <c r="C217" s="380"/>
      <c r="D217" s="380"/>
      <c r="E217" s="391">
        <v>213.0</v>
      </c>
      <c r="F217" s="382">
        <f t="shared" si="4"/>
        <v>1553.742865</v>
      </c>
      <c r="G217" s="382">
        <f t="shared" si="1"/>
        <v>5.826535745</v>
      </c>
      <c r="H217" s="382">
        <f t="shared" si="2"/>
        <v>8.073464255</v>
      </c>
      <c r="I217" s="393">
        <f t="shared" si="5"/>
        <v>13.9</v>
      </c>
      <c r="J217" s="382">
        <f t="shared" si="3"/>
        <v>1545.669401</v>
      </c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  <c r="AA217" s="380"/>
    </row>
    <row r="218">
      <c r="A218" s="380"/>
      <c r="B218" s="380"/>
      <c r="C218" s="380"/>
      <c r="D218" s="380"/>
      <c r="E218" s="391">
        <v>214.0</v>
      </c>
      <c r="F218" s="382">
        <f t="shared" si="4"/>
        <v>1545.669401</v>
      </c>
      <c r="G218" s="382">
        <f t="shared" si="1"/>
        <v>5.796260254</v>
      </c>
      <c r="H218" s="382">
        <f t="shared" si="2"/>
        <v>8.103739746</v>
      </c>
      <c r="I218" s="393">
        <f t="shared" si="5"/>
        <v>13.9</v>
      </c>
      <c r="J218" s="382">
        <f t="shared" si="3"/>
        <v>1537.565661</v>
      </c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  <c r="AA218" s="380"/>
    </row>
    <row r="219">
      <c r="A219" s="380"/>
      <c r="B219" s="380"/>
      <c r="C219" s="380"/>
      <c r="D219" s="380"/>
      <c r="E219" s="391">
        <v>215.0</v>
      </c>
      <c r="F219" s="382">
        <f t="shared" si="4"/>
        <v>1537.565661</v>
      </c>
      <c r="G219" s="382">
        <f t="shared" si="1"/>
        <v>5.76587123</v>
      </c>
      <c r="H219" s="382">
        <f t="shared" si="2"/>
        <v>8.13412877</v>
      </c>
      <c r="I219" s="393">
        <f t="shared" si="5"/>
        <v>13.9</v>
      </c>
      <c r="J219" s="382">
        <f t="shared" si="3"/>
        <v>1529.431533</v>
      </c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</row>
    <row r="220">
      <c r="A220" s="380"/>
      <c r="B220" s="380"/>
      <c r="C220" s="380"/>
      <c r="D220" s="380"/>
      <c r="E220" s="391">
        <v>216.0</v>
      </c>
      <c r="F220" s="382">
        <f t="shared" si="4"/>
        <v>1529.431533</v>
      </c>
      <c r="G220" s="382">
        <f t="shared" si="1"/>
        <v>5.735368248</v>
      </c>
      <c r="H220" s="382">
        <f t="shared" si="2"/>
        <v>8.164631752</v>
      </c>
      <c r="I220" s="393">
        <f t="shared" si="5"/>
        <v>13.9</v>
      </c>
      <c r="J220" s="382">
        <f t="shared" si="3"/>
        <v>1521.266901</v>
      </c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  <c r="AA220" s="380"/>
    </row>
    <row r="221">
      <c r="A221" s="380"/>
      <c r="B221" s="380"/>
      <c r="C221" s="380"/>
      <c r="D221" s="380"/>
      <c r="E221" s="391">
        <v>217.0</v>
      </c>
      <c r="F221" s="382">
        <f t="shared" si="4"/>
        <v>1521.266901</v>
      </c>
      <c r="G221" s="382">
        <f t="shared" si="1"/>
        <v>5.704750878</v>
      </c>
      <c r="H221" s="382">
        <f t="shared" si="2"/>
        <v>8.195249122</v>
      </c>
      <c r="I221" s="393">
        <f t="shared" si="5"/>
        <v>13.9</v>
      </c>
      <c r="J221" s="382">
        <f t="shared" si="3"/>
        <v>1513.071652</v>
      </c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</row>
    <row r="222">
      <c r="A222" s="380"/>
      <c r="B222" s="380"/>
      <c r="C222" s="380"/>
      <c r="D222" s="380"/>
      <c r="E222" s="391">
        <v>218.0</v>
      </c>
      <c r="F222" s="382">
        <f t="shared" si="4"/>
        <v>1513.071652</v>
      </c>
      <c r="G222" s="382">
        <f t="shared" si="1"/>
        <v>5.674018694</v>
      </c>
      <c r="H222" s="382">
        <f t="shared" si="2"/>
        <v>8.225981306</v>
      </c>
      <c r="I222" s="393">
        <f t="shared" si="5"/>
        <v>13.9</v>
      </c>
      <c r="J222" s="382">
        <f t="shared" si="3"/>
        <v>1504.84567</v>
      </c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  <c r="AA222" s="380"/>
    </row>
    <row r="223">
      <c r="A223" s="380"/>
      <c r="B223" s="380"/>
      <c r="C223" s="380"/>
      <c r="D223" s="380"/>
      <c r="E223" s="391">
        <v>219.0</v>
      </c>
      <c r="F223" s="382">
        <f t="shared" si="4"/>
        <v>1504.84567</v>
      </c>
      <c r="G223" s="382">
        <f t="shared" si="1"/>
        <v>5.643171264</v>
      </c>
      <c r="H223" s="382">
        <f t="shared" si="2"/>
        <v>8.256828736</v>
      </c>
      <c r="I223" s="393">
        <f t="shared" si="5"/>
        <v>13.9</v>
      </c>
      <c r="J223" s="382">
        <f t="shared" si="3"/>
        <v>1496.588842</v>
      </c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</row>
    <row r="224">
      <c r="A224" s="380"/>
      <c r="B224" s="380"/>
      <c r="C224" s="380"/>
      <c r="D224" s="380"/>
      <c r="E224" s="391">
        <v>220.0</v>
      </c>
      <c r="F224" s="382">
        <f t="shared" si="4"/>
        <v>1496.588842</v>
      </c>
      <c r="G224" s="382">
        <f t="shared" si="1"/>
        <v>5.612208157</v>
      </c>
      <c r="H224" s="382">
        <f t="shared" si="2"/>
        <v>8.287791843</v>
      </c>
      <c r="I224" s="393">
        <f t="shared" si="5"/>
        <v>13.9</v>
      </c>
      <c r="J224" s="382">
        <f t="shared" si="3"/>
        <v>1488.30105</v>
      </c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</row>
    <row r="225">
      <c r="A225" s="380"/>
      <c r="B225" s="380"/>
      <c r="C225" s="380"/>
      <c r="D225" s="380"/>
      <c r="E225" s="391">
        <v>221.0</v>
      </c>
      <c r="F225" s="382">
        <f t="shared" si="4"/>
        <v>1488.30105</v>
      </c>
      <c r="G225" s="382">
        <f t="shared" si="1"/>
        <v>5.581128937</v>
      </c>
      <c r="H225" s="382">
        <f t="shared" si="2"/>
        <v>8.318871063</v>
      </c>
      <c r="I225" s="393">
        <f t="shared" si="5"/>
        <v>13.9</v>
      </c>
      <c r="J225" s="382">
        <f t="shared" si="3"/>
        <v>1479.982179</v>
      </c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</row>
    <row r="226">
      <c r="A226" s="380"/>
      <c r="B226" s="380"/>
      <c r="C226" s="380"/>
      <c r="D226" s="380"/>
      <c r="E226" s="391">
        <v>222.0</v>
      </c>
      <c r="F226" s="382">
        <f t="shared" si="4"/>
        <v>1479.982179</v>
      </c>
      <c r="G226" s="382">
        <f t="shared" si="1"/>
        <v>5.549933171</v>
      </c>
      <c r="H226" s="382">
        <f t="shared" si="2"/>
        <v>8.350066829</v>
      </c>
      <c r="I226" s="393">
        <f t="shared" si="5"/>
        <v>13.9</v>
      </c>
      <c r="J226" s="382">
        <f t="shared" si="3"/>
        <v>1471.632112</v>
      </c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</row>
    <row r="227">
      <c r="A227" s="380"/>
      <c r="B227" s="380"/>
      <c r="C227" s="380"/>
      <c r="D227" s="380"/>
      <c r="E227" s="391">
        <v>223.0</v>
      </c>
      <c r="F227" s="382">
        <f t="shared" si="4"/>
        <v>1471.632112</v>
      </c>
      <c r="G227" s="382">
        <f t="shared" si="1"/>
        <v>5.51862042</v>
      </c>
      <c r="H227" s="382">
        <f t="shared" si="2"/>
        <v>8.38137958</v>
      </c>
      <c r="I227" s="393">
        <f t="shared" si="5"/>
        <v>13.9</v>
      </c>
      <c r="J227" s="382">
        <f t="shared" si="3"/>
        <v>1463.250732</v>
      </c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  <c r="AA227" s="380"/>
    </row>
    <row r="228">
      <c r="A228" s="380"/>
      <c r="B228" s="380"/>
      <c r="C228" s="380"/>
      <c r="D228" s="380"/>
      <c r="E228" s="391">
        <v>224.0</v>
      </c>
      <c r="F228" s="382">
        <f t="shared" si="4"/>
        <v>1463.250732</v>
      </c>
      <c r="G228" s="382">
        <f t="shared" si="1"/>
        <v>5.487190247</v>
      </c>
      <c r="H228" s="382">
        <f t="shared" si="2"/>
        <v>8.412809753</v>
      </c>
      <c r="I228" s="393">
        <f t="shared" si="5"/>
        <v>13.9</v>
      </c>
      <c r="J228" s="382">
        <f t="shared" si="3"/>
        <v>1454.837923</v>
      </c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  <c r="AA228" s="380"/>
    </row>
    <row r="229">
      <c r="A229" s="380"/>
      <c r="B229" s="380"/>
      <c r="C229" s="380"/>
      <c r="D229" s="380"/>
      <c r="E229" s="391">
        <v>225.0</v>
      </c>
      <c r="F229" s="382">
        <f t="shared" si="4"/>
        <v>1454.837923</v>
      </c>
      <c r="G229" s="382">
        <f t="shared" si="1"/>
        <v>5.45564221</v>
      </c>
      <c r="H229" s="382">
        <f t="shared" si="2"/>
        <v>8.44435779</v>
      </c>
      <c r="I229" s="393">
        <f t="shared" si="5"/>
        <v>13.9</v>
      </c>
      <c r="J229" s="382">
        <f t="shared" si="3"/>
        <v>1446.393565</v>
      </c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  <c r="AA229" s="380"/>
    </row>
    <row r="230">
      <c r="A230" s="380"/>
      <c r="B230" s="380"/>
      <c r="C230" s="380"/>
      <c r="D230" s="380"/>
      <c r="E230" s="391">
        <v>226.0</v>
      </c>
      <c r="F230" s="382">
        <f t="shared" si="4"/>
        <v>1446.393565</v>
      </c>
      <c r="G230" s="382">
        <f t="shared" si="1"/>
        <v>5.423975868</v>
      </c>
      <c r="H230" s="382">
        <f t="shared" si="2"/>
        <v>8.476024132</v>
      </c>
      <c r="I230" s="393">
        <f t="shared" si="5"/>
        <v>13.9</v>
      </c>
      <c r="J230" s="382">
        <f t="shared" si="3"/>
        <v>1437.917541</v>
      </c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  <c r="AA230" s="380"/>
    </row>
    <row r="231">
      <c r="A231" s="380"/>
      <c r="B231" s="380"/>
      <c r="C231" s="380"/>
      <c r="D231" s="380"/>
      <c r="E231" s="391">
        <v>227.0</v>
      </c>
      <c r="F231" s="382">
        <f t="shared" si="4"/>
        <v>1437.917541</v>
      </c>
      <c r="G231" s="382">
        <f t="shared" si="1"/>
        <v>5.392190778</v>
      </c>
      <c r="H231" s="382">
        <f t="shared" si="2"/>
        <v>8.507809222</v>
      </c>
      <c r="I231" s="393">
        <f t="shared" si="5"/>
        <v>13.9</v>
      </c>
      <c r="J231" s="382">
        <f t="shared" si="3"/>
        <v>1429.409732</v>
      </c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  <c r="AA231" s="380"/>
    </row>
    <row r="232">
      <c r="A232" s="380"/>
      <c r="B232" s="380"/>
      <c r="C232" s="380"/>
      <c r="D232" s="380"/>
      <c r="E232" s="391">
        <v>228.0</v>
      </c>
      <c r="F232" s="382">
        <f t="shared" si="4"/>
        <v>1429.409732</v>
      </c>
      <c r="G232" s="382">
        <f t="shared" si="1"/>
        <v>5.360286493</v>
      </c>
      <c r="H232" s="382">
        <f t="shared" si="2"/>
        <v>8.539713507</v>
      </c>
      <c r="I232" s="393">
        <f t="shared" si="5"/>
        <v>13.9</v>
      </c>
      <c r="J232" s="382">
        <f t="shared" si="3"/>
        <v>1420.870018</v>
      </c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  <c r="AA232" s="380"/>
    </row>
    <row r="233">
      <c r="A233" s="380"/>
      <c r="B233" s="380"/>
      <c r="C233" s="380"/>
      <c r="D233" s="380"/>
      <c r="E233" s="391">
        <v>229.0</v>
      </c>
      <c r="F233" s="382">
        <f t="shared" si="4"/>
        <v>1420.870018</v>
      </c>
      <c r="G233" s="382">
        <f t="shared" si="1"/>
        <v>5.328262568</v>
      </c>
      <c r="H233" s="382">
        <f t="shared" si="2"/>
        <v>8.571737432</v>
      </c>
      <c r="I233" s="393">
        <f t="shared" si="5"/>
        <v>13.9</v>
      </c>
      <c r="J233" s="382">
        <f t="shared" si="3"/>
        <v>1412.298281</v>
      </c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</row>
    <row r="234">
      <c r="A234" s="380"/>
      <c r="B234" s="380"/>
      <c r="C234" s="380"/>
      <c r="D234" s="380"/>
      <c r="E234" s="391">
        <v>230.0</v>
      </c>
      <c r="F234" s="382">
        <f t="shared" si="4"/>
        <v>1412.298281</v>
      </c>
      <c r="G234" s="382">
        <f t="shared" si="1"/>
        <v>5.296118552</v>
      </c>
      <c r="H234" s="382">
        <f t="shared" si="2"/>
        <v>8.603881448</v>
      </c>
      <c r="I234" s="393">
        <f t="shared" si="5"/>
        <v>13.9</v>
      </c>
      <c r="J234" s="382">
        <f t="shared" si="3"/>
        <v>1403.694399</v>
      </c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</row>
    <row r="235">
      <c r="A235" s="380"/>
      <c r="B235" s="380"/>
      <c r="C235" s="380"/>
      <c r="D235" s="380"/>
      <c r="E235" s="391">
        <v>231.0</v>
      </c>
      <c r="F235" s="382">
        <f t="shared" si="4"/>
        <v>1403.694399</v>
      </c>
      <c r="G235" s="382">
        <f t="shared" si="1"/>
        <v>5.263853997</v>
      </c>
      <c r="H235" s="382">
        <f t="shared" si="2"/>
        <v>8.636146003</v>
      </c>
      <c r="I235" s="393">
        <f t="shared" si="5"/>
        <v>13.9</v>
      </c>
      <c r="J235" s="382">
        <f t="shared" si="3"/>
        <v>1395.058253</v>
      </c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  <c r="AA235" s="380"/>
    </row>
    <row r="236">
      <c r="A236" s="380"/>
      <c r="B236" s="380"/>
      <c r="C236" s="380"/>
      <c r="D236" s="380"/>
      <c r="E236" s="391">
        <v>232.0</v>
      </c>
      <c r="F236" s="382">
        <f t="shared" si="4"/>
        <v>1395.058253</v>
      </c>
      <c r="G236" s="382">
        <f t="shared" si="1"/>
        <v>5.231468449</v>
      </c>
      <c r="H236" s="382">
        <f t="shared" si="2"/>
        <v>8.668531551</v>
      </c>
      <c r="I236" s="393">
        <f t="shared" si="5"/>
        <v>13.9</v>
      </c>
      <c r="J236" s="382">
        <f t="shared" si="3"/>
        <v>1386.389722</v>
      </c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  <c r="AA236" s="380"/>
    </row>
    <row r="237">
      <c r="A237" s="380"/>
      <c r="B237" s="380"/>
      <c r="C237" s="380"/>
      <c r="D237" s="380"/>
      <c r="E237" s="391">
        <v>233.0</v>
      </c>
      <c r="F237" s="382">
        <f t="shared" si="4"/>
        <v>1386.389722</v>
      </c>
      <c r="G237" s="382">
        <f t="shared" si="1"/>
        <v>5.198961456</v>
      </c>
      <c r="H237" s="382">
        <f t="shared" si="2"/>
        <v>8.701038544</v>
      </c>
      <c r="I237" s="393">
        <f t="shared" si="5"/>
        <v>13.9</v>
      </c>
      <c r="J237" s="382">
        <f t="shared" si="3"/>
        <v>1377.688683</v>
      </c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  <c r="AA237" s="380"/>
    </row>
    <row r="238">
      <c r="A238" s="380"/>
      <c r="B238" s="380"/>
      <c r="C238" s="380"/>
      <c r="D238" s="380"/>
      <c r="E238" s="391">
        <v>234.0</v>
      </c>
      <c r="F238" s="382">
        <f t="shared" si="4"/>
        <v>1377.688683</v>
      </c>
      <c r="G238" s="382">
        <f t="shared" si="1"/>
        <v>5.166332561</v>
      </c>
      <c r="H238" s="382">
        <f t="shared" si="2"/>
        <v>8.733667439</v>
      </c>
      <c r="I238" s="393">
        <f t="shared" si="5"/>
        <v>13.9</v>
      </c>
      <c r="J238" s="382">
        <f t="shared" si="3"/>
        <v>1368.955016</v>
      </c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  <c r="AA238" s="380"/>
    </row>
    <row r="239">
      <c r="A239" s="380"/>
      <c r="B239" s="380"/>
      <c r="C239" s="380"/>
      <c r="D239" s="380"/>
      <c r="E239" s="391">
        <v>235.0</v>
      </c>
      <c r="F239" s="382">
        <f t="shared" si="4"/>
        <v>1368.955016</v>
      </c>
      <c r="G239" s="382">
        <f t="shared" si="1"/>
        <v>5.133581309</v>
      </c>
      <c r="H239" s="382">
        <f t="shared" si="2"/>
        <v>8.766418691</v>
      </c>
      <c r="I239" s="393">
        <f t="shared" si="5"/>
        <v>13.9</v>
      </c>
      <c r="J239" s="382">
        <f t="shared" si="3"/>
        <v>1360.188597</v>
      </c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  <c r="AA239" s="380"/>
    </row>
    <row r="240">
      <c r="A240" s="380"/>
      <c r="B240" s="380"/>
      <c r="C240" s="380"/>
      <c r="D240" s="380"/>
      <c r="E240" s="391">
        <v>236.0</v>
      </c>
      <c r="F240" s="382">
        <f t="shared" si="4"/>
        <v>1360.188597</v>
      </c>
      <c r="G240" s="382">
        <f t="shared" si="1"/>
        <v>5.100707238</v>
      </c>
      <c r="H240" s="382">
        <f t="shared" si="2"/>
        <v>8.799292762</v>
      </c>
      <c r="I240" s="393">
        <f t="shared" si="5"/>
        <v>13.9</v>
      </c>
      <c r="J240" s="382">
        <f t="shared" si="3"/>
        <v>1351.389304</v>
      </c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  <c r="AA240" s="380"/>
    </row>
    <row r="241">
      <c r="A241" s="380"/>
      <c r="B241" s="380"/>
      <c r="C241" s="380"/>
      <c r="D241" s="380"/>
      <c r="E241" s="391">
        <v>237.0</v>
      </c>
      <c r="F241" s="382">
        <f t="shared" si="4"/>
        <v>1351.389304</v>
      </c>
      <c r="G241" s="382">
        <f t="shared" si="1"/>
        <v>5.067709891</v>
      </c>
      <c r="H241" s="382">
        <f t="shared" si="2"/>
        <v>8.832290109</v>
      </c>
      <c r="I241" s="393">
        <f t="shared" si="5"/>
        <v>13.9</v>
      </c>
      <c r="J241" s="382">
        <f t="shared" si="3"/>
        <v>1342.557014</v>
      </c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  <c r="AA241" s="380"/>
    </row>
    <row r="242">
      <c r="A242" s="380"/>
      <c r="B242" s="380"/>
      <c r="C242" s="380"/>
      <c r="D242" s="380"/>
      <c r="E242" s="391">
        <v>238.0</v>
      </c>
      <c r="F242" s="382">
        <f t="shared" si="4"/>
        <v>1342.557014</v>
      </c>
      <c r="G242" s="382">
        <f t="shared" si="1"/>
        <v>5.034588803</v>
      </c>
      <c r="H242" s="382">
        <f t="shared" si="2"/>
        <v>8.865411197</v>
      </c>
      <c r="I242" s="393">
        <f t="shared" si="5"/>
        <v>13.9</v>
      </c>
      <c r="J242" s="382">
        <f t="shared" si="3"/>
        <v>1333.691603</v>
      </c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  <c r="AA242" s="380"/>
    </row>
    <row r="243">
      <c r="A243" s="380"/>
      <c r="B243" s="380"/>
      <c r="C243" s="380"/>
      <c r="D243" s="380"/>
      <c r="E243" s="391">
        <v>239.0</v>
      </c>
      <c r="F243" s="382">
        <f t="shared" si="4"/>
        <v>1333.691603</v>
      </c>
      <c r="G243" s="382">
        <f t="shared" si="1"/>
        <v>5.001343511</v>
      </c>
      <c r="H243" s="382">
        <f t="shared" si="2"/>
        <v>8.898656489</v>
      </c>
      <c r="I243" s="393">
        <f t="shared" si="5"/>
        <v>13.9</v>
      </c>
      <c r="J243" s="382">
        <f t="shared" si="3"/>
        <v>1324.792946</v>
      </c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  <c r="AA243" s="380"/>
    </row>
    <row r="244">
      <c r="A244" s="380"/>
      <c r="B244" s="380"/>
      <c r="C244" s="380"/>
      <c r="D244" s="380"/>
      <c r="E244" s="391">
        <v>240.0</v>
      </c>
      <c r="F244" s="382">
        <f t="shared" si="4"/>
        <v>1324.792946</v>
      </c>
      <c r="G244" s="382">
        <f t="shared" si="1"/>
        <v>4.967973549</v>
      </c>
      <c r="H244" s="382">
        <f t="shared" si="2"/>
        <v>8.932026451</v>
      </c>
      <c r="I244" s="393">
        <f t="shared" si="5"/>
        <v>13.9</v>
      </c>
      <c r="J244" s="382">
        <f t="shared" si="3"/>
        <v>1315.86092</v>
      </c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  <c r="AA244" s="380"/>
    </row>
    <row r="245">
      <c r="A245" s="380"/>
      <c r="B245" s="380"/>
      <c r="C245" s="380"/>
      <c r="D245" s="380"/>
      <c r="E245" s="391">
        <v>241.0</v>
      </c>
      <c r="F245" s="382">
        <f t="shared" si="4"/>
        <v>1315.86092</v>
      </c>
      <c r="G245" s="382">
        <f t="shared" si="1"/>
        <v>4.93447845</v>
      </c>
      <c r="H245" s="382">
        <f t="shared" si="2"/>
        <v>8.96552155</v>
      </c>
      <c r="I245" s="393">
        <f t="shared" si="5"/>
        <v>13.9</v>
      </c>
      <c r="J245" s="382">
        <f t="shared" si="3"/>
        <v>1306.895398</v>
      </c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  <c r="AA245" s="380"/>
    </row>
    <row r="246">
      <c r="A246" s="380"/>
      <c r="B246" s="380"/>
      <c r="C246" s="380"/>
      <c r="D246" s="380"/>
      <c r="E246" s="391">
        <v>242.0</v>
      </c>
      <c r="F246" s="382">
        <f t="shared" si="4"/>
        <v>1306.895398</v>
      </c>
      <c r="G246" s="382">
        <f t="shared" si="1"/>
        <v>4.900857744</v>
      </c>
      <c r="H246" s="382">
        <f t="shared" si="2"/>
        <v>8.999142256</v>
      </c>
      <c r="I246" s="393">
        <f t="shared" si="5"/>
        <v>13.9</v>
      </c>
      <c r="J246" s="382">
        <f t="shared" si="3"/>
        <v>1297.896256</v>
      </c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  <c r="AA246" s="380"/>
    </row>
    <row r="247">
      <c r="A247" s="380"/>
      <c r="B247" s="380"/>
      <c r="C247" s="380"/>
      <c r="D247" s="380"/>
      <c r="E247" s="391">
        <v>243.0</v>
      </c>
      <c r="F247" s="382">
        <f t="shared" si="4"/>
        <v>1297.896256</v>
      </c>
      <c r="G247" s="382">
        <f t="shared" si="1"/>
        <v>4.86711096</v>
      </c>
      <c r="H247" s="382">
        <f t="shared" si="2"/>
        <v>9.03288904</v>
      </c>
      <c r="I247" s="393">
        <f t="shared" si="5"/>
        <v>13.9</v>
      </c>
      <c r="J247" s="382">
        <f t="shared" si="3"/>
        <v>1288.863367</v>
      </c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  <c r="AA247" s="380"/>
    </row>
    <row r="248">
      <c r="A248" s="380"/>
      <c r="B248" s="380"/>
      <c r="C248" s="380"/>
      <c r="D248" s="380"/>
      <c r="E248" s="391">
        <v>244.0</v>
      </c>
      <c r="F248" s="382">
        <f t="shared" si="4"/>
        <v>1288.863367</v>
      </c>
      <c r="G248" s="382">
        <f t="shared" si="1"/>
        <v>4.833237627</v>
      </c>
      <c r="H248" s="382">
        <f t="shared" si="2"/>
        <v>9.066762373</v>
      </c>
      <c r="I248" s="393">
        <f t="shared" si="5"/>
        <v>13.9</v>
      </c>
      <c r="J248" s="382">
        <f t="shared" si="3"/>
        <v>1279.796605</v>
      </c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  <c r="AA248" s="380"/>
    </row>
    <row r="249">
      <c r="A249" s="380"/>
      <c r="B249" s="380"/>
      <c r="C249" s="380"/>
      <c r="D249" s="380"/>
      <c r="E249" s="391">
        <v>245.0</v>
      </c>
      <c r="F249" s="382">
        <f t="shared" si="4"/>
        <v>1279.796605</v>
      </c>
      <c r="G249" s="382">
        <f t="shared" si="1"/>
        <v>4.799237268</v>
      </c>
      <c r="H249" s="382">
        <f t="shared" si="2"/>
        <v>9.100762732</v>
      </c>
      <c r="I249" s="393">
        <f t="shared" si="5"/>
        <v>13.9</v>
      </c>
      <c r="J249" s="382">
        <f t="shared" si="3"/>
        <v>1270.695842</v>
      </c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  <c r="AA249" s="380"/>
    </row>
    <row r="250">
      <c r="A250" s="380"/>
      <c r="B250" s="380"/>
      <c r="C250" s="380"/>
      <c r="D250" s="380"/>
      <c r="E250" s="391">
        <v>246.0</v>
      </c>
      <c r="F250" s="382">
        <f t="shared" si="4"/>
        <v>1270.695842</v>
      </c>
      <c r="G250" s="382">
        <f t="shared" si="1"/>
        <v>4.765109407</v>
      </c>
      <c r="H250" s="382">
        <f t="shared" si="2"/>
        <v>9.134890593</v>
      </c>
      <c r="I250" s="393">
        <f t="shared" si="5"/>
        <v>13.9</v>
      </c>
      <c r="J250" s="382">
        <f t="shared" si="3"/>
        <v>1261.560951</v>
      </c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  <c r="AA250" s="380"/>
    </row>
    <row r="251">
      <c r="A251" s="380"/>
      <c r="B251" s="380"/>
      <c r="C251" s="380"/>
      <c r="D251" s="380"/>
      <c r="E251" s="391">
        <v>247.0</v>
      </c>
      <c r="F251" s="382">
        <f t="shared" si="4"/>
        <v>1261.560951</v>
      </c>
      <c r="G251" s="382">
        <f t="shared" si="1"/>
        <v>4.730853568</v>
      </c>
      <c r="H251" s="382">
        <f t="shared" si="2"/>
        <v>9.169146432</v>
      </c>
      <c r="I251" s="393">
        <f t="shared" si="5"/>
        <v>13.9</v>
      </c>
      <c r="J251" s="382">
        <f t="shared" si="3"/>
        <v>1252.391805</v>
      </c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  <c r="AA251" s="380"/>
    </row>
    <row r="252">
      <c r="A252" s="380"/>
      <c r="B252" s="380"/>
      <c r="C252" s="380"/>
      <c r="D252" s="380"/>
      <c r="E252" s="391">
        <v>248.0</v>
      </c>
      <c r="F252" s="382">
        <f t="shared" si="4"/>
        <v>1252.391805</v>
      </c>
      <c r="G252" s="382">
        <f t="shared" si="1"/>
        <v>4.696469269</v>
      </c>
      <c r="H252" s="382">
        <f t="shared" si="2"/>
        <v>9.203530731</v>
      </c>
      <c r="I252" s="393">
        <f t="shared" si="5"/>
        <v>13.9</v>
      </c>
      <c r="J252" s="382">
        <f t="shared" si="3"/>
        <v>1243.188274</v>
      </c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  <c r="AA252" s="380"/>
    </row>
    <row r="253">
      <c r="A253" s="380"/>
      <c r="B253" s="380"/>
      <c r="C253" s="380"/>
      <c r="D253" s="380"/>
      <c r="E253" s="391">
        <v>249.0</v>
      </c>
      <c r="F253" s="382">
        <f t="shared" si="4"/>
        <v>1243.188274</v>
      </c>
      <c r="G253" s="382">
        <f t="shared" si="1"/>
        <v>4.661956028</v>
      </c>
      <c r="H253" s="382">
        <f t="shared" si="2"/>
        <v>9.238043972</v>
      </c>
      <c r="I253" s="393">
        <f t="shared" si="5"/>
        <v>13.9</v>
      </c>
      <c r="J253" s="382">
        <f t="shared" si="3"/>
        <v>1233.95023</v>
      </c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  <c r="AA253" s="380"/>
    </row>
    <row r="254">
      <c r="A254" s="380"/>
      <c r="B254" s="380"/>
      <c r="C254" s="380"/>
      <c r="D254" s="380"/>
      <c r="E254" s="391">
        <v>250.0</v>
      </c>
      <c r="F254" s="382">
        <f t="shared" si="4"/>
        <v>1233.95023</v>
      </c>
      <c r="G254" s="382">
        <f t="shared" si="1"/>
        <v>4.627313363</v>
      </c>
      <c r="H254" s="382">
        <f t="shared" si="2"/>
        <v>9.272686637</v>
      </c>
      <c r="I254" s="393">
        <f t="shared" si="5"/>
        <v>13.9</v>
      </c>
      <c r="J254" s="382">
        <f t="shared" si="3"/>
        <v>1224.677544</v>
      </c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  <c r="AA254" s="380"/>
    </row>
    <row r="255">
      <c r="A255" s="380"/>
      <c r="B255" s="380"/>
      <c r="C255" s="380"/>
      <c r="D255" s="380"/>
      <c r="E255" s="391">
        <v>251.0</v>
      </c>
      <c r="F255" s="382">
        <f t="shared" si="4"/>
        <v>1224.677544</v>
      </c>
      <c r="G255" s="382">
        <f t="shared" si="1"/>
        <v>4.592540789</v>
      </c>
      <c r="H255" s="382">
        <f t="shared" si="2"/>
        <v>9.307459211</v>
      </c>
      <c r="I255" s="393">
        <f t="shared" si="5"/>
        <v>13.9</v>
      </c>
      <c r="J255" s="382">
        <f t="shared" si="3"/>
        <v>1215.370084</v>
      </c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  <c r="AA255" s="380"/>
    </row>
    <row r="256">
      <c r="A256" s="380"/>
      <c r="B256" s="380"/>
      <c r="C256" s="380"/>
      <c r="D256" s="380"/>
      <c r="E256" s="391">
        <v>252.0</v>
      </c>
      <c r="F256" s="382">
        <f t="shared" si="4"/>
        <v>1215.370084</v>
      </c>
      <c r="G256" s="382">
        <f t="shared" si="1"/>
        <v>4.557637816</v>
      </c>
      <c r="H256" s="382">
        <f t="shared" si="2"/>
        <v>9.342362184</v>
      </c>
      <c r="I256" s="393">
        <f t="shared" si="5"/>
        <v>13.9</v>
      </c>
      <c r="J256" s="382">
        <f t="shared" si="3"/>
        <v>1206.027722</v>
      </c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  <c r="AA256" s="380"/>
    </row>
    <row r="257">
      <c r="A257" s="380"/>
      <c r="B257" s="380"/>
      <c r="C257" s="380"/>
      <c r="D257" s="380"/>
      <c r="E257" s="391">
        <v>253.0</v>
      </c>
      <c r="F257" s="382">
        <f t="shared" si="4"/>
        <v>1206.027722</v>
      </c>
      <c r="G257" s="382">
        <f t="shared" si="1"/>
        <v>4.522603958</v>
      </c>
      <c r="H257" s="382">
        <f t="shared" si="2"/>
        <v>9.377396042</v>
      </c>
      <c r="I257" s="393">
        <f t="shared" si="5"/>
        <v>13.9</v>
      </c>
      <c r="J257" s="382">
        <f t="shared" si="3"/>
        <v>1196.650326</v>
      </c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  <c r="AA257" s="380"/>
    </row>
    <row r="258">
      <c r="A258" s="380"/>
      <c r="B258" s="380"/>
      <c r="C258" s="380"/>
      <c r="D258" s="380"/>
      <c r="E258" s="391">
        <v>254.0</v>
      </c>
      <c r="F258" s="382">
        <f t="shared" si="4"/>
        <v>1196.650326</v>
      </c>
      <c r="G258" s="382">
        <f t="shared" si="1"/>
        <v>4.487438723</v>
      </c>
      <c r="H258" s="382">
        <f t="shared" si="2"/>
        <v>9.412561277</v>
      </c>
      <c r="I258" s="393">
        <f t="shared" si="5"/>
        <v>13.9</v>
      </c>
      <c r="J258" s="382">
        <f t="shared" si="3"/>
        <v>1187.237765</v>
      </c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  <c r="AA258" s="380"/>
    </row>
    <row r="259">
      <c r="A259" s="380"/>
      <c r="B259" s="380"/>
      <c r="C259" s="380"/>
      <c r="D259" s="380"/>
      <c r="E259" s="391">
        <v>255.0</v>
      </c>
      <c r="F259" s="382">
        <f t="shared" si="4"/>
        <v>1187.237765</v>
      </c>
      <c r="G259" s="382">
        <f t="shared" si="1"/>
        <v>4.452141618</v>
      </c>
      <c r="H259" s="382">
        <f t="shared" si="2"/>
        <v>9.447858382</v>
      </c>
      <c r="I259" s="393">
        <f t="shared" si="5"/>
        <v>13.9</v>
      </c>
      <c r="J259" s="382">
        <f t="shared" si="3"/>
        <v>1177.789907</v>
      </c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  <c r="AA259" s="380"/>
    </row>
    <row r="260">
      <c r="A260" s="380"/>
      <c r="B260" s="380"/>
      <c r="C260" s="380"/>
      <c r="D260" s="380"/>
      <c r="E260" s="391">
        <v>256.0</v>
      </c>
      <c r="F260" s="382">
        <f t="shared" si="4"/>
        <v>1177.789907</v>
      </c>
      <c r="G260" s="382">
        <f t="shared" si="1"/>
        <v>4.416712149</v>
      </c>
      <c r="H260" s="382">
        <f t="shared" si="2"/>
        <v>9.483287851</v>
      </c>
      <c r="I260" s="393">
        <f t="shared" si="5"/>
        <v>13.9</v>
      </c>
      <c r="J260" s="382">
        <f t="shared" si="3"/>
        <v>1168.306619</v>
      </c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  <c r="AA260" s="380"/>
    </row>
    <row r="261">
      <c r="A261" s="380"/>
      <c r="B261" s="380"/>
      <c r="C261" s="380"/>
      <c r="D261" s="380"/>
      <c r="E261" s="391">
        <v>257.0</v>
      </c>
      <c r="F261" s="382">
        <f t="shared" si="4"/>
        <v>1168.306619</v>
      </c>
      <c r="G261" s="382">
        <f t="shared" si="1"/>
        <v>4.38114982</v>
      </c>
      <c r="H261" s="382">
        <f t="shared" si="2"/>
        <v>9.51885018</v>
      </c>
      <c r="I261" s="393">
        <f t="shared" si="5"/>
        <v>13.9</v>
      </c>
      <c r="J261" s="382">
        <f t="shared" si="3"/>
        <v>1158.787768</v>
      </c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  <c r="AA261" s="380"/>
    </row>
    <row r="262">
      <c r="A262" s="380"/>
      <c r="B262" s="380"/>
      <c r="C262" s="380"/>
      <c r="D262" s="380"/>
      <c r="E262" s="391">
        <v>258.0</v>
      </c>
      <c r="F262" s="382">
        <f t="shared" si="4"/>
        <v>1158.787768</v>
      </c>
      <c r="G262" s="382">
        <f t="shared" si="1"/>
        <v>4.345454132</v>
      </c>
      <c r="H262" s="382">
        <f t="shared" si="2"/>
        <v>9.554545868</v>
      </c>
      <c r="I262" s="393">
        <f t="shared" si="5"/>
        <v>13.9</v>
      </c>
      <c r="J262" s="382">
        <f t="shared" si="3"/>
        <v>1149.233223</v>
      </c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  <c r="AA262" s="380"/>
    </row>
    <row r="263">
      <c r="A263" s="380"/>
      <c r="B263" s="380"/>
      <c r="C263" s="380"/>
      <c r="D263" s="380"/>
      <c r="E263" s="391">
        <v>259.0</v>
      </c>
      <c r="F263" s="382">
        <f t="shared" si="4"/>
        <v>1149.233223</v>
      </c>
      <c r="G263" s="382">
        <f t="shared" si="1"/>
        <v>4.309624585</v>
      </c>
      <c r="H263" s="382">
        <f t="shared" si="2"/>
        <v>9.590375415</v>
      </c>
      <c r="I263" s="393">
        <f t="shared" si="5"/>
        <v>13.9</v>
      </c>
      <c r="J263" s="382">
        <f t="shared" si="3"/>
        <v>1139.642847</v>
      </c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  <c r="AA263" s="380"/>
    </row>
    <row r="264">
      <c r="A264" s="380"/>
      <c r="B264" s="380"/>
      <c r="C264" s="380"/>
      <c r="D264" s="380"/>
      <c r="E264" s="391">
        <v>260.0</v>
      </c>
      <c r="F264" s="382">
        <f t="shared" si="4"/>
        <v>1139.642847</v>
      </c>
      <c r="G264" s="382">
        <f t="shared" si="1"/>
        <v>4.273660677</v>
      </c>
      <c r="H264" s="382">
        <f t="shared" si="2"/>
        <v>9.626339323</v>
      </c>
      <c r="I264" s="393">
        <f t="shared" si="5"/>
        <v>13.9</v>
      </c>
      <c r="J264" s="382">
        <f t="shared" si="3"/>
        <v>1130.016508</v>
      </c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  <c r="AA264" s="380"/>
    </row>
    <row r="265">
      <c r="A265" s="380"/>
      <c r="B265" s="380"/>
      <c r="C265" s="380"/>
      <c r="D265" s="380"/>
      <c r="E265" s="391">
        <v>261.0</v>
      </c>
      <c r="F265" s="382">
        <f t="shared" si="4"/>
        <v>1130.016508</v>
      </c>
      <c r="G265" s="382">
        <f t="shared" si="1"/>
        <v>4.237561905</v>
      </c>
      <c r="H265" s="382">
        <f t="shared" si="2"/>
        <v>9.662438095</v>
      </c>
      <c r="I265" s="393">
        <f t="shared" si="5"/>
        <v>13.9</v>
      </c>
      <c r="J265" s="382">
        <f t="shared" si="3"/>
        <v>1120.35407</v>
      </c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  <c r="AA265" s="380"/>
    </row>
    <row r="266">
      <c r="A266" s="380"/>
      <c r="B266" s="380"/>
      <c r="C266" s="380"/>
      <c r="D266" s="380"/>
      <c r="E266" s="391">
        <v>262.0</v>
      </c>
      <c r="F266" s="382">
        <f t="shared" si="4"/>
        <v>1120.35407</v>
      </c>
      <c r="G266" s="382">
        <f t="shared" si="1"/>
        <v>4.201327762</v>
      </c>
      <c r="H266" s="382">
        <f t="shared" si="2"/>
        <v>9.698672238</v>
      </c>
      <c r="I266" s="393">
        <f t="shared" si="5"/>
        <v>13.9</v>
      </c>
      <c r="J266" s="382">
        <f t="shared" si="3"/>
        <v>1110.655398</v>
      </c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  <c r="AA266" s="380"/>
    </row>
    <row r="267">
      <c r="A267" s="380"/>
      <c r="B267" s="380"/>
      <c r="C267" s="380"/>
      <c r="D267" s="380"/>
      <c r="E267" s="391">
        <v>263.0</v>
      </c>
      <c r="F267" s="382">
        <f t="shared" si="4"/>
        <v>1110.655398</v>
      </c>
      <c r="G267" s="382">
        <f t="shared" si="1"/>
        <v>4.164957741</v>
      </c>
      <c r="H267" s="382">
        <f t="shared" si="2"/>
        <v>9.735042259</v>
      </c>
      <c r="I267" s="393">
        <f t="shared" si="5"/>
        <v>13.9</v>
      </c>
      <c r="J267" s="382">
        <f t="shared" si="3"/>
        <v>1100.920355</v>
      </c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  <c r="AA267" s="380"/>
    </row>
    <row r="268">
      <c r="A268" s="380"/>
      <c r="B268" s="380"/>
      <c r="C268" s="380"/>
      <c r="D268" s="380"/>
      <c r="E268" s="391">
        <v>264.0</v>
      </c>
      <c r="F268" s="382">
        <f t="shared" si="4"/>
        <v>1100.920355</v>
      </c>
      <c r="G268" s="382">
        <f t="shared" si="1"/>
        <v>4.128451332</v>
      </c>
      <c r="H268" s="382">
        <f t="shared" si="2"/>
        <v>9.771548668</v>
      </c>
      <c r="I268" s="393">
        <f t="shared" si="5"/>
        <v>13.9</v>
      </c>
      <c r="J268" s="382">
        <f t="shared" si="3"/>
        <v>1091.148807</v>
      </c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  <c r="AA268" s="380"/>
    </row>
    <row r="269">
      <c r="A269" s="380"/>
      <c r="B269" s="380"/>
      <c r="C269" s="380"/>
      <c r="D269" s="380"/>
      <c r="E269" s="391">
        <v>265.0</v>
      </c>
      <c r="F269" s="382">
        <f t="shared" si="4"/>
        <v>1091.148807</v>
      </c>
      <c r="G269" s="382">
        <f t="shared" si="1"/>
        <v>4.091808025</v>
      </c>
      <c r="H269" s="382">
        <f t="shared" si="2"/>
        <v>9.808191975</v>
      </c>
      <c r="I269" s="393">
        <f t="shared" si="5"/>
        <v>13.9</v>
      </c>
      <c r="J269" s="382">
        <f t="shared" si="3"/>
        <v>1081.340615</v>
      </c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  <c r="AA269" s="380"/>
    </row>
    <row r="270">
      <c r="A270" s="380"/>
      <c r="B270" s="380"/>
      <c r="C270" s="380"/>
      <c r="D270" s="380"/>
      <c r="E270" s="391">
        <v>266.0</v>
      </c>
      <c r="F270" s="382">
        <f t="shared" si="4"/>
        <v>1081.340615</v>
      </c>
      <c r="G270" s="382">
        <f t="shared" si="1"/>
        <v>4.055027305</v>
      </c>
      <c r="H270" s="382">
        <f t="shared" si="2"/>
        <v>9.844972695</v>
      </c>
      <c r="I270" s="393">
        <f t="shared" si="5"/>
        <v>13.9</v>
      </c>
      <c r="J270" s="382">
        <f t="shared" si="3"/>
        <v>1071.495642</v>
      </c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  <c r="AA270" s="380"/>
    </row>
    <row r="271">
      <c r="A271" s="380"/>
      <c r="B271" s="380"/>
      <c r="C271" s="380"/>
      <c r="D271" s="380"/>
      <c r="E271" s="391">
        <v>267.0</v>
      </c>
      <c r="F271" s="382">
        <f t="shared" si="4"/>
        <v>1071.495642</v>
      </c>
      <c r="G271" s="382">
        <f t="shared" si="1"/>
        <v>4.018108657</v>
      </c>
      <c r="H271" s="382">
        <f t="shared" si="2"/>
        <v>9.881891343</v>
      </c>
      <c r="I271" s="393">
        <f t="shared" si="5"/>
        <v>13.9</v>
      </c>
      <c r="J271" s="382">
        <f t="shared" si="3"/>
        <v>1061.613751</v>
      </c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  <c r="AA271" s="380"/>
    </row>
    <row r="272">
      <c r="A272" s="380"/>
      <c r="B272" s="380"/>
      <c r="C272" s="380"/>
      <c r="D272" s="380"/>
      <c r="E272" s="391">
        <v>268.0</v>
      </c>
      <c r="F272" s="382">
        <f t="shared" si="4"/>
        <v>1061.613751</v>
      </c>
      <c r="G272" s="382">
        <f t="shared" si="1"/>
        <v>3.981051565</v>
      </c>
      <c r="H272" s="382">
        <f t="shared" si="2"/>
        <v>9.918948435</v>
      </c>
      <c r="I272" s="393">
        <f t="shared" si="5"/>
        <v>13.9</v>
      </c>
      <c r="J272" s="382">
        <f t="shared" si="3"/>
        <v>1051.694802</v>
      </c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  <c r="AA272" s="380"/>
    </row>
    <row r="273">
      <c r="A273" s="380"/>
      <c r="B273" s="380"/>
      <c r="C273" s="380"/>
      <c r="D273" s="380"/>
      <c r="E273" s="391">
        <v>269.0</v>
      </c>
      <c r="F273" s="382">
        <f t="shared" si="4"/>
        <v>1051.694802</v>
      </c>
      <c r="G273" s="382">
        <f t="shared" si="1"/>
        <v>3.943855508</v>
      </c>
      <c r="H273" s="382">
        <f t="shared" si="2"/>
        <v>9.956144492</v>
      </c>
      <c r="I273" s="393">
        <f t="shared" si="5"/>
        <v>13.9</v>
      </c>
      <c r="J273" s="382">
        <f t="shared" si="3"/>
        <v>1041.738658</v>
      </c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  <c r="AA273" s="380"/>
    </row>
    <row r="274">
      <c r="A274" s="380"/>
      <c r="B274" s="380"/>
      <c r="C274" s="380"/>
      <c r="D274" s="380"/>
      <c r="E274" s="391">
        <v>270.0</v>
      </c>
      <c r="F274" s="382">
        <f t="shared" si="4"/>
        <v>1041.738658</v>
      </c>
      <c r="G274" s="382">
        <f t="shared" si="1"/>
        <v>3.906519966</v>
      </c>
      <c r="H274" s="382">
        <f t="shared" si="2"/>
        <v>9.993480034</v>
      </c>
      <c r="I274" s="393">
        <f t="shared" si="5"/>
        <v>13.9</v>
      </c>
      <c r="J274" s="382">
        <f t="shared" si="3"/>
        <v>1031.745178</v>
      </c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  <c r="AA274" s="380"/>
    </row>
    <row r="275">
      <c r="A275" s="380"/>
      <c r="B275" s="380"/>
      <c r="C275" s="380"/>
      <c r="D275" s="380"/>
      <c r="E275" s="391">
        <v>271.0</v>
      </c>
      <c r="F275" s="382">
        <f t="shared" si="4"/>
        <v>1031.745178</v>
      </c>
      <c r="G275" s="382">
        <f t="shared" si="1"/>
        <v>3.869044416</v>
      </c>
      <c r="H275" s="382">
        <f t="shared" si="2"/>
        <v>10.03095558</v>
      </c>
      <c r="I275" s="393">
        <f t="shared" si="5"/>
        <v>13.9</v>
      </c>
      <c r="J275" s="382">
        <f t="shared" si="3"/>
        <v>1021.714222</v>
      </c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  <c r="AA275" s="380"/>
    </row>
    <row r="276">
      <c r="A276" s="380"/>
      <c r="B276" s="380"/>
      <c r="C276" s="380"/>
      <c r="D276" s="380"/>
      <c r="E276" s="391">
        <v>272.0</v>
      </c>
      <c r="F276" s="382">
        <f t="shared" si="4"/>
        <v>1021.714222</v>
      </c>
      <c r="G276" s="382">
        <f t="shared" si="1"/>
        <v>3.831428333</v>
      </c>
      <c r="H276" s="382">
        <f t="shared" si="2"/>
        <v>10.06857167</v>
      </c>
      <c r="I276" s="393">
        <f t="shared" si="5"/>
        <v>13.9</v>
      </c>
      <c r="J276" s="382">
        <f t="shared" si="3"/>
        <v>1011.64565</v>
      </c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  <c r="AA276" s="380"/>
    </row>
    <row r="277">
      <c r="A277" s="380"/>
      <c r="B277" s="380"/>
      <c r="C277" s="380"/>
      <c r="D277" s="380"/>
      <c r="E277" s="391">
        <v>273.0</v>
      </c>
      <c r="F277" s="382">
        <f t="shared" si="4"/>
        <v>1011.64565</v>
      </c>
      <c r="G277" s="382">
        <f t="shared" si="1"/>
        <v>3.793671189</v>
      </c>
      <c r="H277" s="382">
        <f t="shared" si="2"/>
        <v>10.10632881</v>
      </c>
      <c r="I277" s="393">
        <f t="shared" si="5"/>
        <v>13.9</v>
      </c>
      <c r="J277" s="382">
        <f t="shared" si="3"/>
        <v>1001.539322</v>
      </c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  <c r="AA277" s="380"/>
    </row>
    <row r="278">
      <c r="A278" s="380"/>
      <c r="B278" s="380"/>
      <c r="C278" s="380"/>
      <c r="D278" s="380"/>
      <c r="E278" s="391">
        <v>274.0</v>
      </c>
      <c r="F278" s="382">
        <f t="shared" si="4"/>
        <v>1001.539322</v>
      </c>
      <c r="G278" s="382">
        <f t="shared" si="1"/>
        <v>3.755772456</v>
      </c>
      <c r="H278" s="382">
        <f t="shared" si="2"/>
        <v>10.14422754</v>
      </c>
      <c r="I278" s="393">
        <f t="shared" si="5"/>
        <v>13.9</v>
      </c>
      <c r="J278" s="382">
        <f t="shared" si="3"/>
        <v>991.395094</v>
      </c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  <c r="AA278" s="380"/>
    </row>
    <row r="279">
      <c r="A279" s="380"/>
      <c r="B279" s="380"/>
      <c r="C279" s="380"/>
      <c r="D279" s="380"/>
      <c r="E279" s="391">
        <v>275.0</v>
      </c>
      <c r="F279" s="382">
        <f t="shared" si="4"/>
        <v>991.395094</v>
      </c>
      <c r="G279" s="382">
        <f t="shared" si="1"/>
        <v>3.717731603</v>
      </c>
      <c r="H279" s="382">
        <f t="shared" si="2"/>
        <v>10.1822684</v>
      </c>
      <c r="I279" s="393">
        <f t="shared" si="5"/>
        <v>13.9</v>
      </c>
      <c r="J279" s="382">
        <f t="shared" si="3"/>
        <v>981.2128256</v>
      </c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  <c r="AA279" s="380"/>
    </row>
    <row r="280">
      <c r="A280" s="380"/>
      <c r="B280" s="380"/>
      <c r="C280" s="380"/>
      <c r="D280" s="380"/>
      <c r="E280" s="391">
        <v>276.0</v>
      </c>
      <c r="F280" s="382">
        <f t="shared" si="4"/>
        <v>981.2128256</v>
      </c>
      <c r="G280" s="382">
        <f t="shared" si="1"/>
        <v>3.679548096</v>
      </c>
      <c r="H280" s="382">
        <f t="shared" si="2"/>
        <v>10.2204519</v>
      </c>
      <c r="I280" s="393">
        <f t="shared" si="5"/>
        <v>13.9</v>
      </c>
      <c r="J280" s="382">
        <f t="shared" si="3"/>
        <v>970.9923737</v>
      </c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  <c r="AA280" s="380"/>
    </row>
    <row r="281">
      <c r="A281" s="380"/>
      <c r="B281" s="380"/>
      <c r="C281" s="380"/>
      <c r="D281" s="380"/>
      <c r="E281" s="391">
        <v>277.0</v>
      </c>
      <c r="F281" s="382">
        <f t="shared" si="4"/>
        <v>970.9923737</v>
      </c>
      <c r="G281" s="382">
        <f t="shared" si="1"/>
        <v>3.641221401</v>
      </c>
      <c r="H281" s="382">
        <f t="shared" si="2"/>
        <v>10.2587786</v>
      </c>
      <c r="I281" s="393">
        <f t="shared" si="5"/>
        <v>13.9</v>
      </c>
      <c r="J281" s="382">
        <f t="shared" si="3"/>
        <v>960.7335951</v>
      </c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  <c r="AA281" s="380"/>
    </row>
    <row r="282">
      <c r="A282" s="380"/>
      <c r="B282" s="380"/>
      <c r="C282" s="380"/>
      <c r="D282" s="380"/>
      <c r="E282" s="391">
        <v>278.0</v>
      </c>
      <c r="F282" s="382">
        <f t="shared" si="4"/>
        <v>960.7335951</v>
      </c>
      <c r="G282" s="382">
        <f t="shared" si="1"/>
        <v>3.602750982</v>
      </c>
      <c r="H282" s="382">
        <f t="shared" si="2"/>
        <v>10.29724902</v>
      </c>
      <c r="I282" s="393">
        <f t="shared" si="5"/>
        <v>13.9</v>
      </c>
      <c r="J282" s="382">
        <f t="shared" si="3"/>
        <v>950.4363461</v>
      </c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  <c r="AA282" s="380"/>
    </row>
    <row r="283">
      <c r="A283" s="380"/>
      <c r="B283" s="380"/>
      <c r="C283" s="380"/>
      <c r="D283" s="380"/>
      <c r="E283" s="391">
        <v>279.0</v>
      </c>
      <c r="F283" s="382">
        <f t="shared" si="4"/>
        <v>950.4363461</v>
      </c>
      <c r="G283" s="382">
        <f t="shared" si="1"/>
        <v>3.564136298</v>
      </c>
      <c r="H283" s="382">
        <f t="shared" si="2"/>
        <v>10.3358637</v>
      </c>
      <c r="I283" s="393">
        <f t="shared" si="5"/>
        <v>13.9</v>
      </c>
      <c r="J283" s="382">
        <f t="shared" si="3"/>
        <v>940.1004824</v>
      </c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  <c r="AA283" s="380"/>
    </row>
    <row r="284">
      <c r="A284" s="380"/>
      <c r="B284" s="380"/>
      <c r="C284" s="380"/>
      <c r="D284" s="380"/>
      <c r="E284" s="391">
        <v>280.0</v>
      </c>
      <c r="F284" s="382">
        <f t="shared" si="4"/>
        <v>940.1004824</v>
      </c>
      <c r="G284" s="382">
        <f t="shared" si="1"/>
        <v>3.525376809</v>
      </c>
      <c r="H284" s="382">
        <f t="shared" si="2"/>
        <v>10.37462319</v>
      </c>
      <c r="I284" s="393">
        <f t="shared" si="5"/>
        <v>13.9</v>
      </c>
      <c r="J284" s="382">
        <f t="shared" si="3"/>
        <v>929.7258592</v>
      </c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  <c r="AA284" s="380"/>
    </row>
    <row r="285">
      <c r="A285" s="380"/>
      <c r="B285" s="380"/>
      <c r="C285" s="380"/>
      <c r="D285" s="380"/>
      <c r="E285" s="391">
        <v>281.0</v>
      </c>
      <c r="F285" s="382">
        <f t="shared" si="4"/>
        <v>929.7258592</v>
      </c>
      <c r="G285" s="382">
        <f t="shared" si="1"/>
        <v>3.486471972</v>
      </c>
      <c r="H285" s="382">
        <f t="shared" si="2"/>
        <v>10.41352803</v>
      </c>
      <c r="I285" s="393">
        <f t="shared" si="5"/>
        <v>13.9</v>
      </c>
      <c r="J285" s="382">
        <f t="shared" si="3"/>
        <v>919.3123312</v>
      </c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  <c r="AA285" s="380"/>
    </row>
    <row r="286">
      <c r="A286" s="380"/>
      <c r="B286" s="380"/>
      <c r="C286" s="380"/>
      <c r="D286" s="380"/>
      <c r="E286" s="391">
        <v>282.0</v>
      </c>
      <c r="F286" s="382">
        <f t="shared" si="4"/>
        <v>919.3123312</v>
      </c>
      <c r="G286" s="382">
        <f t="shared" si="1"/>
        <v>3.447421242</v>
      </c>
      <c r="H286" s="382">
        <f t="shared" si="2"/>
        <v>10.45257876</v>
      </c>
      <c r="I286" s="393">
        <f t="shared" si="5"/>
        <v>13.9</v>
      </c>
      <c r="J286" s="382">
        <f t="shared" si="3"/>
        <v>908.8597524</v>
      </c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  <c r="AA286" s="380"/>
    </row>
    <row r="287">
      <c r="A287" s="380"/>
      <c r="B287" s="380"/>
      <c r="C287" s="380"/>
      <c r="D287" s="380"/>
      <c r="E287" s="391">
        <v>283.0</v>
      </c>
      <c r="F287" s="382">
        <f t="shared" si="4"/>
        <v>908.8597524</v>
      </c>
      <c r="G287" s="382">
        <f t="shared" si="1"/>
        <v>3.408224072</v>
      </c>
      <c r="H287" s="382">
        <f t="shared" si="2"/>
        <v>10.49177593</v>
      </c>
      <c r="I287" s="393">
        <f t="shared" si="5"/>
        <v>13.9</v>
      </c>
      <c r="J287" s="382">
        <f t="shared" si="3"/>
        <v>898.3679765</v>
      </c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  <c r="AA287" s="380"/>
    </row>
    <row r="288">
      <c r="A288" s="380"/>
      <c r="B288" s="380"/>
      <c r="C288" s="380"/>
      <c r="D288" s="380"/>
      <c r="E288" s="391">
        <v>284.0</v>
      </c>
      <c r="F288" s="382">
        <f t="shared" si="4"/>
        <v>898.3679765</v>
      </c>
      <c r="G288" s="382">
        <f t="shared" si="1"/>
        <v>3.368879912</v>
      </c>
      <c r="H288" s="382">
        <f t="shared" si="2"/>
        <v>10.53112009</v>
      </c>
      <c r="I288" s="393">
        <f t="shared" si="5"/>
        <v>13.9</v>
      </c>
      <c r="J288" s="382">
        <f t="shared" si="3"/>
        <v>887.8368564</v>
      </c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  <c r="AA288" s="380"/>
    </row>
    <row r="289">
      <c r="A289" s="380"/>
      <c r="B289" s="380"/>
      <c r="C289" s="380"/>
      <c r="D289" s="380"/>
      <c r="E289" s="391">
        <v>285.0</v>
      </c>
      <c r="F289" s="382">
        <f t="shared" si="4"/>
        <v>887.8368564</v>
      </c>
      <c r="G289" s="382">
        <f t="shared" si="1"/>
        <v>3.329388212</v>
      </c>
      <c r="H289" s="382">
        <f t="shared" si="2"/>
        <v>10.57061179</v>
      </c>
      <c r="I289" s="393">
        <f t="shared" si="5"/>
        <v>13.9</v>
      </c>
      <c r="J289" s="382">
        <f t="shared" si="3"/>
        <v>877.2662446</v>
      </c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  <c r="AA289" s="380"/>
    </row>
    <row r="290">
      <c r="A290" s="380"/>
      <c r="B290" s="380"/>
      <c r="C290" s="380"/>
      <c r="D290" s="380"/>
      <c r="E290" s="391">
        <v>286.0</v>
      </c>
      <c r="F290" s="382">
        <f t="shared" si="4"/>
        <v>877.2662446</v>
      </c>
      <c r="G290" s="382">
        <f t="shared" si="1"/>
        <v>3.289748417</v>
      </c>
      <c r="H290" s="382">
        <f t="shared" si="2"/>
        <v>10.61025158</v>
      </c>
      <c r="I290" s="393">
        <f t="shared" si="5"/>
        <v>13.9</v>
      </c>
      <c r="J290" s="382">
        <f t="shared" si="3"/>
        <v>866.655993</v>
      </c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  <c r="AA290" s="380"/>
    </row>
    <row r="291">
      <c r="A291" s="380"/>
      <c r="B291" s="380"/>
      <c r="C291" s="380"/>
      <c r="D291" s="380"/>
      <c r="E291" s="391">
        <v>287.0</v>
      </c>
      <c r="F291" s="382">
        <f t="shared" si="4"/>
        <v>866.655993</v>
      </c>
      <c r="G291" s="382">
        <f t="shared" si="1"/>
        <v>3.249959974</v>
      </c>
      <c r="H291" s="382">
        <f t="shared" si="2"/>
        <v>10.65004003</v>
      </c>
      <c r="I291" s="393">
        <f t="shared" si="5"/>
        <v>13.9</v>
      </c>
      <c r="J291" s="382">
        <f t="shared" si="3"/>
        <v>856.005953</v>
      </c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  <c r="AA291" s="380"/>
    </row>
    <row r="292">
      <c r="A292" s="380"/>
      <c r="B292" s="380"/>
      <c r="C292" s="380"/>
      <c r="D292" s="380"/>
      <c r="E292" s="391">
        <v>288.0</v>
      </c>
      <c r="F292" s="382">
        <f t="shared" si="4"/>
        <v>856.005953</v>
      </c>
      <c r="G292" s="382">
        <f t="shared" si="1"/>
        <v>3.210022324</v>
      </c>
      <c r="H292" s="382">
        <f t="shared" si="2"/>
        <v>10.68997768</v>
      </c>
      <c r="I292" s="393">
        <f t="shared" si="5"/>
        <v>13.9</v>
      </c>
      <c r="J292" s="382">
        <f t="shared" si="3"/>
        <v>845.3159753</v>
      </c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  <c r="AA292" s="380"/>
    </row>
    <row r="293">
      <c r="A293" s="380"/>
      <c r="B293" s="380"/>
      <c r="C293" s="380"/>
      <c r="D293" s="380"/>
      <c r="E293" s="391">
        <v>289.0</v>
      </c>
      <c r="F293" s="382">
        <f t="shared" si="4"/>
        <v>845.3159753</v>
      </c>
      <c r="G293" s="382">
        <f t="shared" si="1"/>
        <v>3.169934908</v>
      </c>
      <c r="H293" s="382">
        <f t="shared" si="2"/>
        <v>10.73006509</v>
      </c>
      <c r="I293" s="393">
        <f t="shared" si="5"/>
        <v>13.9</v>
      </c>
      <c r="J293" s="382">
        <f t="shared" si="3"/>
        <v>834.5859102</v>
      </c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  <c r="AA293" s="380"/>
    </row>
    <row r="294">
      <c r="A294" s="380"/>
      <c r="B294" s="380"/>
      <c r="C294" s="380"/>
      <c r="D294" s="380"/>
      <c r="E294" s="391">
        <v>290.0</v>
      </c>
      <c r="F294" s="382">
        <f t="shared" si="4"/>
        <v>834.5859102</v>
      </c>
      <c r="G294" s="382">
        <f t="shared" si="1"/>
        <v>3.129697163</v>
      </c>
      <c r="H294" s="382">
        <f t="shared" si="2"/>
        <v>10.77030284</v>
      </c>
      <c r="I294" s="393">
        <f t="shared" si="5"/>
        <v>13.9</v>
      </c>
      <c r="J294" s="382">
        <f t="shared" si="3"/>
        <v>823.8156074</v>
      </c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  <c r="AA294" s="380"/>
    </row>
    <row r="295">
      <c r="A295" s="380"/>
      <c r="B295" s="380"/>
      <c r="C295" s="380"/>
      <c r="D295" s="380"/>
      <c r="E295" s="391">
        <v>291.0</v>
      </c>
      <c r="F295" s="382">
        <f t="shared" si="4"/>
        <v>823.8156074</v>
      </c>
      <c r="G295" s="382">
        <f t="shared" si="1"/>
        <v>3.089308528</v>
      </c>
      <c r="H295" s="382">
        <f t="shared" si="2"/>
        <v>10.81069147</v>
      </c>
      <c r="I295" s="393">
        <f t="shared" si="5"/>
        <v>13.9</v>
      </c>
      <c r="J295" s="382">
        <f t="shared" si="3"/>
        <v>813.0049159</v>
      </c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  <c r="AA295" s="380"/>
    </row>
    <row r="296">
      <c r="A296" s="380"/>
      <c r="B296" s="380"/>
      <c r="C296" s="380"/>
      <c r="D296" s="380"/>
      <c r="E296" s="391">
        <v>292.0</v>
      </c>
      <c r="F296" s="382">
        <f t="shared" si="4"/>
        <v>813.0049159</v>
      </c>
      <c r="G296" s="382">
        <f t="shared" si="1"/>
        <v>3.048768435</v>
      </c>
      <c r="H296" s="382">
        <f t="shared" si="2"/>
        <v>10.85123157</v>
      </c>
      <c r="I296" s="393">
        <f t="shared" si="5"/>
        <v>13.9</v>
      </c>
      <c r="J296" s="382">
        <f t="shared" si="3"/>
        <v>802.1536844</v>
      </c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  <c r="AA296" s="380"/>
    </row>
    <row r="297">
      <c r="A297" s="380"/>
      <c r="B297" s="380"/>
      <c r="C297" s="380"/>
      <c r="D297" s="380"/>
      <c r="E297" s="391">
        <v>293.0</v>
      </c>
      <c r="F297" s="382">
        <f t="shared" si="4"/>
        <v>802.1536844</v>
      </c>
      <c r="G297" s="382">
        <f t="shared" si="1"/>
        <v>3.008076316</v>
      </c>
      <c r="H297" s="382">
        <f t="shared" si="2"/>
        <v>10.89192368</v>
      </c>
      <c r="I297" s="393">
        <f t="shared" si="5"/>
        <v>13.9</v>
      </c>
      <c r="J297" s="382">
        <f t="shared" si="3"/>
        <v>791.2617607</v>
      </c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  <c r="AA297" s="380"/>
    </row>
    <row r="298">
      <c r="A298" s="380"/>
      <c r="B298" s="380"/>
      <c r="C298" s="380"/>
      <c r="D298" s="380"/>
      <c r="E298" s="391">
        <v>294.0</v>
      </c>
      <c r="F298" s="382">
        <f t="shared" si="4"/>
        <v>791.2617607</v>
      </c>
      <c r="G298" s="382">
        <f t="shared" si="1"/>
        <v>2.967231603</v>
      </c>
      <c r="H298" s="382">
        <f t="shared" si="2"/>
        <v>10.9327684</v>
      </c>
      <c r="I298" s="393">
        <f t="shared" si="5"/>
        <v>13.9</v>
      </c>
      <c r="J298" s="382">
        <f t="shared" si="3"/>
        <v>780.3289923</v>
      </c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  <c r="AA298" s="380"/>
    </row>
    <row r="299">
      <c r="A299" s="380"/>
      <c r="B299" s="380"/>
      <c r="C299" s="380"/>
      <c r="D299" s="380"/>
      <c r="E299" s="391">
        <v>295.0</v>
      </c>
      <c r="F299" s="382">
        <f t="shared" si="4"/>
        <v>780.3289923</v>
      </c>
      <c r="G299" s="382">
        <f t="shared" si="1"/>
        <v>2.926233721</v>
      </c>
      <c r="H299" s="382">
        <f t="shared" si="2"/>
        <v>10.97376628</v>
      </c>
      <c r="I299" s="393">
        <f t="shared" si="5"/>
        <v>13.9</v>
      </c>
      <c r="J299" s="382">
        <f t="shared" si="3"/>
        <v>769.355226</v>
      </c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  <c r="AA299" s="380"/>
    </row>
    <row r="300">
      <c r="A300" s="380"/>
      <c r="B300" s="380"/>
      <c r="C300" s="380"/>
      <c r="D300" s="380"/>
      <c r="E300" s="391">
        <v>296.0</v>
      </c>
      <c r="F300" s="382">
        <f t="shared" si="4"/>
        <v>769.355226</v>
      </c>
      <c r="G300" s="382">
        <f t="shared" si="1"/>
        <v>2.885082098</v>
      </c>
      <c r="H300" s="382">
        <f t="shared" si="2"/>
        <v>11.0149179</v>
      </c>
      <c r="I300" s="393">
        <f t="shared" si="5"/>
        <v>13.9</v>
      </c>
      <c r="J300" s="382">
        <f t="shared" si="3"/>
        <v>758.3403081</v>
      </c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  <c r="AA300" s="380"/>
    </row>
    <row r="301">
      <c r="A301" s="380"/>
      <c r="B301" s="380"/>
      <c r="C301" s="380"/>
      <c r="D301" s="380"/>
      <c r="E301" s="391">
        <v>297.0</v>
      </c>
      <c r="F301" s="382">
        <f t="shared" si="4"/>
        <v>758.3403081</v>
      </c>
      <c r="G301" s="382">
        <f t="shared" si="1"/>
        <v>2.843776155</v>
      </c>
      <c r="H301" s="382">
        <f t="shared" si="2"/>
        <v>11.05622384</v>
      </c>
      <c r="I301" s="393">
        <f t="shared" si="5"/>
        <v>13.9</v>
      </c>
      <c r="J301" s="382">
        <f t="shared" si="3"/>
        <v>747.2840843</v>
      </c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  <c r="AA301" s="380"/>
    </row>
    <row r="302">
      <c r="A302" s="380"/>
      <c r="B302" s="380"/>
      <c r="C302" s="380"/>
      <c r="D302" s="380"/>
      <c r="E302" s="391">
        <v>298.0</v>
      </c>
      <c r="F302" s="382">
        <f t="shared" si="4"/>
        <v>747.2840843</v>
      </c>
      <c r="G302" s="382">
        <f t="shared" si="1"/>
        <v>2.802315316</v>
      </c>
      <c r="H302" s="382">
        <f t="shared" si="2"/>
        <v>11.09768468</v>
      </c>
      <c r="I302" s="393">
        <f t="shared" si="5"/>
        <v>13.9</v>
      </c>
      <c r="J302" s="382">
        <f t="shared" si="3"/>
        <v>736.1863996</v>
      </c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  <c r="AA302" s="380"/>
    </row>
    <row r="303">
      <c r="A303" s="380"/>
      <c r="B303" s="380"/>
      <c r="C303" s="380"/>
      <c r="D303" s="380"/>
      <c r="E303" s="391">
        <v>299.0</v>
      </c>
      <c r="F303" s="382">
        <f t="shared" si="4"/>
        <v>736.1863996</v>
      </c>
      <c r="G303" s="382">
        <f t="shared" si="1"/>
        <v>2.760698998</v>
      </c>
      <c r="H303" s="382">
        <f t="shared" si="2"/>
        <v>11.139301</v>
      </c>
      <c r="I303" s="393">
        <f t="shared" si="5"/>
        <v>13.9</v>
      </c>
      <c r="J303" s="382">
        <f t="shared" si="3"/>
        <v>725.0470986</v>
      </c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  <c r="AA303" s="380"/>
    </row>
    <row r="304">
      <c r="A304" s="380"/>
      <c r="B304" s="380"/>
      <c r="C304" s="380"/>
      <c r="D304" s="380"/>
      <c r="E304" s="391">
        <v>300.0</v>
      </c>
      <c r="F304" s="382">
        <f t="shared" si="4"/>
        <v>725.0470986</v>
      </c>
      <c r="G304" s="382">
        <f t="shared" si="1"/>
        <v>2.71892662</v>
      </c>
      <c r="H304" s="382">
        <f t="shared" si="2"/>
        <v>11.18107338</v>
      </c>
      <c r="I304" s="393">
        <f t="shared" si="5"/>
        <v>13.9</v>
      </c>
      <c r="J304" s="382">
        <f t="shared" si="3"/>
        <v>713.8660252</v>
      </c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  <c r="AA304" s="380"/>
    </row>
    <row r="305">
      <c r="A305" s="380"/>
      <c r="B305" s="380"/>
      <c r="C305" s="380"/>
      <c r="D305" s="380"/>
      <c r="E305" s="391">
        <v>301.0</v>
      </c>
      <c r="F305" s="382">
        <f t="shared" si="4"/>
        <v>713.8660252</v>
      </c>
      <c r="G305" s="382">
        <f t="shared" si="1"/>
        <v>2.676997595</v>
      </c>
      <c r="H305" s="382">
        <f t="shared" si="2"/>
        <v>11.22300241</v>
      </c>
      <c r="I305" s="393">
        <f t="shared" si="5"/>
        <v>13.9</v>
      </c>
      <c r="J305" s="382">
        <f t="shared" si="3"/>
        <v>702.6430228</v>
      </c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  <c r="AA305" s="380"/>
    </row>
    <row r="306">
      <c r="A306" s="380"/>
      <c r="B306" s="380"/>
      <c r="C306" s="380"/>
      <c r="D306" s="380"/>
      <c r="E306" s="391">
        <v>302.0</v>
      </c>
      <c r="F306" s="382">
        <f t="shared" si="4"/>
        <v>702.6430228</v>
      </c>
      <c r="G306" s="382">
        <f t="shared" si="1"/>
        <v>2.634911335</v>
      </c>
      <c r="H306" s="382">
        <f t="shared" si="2"/>
        <v>11.26508866</v>
      </c>
      <c r="I306" s="393">
        <f t="shared" si="5"/>
        <v>13.9</v>
      </c>
      <c r="J306" s="382">
        <f t="shared" si="3"/>
        <v>691.3779341</v>
      </c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  <c r="AA306" s="380"/>
    </row>
    <row r="307">
      <c r="A307" s="380"/>
      <c r="B307" s="380"/>
      <c r="C307" s="380"/>
      <c r="D307" s="380"/>
      <c r="E307" s="391">
        <v>303.0</v>
      </c>
      <c r="F307" s="382">
        <f t="shared" si="4"/>
        <v>691.3779341</v>
      </c>
      <c r="G307" s="382">
        <f t="shared" si="1"/>
        <v>2.592667253</v>
      </c>
      <c r="H307" s="382">
        <f t="shared" si="2"/>
        <v>11.30733275</v>
      </c>
      <c r="I307" s="393">
        <f t="shared" si="5"/>
        <v>13.9</v>
      </c>
      <c r="J307" s="382">
        <f t="shared" si="3"/>
        <v>680.0706014</v>
      </c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  <c r="AA307" s="380"/>
    </row>
    <row r="308">
      <c r="A308" s="380"/>
      <c r="B308" s="380"/>
      <c r="C308" s="380"/>
      <c r="D308" s="380"/>
      <c r="E308" s="391">
        <v>304.0</v>
      </c>
      <c r="F308" s="382">
        <f t="shared" si="4"/>
        <v>680.0706014</v>
      </c>
      <c r="G308" s="382">
        <f t="shared" si="1"/>
        <v>2.550264755</v>
      </c>
      <c r="H308" s="382">
        <f t="shared" si="2"/>
        <v>11.34973524</v>
      </c>
      <c r="I308" s="393">
        <f t="shared" si="5"/>
        <v>13.9</v>
      </c>
      <c r="J308" s="382">
        <f t="shared" si="3"/>
        <v>668.7208661</v>
      </c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  <c r="AA308" s="380"/>
    </row>
    <row r="309">
      <c r="A309" s="380"/>
      <c r="B309" s="380"/>
      <c r="C309" s="380"/>
      <c r="D309" s="380"/>
      <c r="E309" s="391">
        <v>305.0</v>
      </c>
      <c r="F309" s="382">
        <f t="shared" si="4"/>
        <v>668.7208661</v>
      </c>
      <c r="G309" s="382">
        <f t="shared" si="1"/>
        <v>2.507703248</v>
      </c>
      <c r="H309" s="382">
        <f t="shared" si="2"/>
        <v>11.39229675</v>
      </c>
      <c r="I309" s="393">
        <f t="shared" si="5"/>
        <v>13.9</v>
      </c>
      <c r="J309" s="382">
        <f t="shared" si="3"/>
        <v>657.3285694</v>
      </c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  <c r="AA309" s="380"/>
    </row>
    <row r="310">
      <c r="A310" s="380"/>
      <c r="B310" s="380"/>
      <c r="C310" s="380"/>
      <c r="D310" s="380"/>
      <c r="E310" s="391">
        <v>306.0</v>
      </c>
      <c r="F310" s="382">
        <f t="shared" si="4"/>
        <v>657.3285694</v>
      </c>
      <c r="G310" s="382">
        <f t="shared" si="1"/>
        <v>2.464982135</v>
      </c>
      <c r="H310" s="382">
        <f t="shared" si="2"/>
        <v>11.43501786</v>
      </c>
      <c r="I310" s="393">
        <f t="shared" si="5"/>
        <v>13.9</v>
      </c>
      <c r="J310" s="382">
        <f t="shared" si="3"/>
        <v>645.8935515</v>
      </c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  <c r="AA310" s="380"/>
    </row>
    <row r="311">
      <c r="A311" s="380"/>
      <c r="B311" s="380"/>
      <c r="C311" s="380"/>
      <c r="D311" s="380"/>
      <c r="E311" s="391">
        <v>307.0</v>
      </c>
      <c r="F311" s="382">
        <f t="shared" si="4"/>
        <v>645.8935515</v>
      </c>
      <c r="G311" s="382">
        <f t="shared" si="1"/>
        <v>2.422100818</v>
      </c>
      <c r="H311" s="382">
        <f t="shared" si="2"/>
        <v>11.47789918</v>
      </c>
      <c r="I311" s="393">
        <f t="shared" si="5"/>
        <v>13.9</v>
      </c>
      <c r="J311" s="382">
        <f t="shared" si="3"/>
        <v>634.4156523</v>
      </c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  <c r="AA311" s="380"/>
    </row>
    <row r="312">
      <c r="A312" s="380"/>
      <c r="B312" s="380"/>
      <c r="C312" s="380"/>
      <c r="D312" s="380"/>
      <c r="E312" s="391">
        <v>308.0</v>
      </c>
      <c r="F312" s="382">
        <f t="shared" si="4"/>
        <v>634.4156523</v>
      </c>
      <c r="G312" s="382">
        <f t="shared" si="1"/>
        <v>2.379058696</v>
      </c>
      <c r="H312" s="382">
        <f t="shared" si="2"/>
        <v>11.5209413</v>
      </c>
      <c r="I312" s="393">
        <f t="shared" si="5"/>
        <v>13.9</v>
      </c>
      <c r="J312" s="382">
        <f t="shared" si="3"/>
        <v>622.894711</v>
      </c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  <c r="AA312" s="380"/>
    </row>
    <row r="313">
      <c r="A313" s="380"/>
      <c r="B313" s="380"/>
      <c r="C313" s="380"/>
      <c r="D313" s="380"/>
      <c r="E313" s="391">
        <v>309.0</v>
      </c>
      <c r="F313" s="382">
        <f t="shared" si="4"/>
        <v>622.894711</v>
      </c>
      <c r="G313" s="382">
        <f t="shared" si="1"/>
        <v>2.335855166</v>
      </c>
      <c r="H313" s="382">
        <f t="shared" si="2"/>
        <v>11.56414483</v>
      </c>
      <c r="I313" s="393">
        <f t="shared" si="5"/>
        <v>13.9</v>
      </c>
      <c r="J313" s="382">
        <f t="shared" si="3"/>
        <v>611.3305662</v>
      </c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  <c r="AA313" s="380"/>
    </row>
    <row r="314">
      <c r="A314" s="380"/>
      <c r="B314" s="380"/>
      <c r="C314" s="380"/>
      <c r="D314" s="380"/>
      <c r="E314" s="391">
        <v>310.0</v>
      </c>
      <c r="F314" s="382">
        <f t="shared" si="4"/>
        <v>611.3305662</v>
      </c>
      <c r="G314" s="382">
        <f t="shared" si="1"/>
        <v>2.292489623</v>
      </c>
      <c r="H314" s="382">
        <f t="shared" si="2"/>
        <v>11.60751038</v>
      </c>
      <c r="I314" s="393">
        <f t="shared" si="5"/>
        <v>13.9</v>
      </c>
      <c r="J314" s="382">
        <f t="shared" si="3"/>
        <v>599.7230558</v>
      </c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  <c r="AA314" s="380"/>
    </row>
    <row r="315">
      <c r="A315" s="380"/>
      <c r="B315" s="380"/>
      <c r="C315" s="380"/>
      <c r="D315" s="380"/>
      <c r="E315" s="391">
        <v>311.0</v>
      </c>
      <c r="F315" s="382">
        <f t="shared" si="4"/>
        <v>599.7230558</v>
      </c>
      <c r="G315" s="382">
        <f t="shared" si="1"/>
        <v>2.248961459</v>
      </c>
      <c r="H315" s="382">
        <f t="shared" si="2"/>
        <v>11.65103854</v>
      </c>
      <c r="I315" s="393">
        <f t="shared" si="5"/>
        <v>13.9</v>
      </c>
      <c r="J315" s="382">
        <f t="shared" si="3"/>
        <v>588.0720173</v>
      </c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  <c r="AA315" s="380"/>
    </row>
    <row r="316">
      <c r="A316" s="380"/>
      <c r="B316" s="380"/>
      <c r="C316" s="380"/>
      <c r="D316" s="380"/>
      <c r="E316" s="391">
        <v>312.0</v>
      </c>
      <c r="F316" s="382">
        <f t="shared" si="4"/>
        <v>588.0720173</v>
      </c>
      <c r="G316" s="382">
        <f t="shared" si="1"/>
        <v>2.205270065</v>
      </c>
      <c r="H316" s="382">
        <f t="shared" si="2"/>
        <v>11.69472994</v>
      </c>
      <c r="I316" s="393">
        <f t="shared" si="5"/>
        <v>13.9</v>
      </c>
      <c r="J316" s="382">
        <f t="shared" si="3"/>
        <v>576.3772874</v>
      </c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  <c r="AA316" s="380"/>
    </row>
    <row r="317">
      <c r="A317" s="380"/>
      <c r="B317" s="380"/>
      <c r="C317" s="380"/>
      <c r="D317" s="380"/>
      <c r="E317" s="391">
        <v>313.0</v>
      </c>
      <c r="F317" s="382">
        <f t="shared" si="4"/>
        <v>576.3772874</v>
      </c>
      <c r="G317" s="382">
        <f t="shared" si="1"/>
        <v>2.161414828</v>
      </c>
      <c r="H317" s="382">
        <f t="shared" si="2"/>
        <v>11.73858517</v>
      </c>
      <c r="I317" s="393">
        <f t="shared" si="5"/>
        <v>13.9</v>
      </c>
      <c r="J317" s="382">
        <f t="shared" si="3"/>
        <v>564.6387022</v>
      </c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  <c r="AA317" s="380"/>
    </row>
    <row r="318">
      <c r="A318" s="380"/>
      <c r="B318" s="380"/>
      <c r="C318" s="380"/>
      <c r="D318" s="380"/>
      <c r="E318" s="391">
        <v>314.0</v>
      </c>
      <c r="F318" s="382">
        <f t="shared" si="4"/>
        <v>564.6387022</v>
      </c>
      <c r="G318" s="382">
        <f t="shared" si="1"/>
        <v>2.117395133</v>
      </c>
      <c r="H318" s="382">
        <f t="shared" si="2"/>
        <v>11.78260487</v>
      </c>
      <c r="I318" s="393">
        <f t="shared" si="5"/>
        <v>13.9</v>
      </c>
      <c r="J318" s="382">
        <f t="shared" si="3"/>
        <v>552.8560973</v>
      </c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  <c r="AA318" s="380"/>
    </row>
    <row r="319">
      <c r="A319" s="380"/>
      <c r="B319" s="380"/>
      <c r="C319" s="380"/>
      <c r="D319" s="380"/>
      <c r="E319" s="391">
        <v>315.0</v>
      </c>
      <c r="F319" s="382">
        <f t="shared" si="4"/>
        <v>552.8560973</v>
      </c>
      <c r="G319" s="382">
        <f t="shared" si="1"/>
        <v>2.073210365</v>
      </c>
      <c r="H319" s="382">
        <f t="shared" si="2"/>
        <v>11.82678964</v>
      </c>
      <c r="I319" s="393">
        <f t="shared" si="5"/>
        <v>13.9</v>
      </c>
      <c r="J319" s="382">
        <f t="shared" si="3"/>
        <v>541.0293077</v>
      </c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  <c r="AA319" s="380"/>
    </row>
    <row r="320">
      <c r="A320" s="380"/>
      <c r="B320" s="380"/>
      <c r="C320" s="380"/>
      <c r="D320" s="380"/>
      <c r="E320" s="391">
        <v>316.0</v>
      </c>
      <c r="F320" s="382">
        <f t="shared" si="4"/>
        <v>541.0293077</v>
      </c>
      <c r="G320" s="382">
        <f t="shared" si="1"/>
        <v>2.028859904</v>
      </c>
      <c r="H320" s="382">
        <f t="shared" si="2"/>
        <v>11.8711401</v>
      </c>
      <c r="I320" s="393">
        <f t="shared" si="5"/>
        <v>13.9</v>
      </c>
      <c r="J320" s="382">
        <f t="shared" si="3"/>
        <v>529.1581676</v>
      </c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  <c r="AA320" s="380"/>
    </row>
    <row r="321">
      <c r="A321" s="380"/>
      <c r="B321" s="380"/>
      <c r="C321" s="380"/>
      <c r="D321" s="380"/>
      <c r="E321" s="391">
        <v>317.0</v>
      </c>
      <c r="F321" s="382">
        <f t="shared" si="4"/>
        <v>529.1581676</v>
      </c>
      <c r="G321" s="382">
        <f t="shared" si="1"/>
        <v>1.984343128</v>
      </c>
      <c r="H321" s="382">
        <f t="shared" si="2"/>
        <v>11.91565687</v>
      </c>
      <c r="I321" s="393">
        <f t="shared" si="5"/>
        <v>13.9</v>
      </c>
      <c r="J321" s="382">
        <f t="shared" si="3"/>
        <v>517.2425107</v>
      </c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  <c r="AA321" s="380"/>
    </row>
    <row r="322">
      <c r="A322" s="380"/>
      <c r="B322" s="380"/>
      <c r="C322" s="380"/>
      <c r="D322" s="380"/>
      <c r="E322" s="391">
        <v>318.0</v>
      </c>
      <c r="F322" s="382">
        <f t="shared" si="4"/>
        <v>517.2425107</v>
      </c>
      <c r="G322" s="382">
        <f t="shared" si="1"/>
        <v>1.939659415</v>
      </c>
      <c r="H322" s="382">
        <f t="shared" si="2"/>
        <v>11.96034058</v>
      </c>
      <c r="I322" s="393">
        <f t="shared" si="5"/>
        <v>13.9</v>
      </c>
      <c r="J322" s="382">
        <f t="shared" si="3"/>
        <v>505.2821701</v>
      </c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  <c r="AA322" s="380"/>
    </row>
    <row r="323">
      <c r="A323" s="380"/>
      <c r="B323" s="380"/>
      <c r="C323" s="380"/>
      <c r="D323" s="380"/>
      <c r="E323" s="391">
        <v>319.0</v>
      </c>
      <c r="F323" s="382">
        <f t="shared" si="4"/>
        <v>505.2821701</v>
      </c>
      <c r="G323" s="382">
        <f t="shared" si="1"/>
        <v>1.894808138</v>
      </c>
      <c r="H323" s="382">
        <f t="shared" si="2"/>
        <v>12.00519186</v>
      </c>
      <c r="I323" s="393">
        <f t="shared" si="5"/>
        <v>13.9</v>
      </c>
      <c r="J323" s="382">
        <f t="shared" si="3"/>
        <v>493.2769783</v>
      </c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  <c r="AA323" s="380"/>
    </row>
    <row r="324">
      <c r="A324" s="380"/>
      <c r="B324" s="380"/>
      <c r="C324" s="380"/>
      <c r="D324" s="380"/>
      <c r="E324" s="391">
        <v>320.0</v>
      </c>
      <c r="F324" s="382">
        <f t="shared" si="4"/>
        <v>493.2769783</v>
      </c>
      <c r="G324" s="382">
        <f t="shared" si="1"/>
        <v>1.849788668</v>
      </c>
      <c r="H324" s="382">
        <f t="shared" si="2"/>
        <v>12.05021133</v>
      </c>
      <c r="I324" s="393">
        <f t="shared" si="5"/>
        <v>13.9</v>
      </c>
      <c r="J324" s="382">
        <f t="shared" si="3"/>
        <v>481.2267669</v>
      </c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  <c r="AA324" s="380"/>
    </row>
    <row r="325">
      <c r="A325" s="380"/>
      <c r="B325" s="380"/>
      <c r="C325" s="380"/>
      <c r="D325" s="380"/>
      <c r="E325" s="391">
        <v>321.0</v>
      </c>
      <c r="F325" s="382">
        <f t="shared" si="4"/>
        <v>481.2267669</v>
      </c>
      <c r="G325" s="382">
        <f t="shared" si="1"/>
        <v>1.804600376</v>
      </c>
      <c r="H325" s="382">
        <f t="shared" si="2"/>
        <v>12.09539962</v>
      </c>
      <c r="I325" s="393">
        <f t="shared" si="5"/>
        <v>13.9</v>
      </c>
      <c r="J325" s="382">
        <f t="shared" si="3"/>
        <v>469.1313673</v>
      </c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  <c r="AA325" s="380"/>
    </row>
    <row r="326">
      <c r="A326" s="380"/>
      <c r="B326" s="380"/>
      <c r="C326" s="380"/>
      <c r="D326" s="380"/>
      <c r="E326" s="391">
        <v>322.0</v>
      </c>
      <c r="F326" s="382">
        <f t="shared" si="4"/>
        <v>469.1313673</v>
      </c>
      <c r="G326" s="382">
        <f t="shared" si="1"/>
        <v>1.759242627</v>
      </c>
      <c r="H326" s="382">
        <f t="shared" si="2"/>
        <v>12.14075737</v>
      </c>
      <c r="I326" s="393">
        <f t="shared" si="5"/>
        <v>13.9</v>
      </c>
      <c r="J326" s="382">
        <f t="shared" si="3"/>
        <v>456.9906099</v>
      </c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  <c r="AA326" s="380"/>
    </row>
    <row r="327">
      <c r="A327" s="380"/>
      <c r="B327" s="380"/>
      <c r="C327" s="380"/>
      <c r="D327" s="380"/>
      <c r="E327" s="391">
        <v>323.0</v>
      </c>
      <c r="F327" s="382">
        <f t="shared" si="4"/>
        <v>456.9906099</v>
      </c>
      <c r="G327" s="382">
        <f t="shared" si="1"/>
        <v>1.713714787</v>
      </c>
      <c r="H327" s="382">
        <f t="shared" si="2"/>
        <v>12.18628521</v>
      </c>
      <c r="I327" s="393">
        <f t="shared" si="5"/>
        <v>13.9</v>
      </c>
      <c r="J327" s="382">
        <f t="shared" si="3"/>
        <v>444.8043247</v>
      </c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  <c r="AA327" s="380"/>
    </row>
    <row r="328">
      <c r="A328" s="380"/>
      <c r="B328" s="380"/>
      <c r="C328" s="380"/>
      <c r="D328" s="380"/>
      <c r="E328" s="391">
        <v>324.0</v>
      </c>
      <c r="F328" s="382">
        <f t="shared" si="4"/>
        <v>444.8043247</v>
      </c>
      <c r="G328" s="382">
        <f t="shared" si="1"/>
        <v>1.668016218</v>
      </c>
      <c r="H328" s="382">
        <f t="shared" si="2"/>
        <v>12.23198378</v>
      </c>
      <c r="I328" s="393">
        <f t="shared" si="5"/>
        <v>13.9</v>
      </c>
      <c r="J328" s="382">
        <f t="shared" si="3"/>
        <v>432.5723409</v>
      </c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  <c r="AA328" s="380"/>
    </row>
    <row r="329">
      <c r="A329" s="380"/>
      <c r="B329" s="380"/>
      <c r="C329" s="380"/>
      <c r="D329" s="380"/>
      <c r="E329" s="391">
        <v>325.0</v>
      </c>
      <c r="F329" s="382">
        <f t="shared" si="4"/>
        <v>432.5723409</v>
      </c>
      <c r="G329" s="382">
        <f t="shared" si="1"/>
        <v>1.622146279</v>
      </c>
      <c r="H329" s="382">
        <f t="shared" si="2"/>
        <v>12.27785372</v>
      </c>
      <c r="I329" s="393">
        <f t="shared" si="5"/>
        <v>13.9</v>
      </c>
      <c r="J329" s="382">
        <f t="shared" si="3"/>
        <v>420.2944872</v>
      </c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  <c r="AA329" s="380"/>
    </row>
    <row r="330">
      <c r="A330" s="380"/>
      <c r="B330" s="380"/>
      <c r="C330" s="380"/>
      <c r="D330" s="380"/>
      <c r="E330" s="391">
        <v>326.0</v>
      </c>
      <c r="F330" s="382">
        <f t="shared" si="4"/>
        <v>420.2944872</v>
      </c>
      <c r="G330" s="382">
        <f t="shared" si="1"/>
        <v>1.576104327</v>
      </c>
      <c r="H330" s="382">
        <f t="shared" si="2"/>
        <v>12.32389567</v>
      </c>
      <c r="I330" s="393">
        <f t="shared" si="5"/>
        <v>13.9</v>
      </c>
      <c r="J330" s="382">
        <f t="shared" si="3"/>
        <v>407.9705915</v>
      </c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  <c r="AA330" s="380"/>
    </row>
    <row r="331">
      <c r="A331" s="380"/>
      <c r="B331" s="380"/>
      <c r="C331" s="380"/>
      <c r="D331" s="380"/>
      <c r="E331" s="391">
        <v>327.0</v>
      </c>
      <c r="F331" s="382">
        <f t="shared" si="4"/>
        <v>407.9705915</v>
      </c>
      <c r="G331" s="382">
        <f t="shared" si="1"/>
        <v>1.529889718</v>
      </c>
      <c r="H331" s="382">
        <f t="shared" si="2"/>
        <v>12.37011028</v>
      </c>
      <c r="I331" s="393">
        <f t="shared" si="5"/>
        <v>13.9</v>
      </c>
      <c r="J331" s="382">
        <f t="shared" si="3"/>
        <v>395.6004813</v>
      </c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  <c r="AA331" s="380"/>
    </row>
    <row r="332">
      <c r="A332" s="380"/>
      <c r="B332" s="380"/>
      <c r="C332" s="380"/>
      <c r="D332" s="380"/>
      <c r="E332" s="391">
        <v>328.0</v>
      </c>
      <c r="F332" s="382">
        <f t="shared" si="4"/>
        <v>395.6004813</v>
      </c>
      <c r="G332" s="382">
        <f t="shared" si="1"/>
        <v>1.483501805</v>
      </c>
      <c r="H332" s="382">
        <f t="shared" si="2"/>
        <v>12.4164982</v>
      </c>
      <c r="I332" s="393">
        <f t="shared" si="5"/>
        <v>13.9</v>
      </c>
      <c r="J332" s="382">
        <f t="shared" si="3"/>
        <v>383.1839831</v>
      </c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  <c r="AA332" s="380"/>
    </row>
    <row r="333">
      <c r="A333" s="380"/>
      <c r="B333" s="380"/>
      <c r="C333" s="380"/>
      <c r="D333" s="380"/>
      <c r="E333" s="391">
        <v>329.0</v>
      </c>
      <c r="F333" s="382">
        <f t="shared" si="4"/>
        <v>383.1839831</v>
      </c>
      <c r="G333" s="382">
        <f t="shared" si="1"/>
        <v>1.436939937</v>
      </c>
      <c r="H333" s="382">
        <f t="shared" si="2"/>
        <v>12.46306006</v>
      </c>
      <c r="I333" s="393">
        <f t="shared" si="5"/>
        <v>13.9</v>
      </c>
      <c r="J333" s="382">
        <f t="shared" si="3"/>
        <v>370.720923</v>
      </c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  <c r="AA333" s="380"/>
    </row>
    <row r="334">
      <c r="A334" s="380"/>
      <c r="B334" s="380"/>
      <c r="C334" s="380"/>
      <c r="D334" s="380"/>
      <c r="E334" s="391">
        <v>330.0</v>
      </c>
      <c r="F334" s="382">
        <f t="shared" si="4"/>
        <v>370.720923</v>
      </c>
      <c r="G334" s="382">
        <f t="shared" si="1"/>
        <v>1.390203461</v>
      </c>
      <c r="H334" s="382">
        <f t="shared" si="2"/>
        <v>12.50979654</v>
      </c>
      <c r="I334" s="393">
        <f t="shared" si="5"/>
        <v>13.9</v>
      </c>
      <c r="J334" s="382">
        <f t="shared" si="3"/>
        <v>358.2111265</v>
      </c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  <c r="AA334" s="380"/>
    </row>
    <row r="335">
      <c r="A335" s="380"/>
      <c r="B335" s="380"/>
      <c r="C335" s="380"/>
      <c r="D335" s="380"/>
      <c r="E335" s="391">
        <v>331.0</v>
      </c>
      <c r="F335" s="382">
        <f t="shared" si="4"/>
        <v>358.2111265</v>
      </c>
      <c r="G335" s="382">
        <f t="shared" si="1"/>
        <v>1.343291724</v>
      </c>
      <c r="H335" s="382">
        <f t="shared" si="2"/>
        <v>12.55670828</v>
      </c>
      <c r="I335" s="393">
        <f t="shared" si="5"/>
        <v>13.9</v>
      </c>
      <c r="J335" s="382">
        <f t="shared" si="3"/>
        <v>345.6544182</v>
      </c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  <c r="AA335" s="380"/>
    </row>
    <row r="336">
      <c r="A336" s="380"/>
      <c r="B336" s="380"/>
      <c r="C336" s="380"/>
      <c r="D336" s="380"/>
      <c r="E336" s="391">
        <v>332.0</v>
      </c>
      <c r="F336" s="382">
        <f t="shared" si="4"/>
        <v>345.6544182</v>
      </c>
      <c r="G336" s="382">
        <f t="shared" si="1"/>
        <v>1.296204068</v>
      </c>
      <c r="H336" s="382">
        <f t="shared" si="2"/>
        <v>12.60379593</v>
      </c>
      <c r="I336" s="393">
        <f t="shared" si="5"/>
        <v>13.9</v>
      </c>
      <c r="J336" s="382">
        <f t="shared" si="3"/>
        <v>333.0506223</v>
      </c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  <c r="AA336" s="380"/>
    </row>
    <row r="337">
      <c r="A337" s="380"/>
      <c r="B337" s="380"/>
      <c r="C337" s="380"/>
      <c r="D337" s="380"/>
      <c r="E337" s="391">
        <v>333.0</v>
      </c>
      <c r="F337" s="382">
        <f t="shared" si="4"/>
        <v>333.0506223</v>
      </c>
      <c r="G337" s="382">
        <f t="shared" si="1"/>
        <v>1.248939833</v>
      </c>
      <c r="H337" s="382">
        <f t="shared" si="2"/>
        <v>12.65106017</v>
      </c>
      <c r="I337" s="393">
        <f t="shared" si="5"/>
        <v>13.9</v>
      </c>
      <c r="J337" s="382">
        <f t="shared" si="3"/>
        <v>320.3995621</v>
      </c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  <c r="AA337" s="380"/>
    </row>
    <row r="338">
      <c r="A338" s="380"/>
      <c r="B338" s="380"/>
      <c r="C338" s="380"/>
      <c r="D338" s="380"/>
      <c r="E338" s="391">
        <v>334.0</v>
      </c>
      <c r="F338" s="382">
        <f t="shared" si="4"/>
        <v>320.3995621</v>
      </c>
      <c r="G338" s="382">
        <f t="shared" si="1"/>
        <v>1.201498358</v>
      </c>
      <c r="H338" s="382">
        <f t="shared" si="2"/>
        <v>12.69850164</v>
      </c>
      <c r="I338" s="393">
        <f t="shared" si="5"/>
        <v>13.9</v>
      </c>
      <c r="J338" s="382">
        <f t="shared" si="3"/>
        <v>307.7010604</v>
      </c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  <c r="AA338" s="380"/>
    </row>
    <row r="339">
      <c r="A339" s="380"/>
      <c r="B339" s="380"/>
      <c r="C339" s="380"/>
      <c r="D339" s="380"/>
      <c r="E339" s="391">
        <v>335.0</v>
      </c>
      <c r="F339" s="382">
        <f t="shared" si="4"/>
        <v>307.7010604</v>
      </c>
      <c r="G339" s="382">
        <f t="shared" si="1"/>
        <v>1.153878977</v>
      </c>
      <c r="H339" s="382">
        <f t="shared" si="2"/>
        <v>12.74612102</v>
      </c>
      <c r="I339" s="393">
        <f t="shared" si="5"/>
        <v>13.9</v>
      </c>
      <c r="J339" s="382">
        <f t="shared" si="3"/>
        <v>294.9549394</v>
      </c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  <c r="AA339" s="380"/>
    </row>
    <row r="340">
      <c r="A340" s="380"/>
      <c r="B340" s="380"/>
      <c r="C340" s="380"/>
      <c r="D340" s="380"/>
      <c r="E340" s="391">
        <v>336.0</v>
      </c>
      <c r="F340" s="382">
        <f t="shared" si="4"/>
        <v>294.9549394</v>
      </c>
      <c r="G340" s="382">
        <f t="shared" si="1"/>
        <v>1.106081023</v>
      </c>
      <c r="H340" s="382">
        <f t="shared" si="2"/>
        <v>12.79391898</v>
      </c>
      <c r="I340" s="393">
        <f t="shared" si="5"/>
        <v>13.9</v>
      </c>
      <c r="J340" s="382">
        <f t="shared" si="3"/>
        <v>282.1610204</v>
      </c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  <c r="AA340" s="380"/>
    </row>
    <row r="341">
      <c r="A341" s="380"/>
      <c r="B341" s="380"/>
      <c r="C341" s="380"/>
      <c r="D341" s="380"/>
      <c r="E341" s="391">
        <v>337.0</v>
      </c>
      <c r="F341" s="382">
        <f t="shared" si="4"/>
        <v>282.1610204</v>
      </c>
      <c r="G341" s="382">
        <f t="shared" si="1"/>
        <v>1.058103827</v>
      </c>
      <c r="H341" s="382">
        <f t="shared" si="2"/>
        <v>12.84189617</v>
      </c>
      <c r="I341" s="393">
        <f t="shared" si="5"/>
        <v>13.9</v>
      </c>
      <c r="J341" s="382">
        <f t="shared" si="3"/>
        <v>269.3191243</v>
      </c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  <c r="AA341" s="380"/>
    </row>
    <row r="342">
      <c r="A342" s="380"/>
      <c r="B342" s="380"/>
      <c r="C342" s="380"/>
      <c r="D342" s="380"/>
      <c r="E342" s="391">
        <v>338.0</v>
      </c>
      <c r="F342" s="382">
        <f t="shared" si="4"/>
        <v>269.3191243</v>
      </c>
      <c r="G342" s="382">
        <f t="shared" si="1"/>
        <v>1.009946716</v>
      </c>
      <c r="H342" s="382">
        <f t="shared" si="2"/>
        <v>12.89005328</v>
      </c>
      <c r="I342" s="393">
        <f t="shared" si="5"/>
        <v>13.9</v>
      </c>
      <c r="J342" s="382">
        <f t="shared" si="3"/>
        <v>256.429071</v>
      </c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  <c r="AA342" s="380"/>
    </row>
    <row r="343">
      <c r="A343" s="380"/>
      <c r="B343" s="380"/>
      <c r="C343" s="380"/>
      <c r="D343" s="380"/>
      <c r="E343" s="391">
        <v>339.0</v>
      </c>
      <c r="F343" s="382">
        <f t="shared" si="4"/>
        <v>256.429071</v>
      </c>
      <c r="G343" s="382">
        <f t="shared" si="1"/>
        <v>0.9616090162</v>
      </c>
      <c r="H343" s="382">
        <f t="shared" si="2"/>
        <v>12.93839098</v>
      </c>
      <c r="I343" s="393">
        <f t="shared" si="5"/>
        <v>13.9</v>
      </c>
      <c r="J343" s="382">
        <f t="shared" si="3"/>
        <v>243.49068</v>
      </c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  <c r="AA343" s="380"/>
    </row>
    <row r="344">
      <c r="A344" s="380"/>
      <c r="B344" s="380"/>
      <c r="C344" s="380"/>
      <c r="D344" s="380"/>
      <c r="E344" s="391">
        <v>340.0</v>
      </c>
      <c r="F344" s="382">
        <f t="shared" si="4"/>
        <v>243.49068</v>
      </c>
      <c r="G344" s="382">
        <f t="shared" si="1"/>
        <v>0.91309005</v>
      </c>
      <c r="H344" s="382">
        <f t="shared" si="2"/>
        <v>12.98690995</v>
      </c>
      <c r="I344" s="393">
        <f t="shared" si="5"/>
        <v>13.9</v>
      </c>
      <c r="J344" s="382">
        <f t="shared" si="3"/>
        <v>230.5037701</v>
      </c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  <c r="AA344" s="380"/>
    </row>
    <row r="345">
      <c r="A345" s="380"/>
      <c r="B345" s="380"/>
      <c r="C345" s="380"/>
      <c r="D345" s="380"/>
      <c r="E345" s="391">
        <v>341.0</v>
      </c>
      <c r="F345" s="382">
        <f t="shared" si="4"/>
        <v>230.5037701</v>
      </c>
      <c r="G345" s="382">
        <f t="shared" si="1"/>
        <v>0.8643891377</v>
      </c>
      <c r="H345" s="382">
        <f t="shared" si="2"/>
        <v>13.03561086</v>
      </c>
      <c r="I345" s="393">
        <f t="shared" si="5"/>
        <v>13.9</v>
      </c>
      <c r="J345" s="382">
        <f t="shared" si="3"/>
        <v>217.4681592</v>
      </c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  <c r="AA345" s="380"/>
    </row>
    <row r="346">
      <c r="A346" s="380"/>
      <c r="B346" s="380"/>
      <c r="C346" s="380"/>
      <c r="D346" s="380"/>
      <c r="E346" s="391">
        <v>342.0</v>
      </c>
      <c r="F346" s="382">
        <f t="shared" si="4"/>
        <v>217.4681592</v>
      </c>
      <c r="G346" s="382">
        <f t="shared" si="1"/>
        <v>0.815505597</v>
      </c>
      <c r="H346" s="382">
        <f t="shared" si="2"/>
        <v>13.0844944</v>
      </c>
      <c r="I346" s="393">
        <f t="shared" si="5"/>
        <v>13.9</v>
      </c>
      <c r="J346" s="382">
        <f t="shared" si="3"/>
        <v>204.3836648</v>
      </c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  <c r="AA346" s="380"/>
    </row>
    <row r="347">
      <c r="A347" s="380"/>
      <c r="B347" s="380"/>
      <c r="C347" s="380"/>
      <c r="D347" s="380"/>
      <c r="E347" s="391">
        <v>343.0</v>
      </c>
      <c r="F347" s="382">
        <f t="shared" si="4"/>
        <v>204.3836648</v>
      </c>
      <c r="G347" s="382">
        <f t="shared" si="1"/>
        <v>0.766438743</v>
      </c>
      <c r="H347" s="382">
        <f t="shared" si="2"/>
        <v>13.13356126</v>
      </c>
      <c r="I347" s="393">
        <f t="shared" si="5"/>
        <v>13.9</v>
      </c>
      <c r="J347" s="382">
        <f t="shared" si="3"/>
        <v>191.2501035</v>
      </c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  <c r="AA347" s="380"/>
    </row>
    <row r="348">
      <c r="A348" s="380"/>
      <c r="B348" s="380"/>
      <c r="C348" s="380"/>
      <c r="D348" s="380"/>
      <c r="E348" s="391">
        <v>344.0</v>
      </c>
      <c r="F348" s="382">
        <f t="shared" si="4"/>
        <v>191.2501035</v>
      </c>
      <c r="G348" s="382">
        <f t="shared" si="1"/>
        <v>0.7171878883</v>
      </c>
      <c r="H348" s="382">
        <f t="shared" si="2"/>
        <v>13.18281211</v>
      </c>
      <c r="I348" s="393">
        <f t="shared" si="5"/>
        <v>13.9</v>
      </c>
      <c r="J348" s="382">
        <f t="shared" si="3"/>
        <v>178.0672914</v>
      </c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  <c r="AA348" s="380"/>
    </row>
    <row r="349">
      <c r="A349" s="380"/>
      <c r="B349" s="380"/>
      <c r="C349" s="380"/>
      <c r="D349" s="380"/>
      <c r="E349" s="391">
        <v>345.0</v>
      </c>
      <c r="F349" s="382">
        <f t="shared" si="4"/>
        <v>178.0672914</v>
      </c>
      <c r="G349" s="382">
        <f t="shared" si="1"/>
        <v>0.6677523428</v>
      </c>
      <c r="H349" s="382">
        <f t="shared" si="2"/>
        <v>13.23224766</v>
      </c>
      <c r="I349" s="393">
        <f t="shared" si="5"/>
        <v>13.9</v>
      </c>
      <c r="J349" s="382">
        <f t="shared" si="3"/>
        <v>164.8350438</v>
      </c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  <c r="AA349" s="380"/>
    </row>
    <row r="350">
      <c r="A350" s="380"/>
      <c r="B350" s="380"/>
      <c r="C350" s="380"/>
      <c r="D350" s="380"/>
      <c r="E350" s="391">
        <v>346.0</v>
      </c>
      <c r="F350" s="382">
        <f t="shared" si="4"/>
        <v>164.8350438</v>
      </c>
      <c r="G350" s="382">
        <f t="shared" si="1"/>
        <v>0.6181314141</v>
      </c>
      <c r="H350" s="382">
        <f t="shared" si="2"/>
        <v>13.28186859</v>
      </c>
      <c r="I350" s="393">
        <f t="shared" si="5"/>
        <v>13.9</v>
      </c>
      <c r="J350" s="382">
        <f t="shared" si="3"/>
        <v>151.5531752</v>
      </c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  <c r="AA350" s="380"/>
    </row>
    <row r="351">
      <c r="A351" s="380"/>
      <c r="B351" s="380"/>
      <c r="C351" s="380"/>
      <c r="D351" s="380"/>
      <c r="E351" s="391">
        <v>347.0</v>
      </c>
      <c r="F351" s="382">
        <f t="shared" si="4"/>
        <v>151.5531752</v>
      </c>
      <c r="G351" s="382">
        <f t="shared" si="1"/>
        <v>0.5683244069</v>
      </c>
      <c r="H351" s="382">
        <f t="shared" si="2"/>
        <v>13.33167559</v>
      </c>
      <c r="I351" s="393">
        <f t="shared" si="5"/>
        <v>13.9</v>
      </c>
      <c r="J351" s="382">
        <f t="shared" si="3"/>
        <v>138.2214996</v>
      </c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  <c r="AA351" s="380"/>
    </row>
    <row r="352">
      <c r="A352" s="380"/>
      <c r="B352" s="380"/>
      <c r="C352" s="380"/>
      <c r="D352" s="380"/>
      <c r="E352" s="391">
        <v>348.0</v>
      </c>
      <c r="F352" s="382">
        <f t="shared" si="4"/>
        <v>138.2214996</v>
      </c>
      <c r="G352" s="382">
        <f t="shared" si="1"/>
        <v>0.5183306235</v>
      </c>
      <c r="H352" s="382">
        <f t="shared" si="2"/>
        <v>13.38166938</v>
      </c>
      <c r="I352" s="393">
        <f t="shared" si="5"/>
        <v>13.9</v>
      </c>
      <c r="J352" s="382">
        <f t="shared" si="3"/>
        <v>124.8398302</v>
      </c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  <c r="AA352" s="380"/>
    </row>
    <row r="353">
      <c r="A353" s="380"/>
      <c r="B353" s="380"/>
      <c r="C353" s="380"/>
      <c r="D353" s="380"/>
      <c r="E353" s="391">
        <v>349.0</v>
      </c>
      <c r="F353" s="382">
        <f t="shared" si="4"/>
        <v>124.8398302</v>
      </c>
      <c r="G353" s="382">
        <f t="shared" si="1"/>
        <v>0.4681493633</v>
      </c>
      <c r="H353" s="382">
        <f t="shared" si="2"/>
        <v>13.43185064</v>
      </c>
      <c r="I353" s="393">
        <f t="shared" si="5"/>
        <v>13.9</v>
      </c>
      <c r="J353" s="382">
        <f t="shared" si="3"/>
        <v>111.4079796</v>
      </c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  <c r="AA353" s="380"/>
    </row>
    <row r="354">
      <c r="A354" s="380"/>
      <c r="B354" s="380"/>
      <c r="C354" s="380"/>
      <c r="D354" s="380"/>
      <c r="E354" s="391">
        <v>350.0</v>
      </c>
      <c r="F354" s="382">
        <f t="shared" si="4"/>
        <v>111.4079796</v>
      </c>
      <c r="G354" s="382">
        <f t="shared" si="1"/>
        <v>0.4177799234</v>
      </c>
      <c r="H354" s="382">
        <f t="shared" si="2"/>
        <v>13.48222008</v>
      </c>
      <c r="I354" s="393">
        <f t="shared" si="5"/>
        <v>13.9</v>
      </c>
      <c r="J354" s="382">
        <f t="shared" si="3"/>
        <v>97.9257595</v>
      </c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  <c r="AA354" s="380"/>
    </row>
    <row r="355">
      <c r="A355" s="380"/>
      <c r="B355" s="380"/>
      <c r="C355" s="380"/>
      <c r="D355" s="380"/>
      <c r="E355" s="391">
        <v>351.0</v>
      </c>
      <c r="F355" s="382">
        <f t="shared" si="4"/>
        <v>97.9257595</v>
      </c>
      <c r="G355" s="382">
        <f t="shared" si="1"/>
        <v>0.3672215981</v>
      </c>
      <c r="H355" s="382">
        <f t="shared" si="2"/>
        <v>13.5327784</v>
      </c>
      <c r="I355" s="393">
        <f t="shared" si="5"/>
        <v>13.9</v>
      </c>
      <c r="J355" s="382">
        <f t="shared" si="3"/>
        <v>84.3929811</v>
      </c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  <c r="AA355" s="380"/>
    </row>
    <row r="356">
      <c r="A356" s="380"/>
      <c r="B356" s="380"/>
      <c r="C356" s="380"/>
      <c r="D356" s="380"/>
      <c r="E356" s="391">
        <v>352.0</v>
      </c>
      <c r="F356" s="382">
        <f t="shared" si="4"/>
        <v>84.3929811</v>
      </c>
      <c r="G356" s="382">
        <f t="shared" si="1"/>
        <v>0.3164736791</v>
      </c>
      <c r="H356" s="382">
        <f t="shared" si="2"/>
        <v>13.58352632</v>
      </c>
      <c r="I356" s="393">
        <f t="shared" si="5"/>
        <v>13.9</v>
      </c>
      <c r="J356" s="382">
        <f t="shared" si="3"/>
        <v>70.80945478</v>
      </c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  <c r="AA356" s="380"/>
    </row>
    <row r="357">
      <c r="A357" s="380"/>
      <c r="B357" s="380"/>
      <c r="C357" s="380"/>
      <c r="D357" s="380"/>
      <c r="E357" s="391">
        <v>353.0</v>
      </c>
      <c r="F357" s="382">
        <f t="shared" si="4"/>
        <v>70.80945478</v>
      </c>
      <c r="G357" s="382">
        <f t="shared" si="1"/>
        <v>0.2655354554</v>
      </c>
      <c r="H357" s="382">
        <f t="shared" si="2"/>
        <v>13.63446454</v>
      </c>
      <c r="I357" s="393">
        <f t="shared" si="5"/>
        <v>13.9</v>
      </c>
      <c r="J357" s="382">
        <f t="shared" si="3"/>
        <v>57.17499023</v>
      </c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  <c r="AA357" s="380"/>
    </row>
    <row r="358">
      <c r="A358" s="380"/>
      <c r="B358" s="380"/>
      <c r="C358" s="380"/>
      <c r="D358" s="380"/>
      <c r="E358" s="391">
        <v>354.0</v>
      </c>
      <c r="F358" s="382">
        <f t="shared" si="4"/>
        <v>57.17499023</v>
      </c>
      <c r="G358" s="382">
        <f t="shared" si="1"/>
        <v>0.2144062134</v>
      </c>
      <c r="H358" s="382">
        <f t="shared" si="2"/>
        <v>13.68559379</v>
      </c>
      <c r="I358" s="393">
        <f t="shared" si="5"/>
        <v>13.9</v>
      </c>
      <c r="J358" s="382">
        <f t="shared" si="3"/>
        <v>43.48939644</v>
      </c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  <c r="AA358" s="380"/>
    </row>
    <row r="359">
      <c r="A359" s="380"/>
      <c r="B359" s="380"/>
      <c r="C359" s="380"/>
      <c r="D359" s="380"/>
      <c r="E359" s="391">
        <v>355.0</v>
      </c>
      <c r="F359" s="382">
        <f t="shared" si="4"/>
        <v>43.48939644</v>
      </c>
      <c r="G359" s="382">
        <f t="shared" si="1"/>
        <v>0.1630852367</v>
      </c>
      <c r="H359" s="382">
        <f t="shared" si="2"/>
        <v>13.73691476</v>
      </c>
      <c r="I359" s="393">
        <f t="shared" si="5"/>
        <v>13.9</v>
      </c>
      <c r="J359" s="382">
        <f t="shared" si="3"/>
        <v>29.75248168</v>
      </c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  <c r="AA359" s="380"/>
    </row>
    <row r="360">
      <c r="A360" s="380"/>
      <c r="B360" s="380"/>
      <c r="C360" s="380"/>
      <c r="D360" s="380"/>
      <c r="E360" s="391">
        <v>356.0</v>
      </c>
      <c r="F360" s="382">
        <f t="shared" si="4"/>
        <v>29.75248168</v>
      </c>
      <c r="G360" s="382">
        <f t="shared" si="1"/>
        <v>0.1115718063</v>
      </c>
      <c r="H360" s="382">
        <f t="shared" si="2"/>
        <v>13.78842819</v>
      </c>
      <c r="I360" s="393">
        <f t="shared" si="5"/>
        <v>13.9</v>
      </c>
      <c r="J360" s="382">
        <f t="shared" si="3"/>
        <v>15.96405349</v>
      </c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  <c r="AA360" s="380"/>
    </row>
    <row r="361">
      <c r="A361" s="380"/>
      <c r="B361" s="380"/>
      <c r="C361" s="380"/>
      <c r="D361" s="380"/>
      <c r="E361" s="391">
        <v>357.0</v>
      </c>
      <c r="F361" s="382">
        <f t="shared" si="4"/>
        <v>15.96405349</v>
      </c>
      <c r="G361" s="382">
        <f t="shared" si="1"/>
        <v>0.05986520058</v>
      </c>
      <c r="H361" s="382">
        <f t="shared" si="2"/>
        <v>13.8401348</v>
      </c>
      <c r="I361" s="393">
        <f t="shared" si="5"/>
        <v>13.9</v>
      </c>
      <c r="J361" s="382">
        <f t="shared" si="3"/>
        <v>2.123918688</v>
      </c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  <c r="AA361" s="380"/>
    </row>
    <row r="362">
      <c r="A362" s="380"/>
      <c r="B362" s="380"/>
      <c r="C362" s="380"/>
      <c r="D362" s="380"/>
      <c r="E362" s="391">
        <v>358.0</v>
      </c>
      <c r="F362" s="382">
        <f t="shared" si="4"/>
        <v>2.123918688</v>
      </c>
      <c r="G362" s="382">
        <f t="shared" si="1"/>
        <v>0.007964695078</v>
      </c>
      <c r="H362" s="382">
        <f t="shared" si="2"/>
        <v>13.8920353</v>
      </c>
      <c r="I362" s="393">
        <f t="shared" si="5"/>
        <v>13.9</v>
      </c>
      <c r="J362" s="382">
        <f t="shared" si="3"/>
        <v>-11.76811662</v>
      </c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  <c r="AA362" s="380"/>
    </row>
    <row r="363">
      <c r="A363" s="380"/>
      <c r="B363" s="380"/>
      <c r="C363" s="380"/>
      <c r="D363" s="380"/>
      <c r="E363" s="391">
        <v>359.0</v>
      </c>
      <c r="F363" s="382">
        <f t="shared" si="4"/>
        <v>-11.76811662</v>
      </c>
      <c r="G363" s="382">
        <f t="shared" si="1"/>
        <v>-0.04413043732</v>
      </c>
      <c r="H363" s="382">
        <f t="shared" si="2"/>
        <v>13.94413044</v>
      </c>
      <c r="I363" s="393">
        <f t="shared" si="5"/>
        <v>13.9</v>
      </c>
      <c r="J363" s="382">
        <f t="shared" si="3"/>
        <v>-25.71224705</v>
      </c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  <c r="AA363" s="380"/>
    </row>
    <row r="364">
      <c r="A364" s="380"/>
      <c r="B364" s="380"/>
      <c r="C364" s="380"/>
      <c r="D364" s="380"/>
      <c r="E364" s="391">
        <v>360.0</v>
      </c>
      <c r="F364" s="382">
        <f t="shared" si="4"/>
        <v>-25.71224705</v>
      </c>
      <c r="G364" s="382">
        <f t="shared" si="1"/>
        <v>-0.09642092646</v>
      </c>
      <c r="H364" s="382">
        <f t="shared" si="2"/>
        <v>13.99642093</v>
      </c>
      <c r="I364" s="393">
        <f t="shared" si="5"/>
        <v>13.9</v>
      </c>
      <c r="J364" s="382">
        <f t="shared" si="3"/>
        <v>-39.70866798</v>
      </c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  <c r="AA364" s="380"/>
    </row>
    <row r="365">
      <c r="A365" s="380"/>
      <c r="B365" s="380"/>
      <c r="C365" s="380"/>
      <c r="D365" s="380"/>
      <c r="E365" s="381"/>
      <c r="F365" s="382"/>
      <c r="G365" s="382"/>
      <c r="H365" s="382"/>
      <c r="I365" s="383"/>
      <c r="J365" s="382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  <c r="AA365" s="380"/>
    </row>
    <row r="366">
      <c r="A366" s="380"/>
      <c r="B366" s="380"/>
      <c r="C366" s="380"/>
      <c r="D366" s="380"/>
      <c r="E366" s="381"/>
      <c r="F366" s="382"/>
      <c r="G366" s="382"/>
      <c r="H366" s="382"/>
      <c r="I366" s="383"/>
      <c r="J366" s="382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  <c r="AA366" s="380"/>
    </row>
    <row r="367">
      <c r="A367" s="380"/>
      <c r="B367" s="380"/>
      <c r="C367" s="380"/>
      <c r="D367" s="380"/>
      <c r="E367" s="381"/>
      <c r="F367" s="382"/>
      <c r="G367" s="382"/>
      <c r="H367" s="382"/>
      <c r="I367" s="383"/>
      <c r="J367" s="382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  <c r="AA367" s="380"/>
    </row>
    <row r="368">
      <c r="A368" s="380"/>
      <c r="B368" s="380"/>
      <c r="C368" s="380"/>
      <c r="D368" s="380"/>
      <c r="E368" s="381"/>
      <c r="F368" s="382"/>
      <c r="G368" s="382"/>
      <c r="H368" s="382"/>
      <c r="I368" s="383"/>
      <c r="J368" s="382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  <c r="AA368" s="380"/>
    </row>
    <row r="369">
      <c r="A369" s="380"/>
      <c r="B369" s="380"/>
      <c r="C369" s="380"/>
      <c r="D369" s="380"/>
      <c r="E369" s="381"/>
      <c r="F369" s="382"/>
      <c r="G369" s="382"/>
      <c r="H369" s="382"/>
      <c r="I369" s="383"/>
      <c r="J369" s="382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  <c r="AA369" s="380"/>
    </row>
    <row r="370">
      <c r="A370" s="380"/>
      <c r="B370" s="380"/>
      <c r="C370" s="380"/>
      <c r="D370" s="380"/>
      <c r="E370" s="381"/>
      <c r="F370" s="382"/>
      <c r="G370" s="382"/>
      <c r="H370" s="382"/>
      <c r="I370" s="383"/>
      <c r="J370" s="382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  <c r="AA370" s="380"/>
    </row>
    <row r="371">
      <c r="A371" s="380"/>
      <c r="B371" s="380"/>
      <c r="C371" s="380"/>
      <c r="D371" s="380"/>
      <c r="E371" s="381"/>
      <c r="F371" s="382"/>
      <c r="G371" s="382"/>
      <c r="H371" s="382"/>
      <c r="I371" s="383"/>
      <c r="J371" s="382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  <c r="AA371" s="380"/>
    </row>
    <row r="372">
      <c r="A372" s="380"/>
      <c r="B372" s="380"/>
      <c r="C372" s="380"/>
      <c r="D372" s="380"/>
      <c r="E372" s="381"/>
      <c r="F372" s="382"/>
      <c r="G372" s="382"/>
      <c r="H372" s="382"/>
      <c r="I372" s="383"/>
      <c r="J372" s="382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  <c r="AA372" s="380"/>
    </row>
    <row r="373">
      <c r="A373" s="380"/>
      <c r="B373" s="380"/>
      <c r="C373" s="380"/>
      <c r="D373" s="380"/>
      <c r="E373" s="381"/>
      <c r="F373" s="382"/>
      <c r="G373" s="382"/>
      <c r="H373" s="382"/>
      <c r="I373" s="383"/>
      <c r="J373" s="382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  <c r="X373" s="380"/>
      <c r="Y373" s="380"/>
      <c r="Z373" s="380"/>
      <c r="AA373" s="380"/>
    </row>
    <row r="374">
      <c r="A374" s="380"/>
      <c r="B374" s="380"/>
      <c r="C374" s="380"/>
      <c r="D374" s="380"/>
      <c r="E374" s="381"/>
      <c r="F374" s="382"/>
      <c r="G374" s="382"/>
      <c r="H374" s="382"/>
      <c r="I374" s="383"/>
      <c r="J374" s="382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  <c r="X374" s="380"/>
      <c r="Y374" s="380"/>
      <c r="Z374" s="380"/>
      <c r="AA374" s="380"/>
    </row>
    <row r="375">
      <c r="A375" s="380"/>
      <c r="B375" s="380"/>
      <c r="C375" s="380"/>
      <c r="D375" s="380"/>
      <c r="E375" s="381"/>
      <c r="F375" s="382"/>
      <c r="G375" s="382"/>
      <c r="H375" s="382"/>
      <c r="I375" s="383"/>
      <c r="J375" s="382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  <c r="X375" s="380"/>
      <c r="Y375" s="380"/>
      <c r="Z375" s="380"/>
      <c r="AA375" s="380"/>
    </row>
    <row r="376">
      <c r="A376" s="380"/>
      <c r="B376" s="380"/>
      <c r="C376" s="380"/>
      <c r="D376" s="380"/>
      <c r="E376" s="381"/>
      <c r="F376" s="382"/>
      <c r="G376" s="382"/>
      <c r="H376" s="382"/>
      <c r="I376" s="383"/>
      <c r="J376" s="382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  <c r="X376" s="380"/>
      <c r="Y376" s="380"/>
      <c r="Z376" s="380"/>
      <c r="AA376" s="380"/>
    </row>
    <row r="377">
      <c r="A377" s="380"/>
      <c r="B377" s="380"/>
      <c r="C377" s="380"/>
      <c r="D377" s="380"/>
      <c r="E377" s="381"/>
      <c r="F377" s="382"/>
      <c r="G377" s="382"/>
      <c r="H377" s="382"/>
      <c r="I377" s="383"/>
      <c r="J377" s="382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  <c r="X377" s="380"/>
      <c r="Y377" s="380"/>
      <c r="Z377" s="380"/>
      <c r="AA377" s="380"/>
    </row>
    <row r="378">
      <c r="A378" s="380"/>
      <c r="B378" s="380"/>
      <c r="C378" s="380"/>
      <c r="D378" s="380"/>
      <c r="E378" s="381"/>
      <c r="F378" s="382"/>
      <c r="G378" s="382"/>
      <c r="H378" s="382"/>
      <c r="I378" s="383"/>
      <c r="J378" s="382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  <c r="Z378" s="380"/>
      <c r="AA378" s="380"/>
    </row>
    <row r="379">
      <c r="A379" s="380"/>
      <c r="B379" s="380"/>
      <c r="C379" s="380"/>
      <c r="D379" s="380"/>
      <c r="E379" s="381"/>
      <c r="F379" s="382"/>
      <c r="G379" s="382"/>
      <c r="H379" s="382"/>
      <c r="I379" s="383"/>
      <c r="J379" s="382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  <c r="X379" s="380"/>
      <c r="Y379" s="380"/>
      <c r="Z379" s="380"/>
      <c r="AA379" s="380"/>
    </row>
    <row r="380">
      <c r="A380" s="380"/>
      <c r="B380" s="380"/>
      <c r="C380" s="380"/>
      <c r="D380" s="380"/>
      <c r="E380" s="381"/>
      <c r="F380" s="382"/>
      <c r="G380" s="382"/>
      <c r="H380" s="382"/>
      <c r="I380" s="383"/>
      <c r="J380" s="382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  <c r="Z380" s="380"/>
      <c r="AA380" s="380"/>
    </row>
    <row r="381">
      <c r="A381" s="380"/>
      <c r="B381" s="380"/>
      <c r="C381" s="380"/>
      <c r="D381" s="380"/>
      <c r="E381" s="381"/>
      <c r="F381" s="382"/>
      <c r="G381" s="382"/>
      <c r="H381" s="382"/>
      <c r="I381" s="383"/>
      <c r="J381" s="382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  <c r="Z381" s="380"/>
      <c r="AA381" s="380"/>
    </row>
    <row r="382">
      <c r="A382" s="380"/>
      <c r="B382" s="380"/>
      <c r="C382" s="380"/>
      <c r="D382" s="380"/>
      <c r="E382" s="381"/>
      <c r="F382" s="382"/>
      <c r="G382" s="382"/>
      <c r="H382" s="382"/>
      <c r="I382" s="383"/>
      <c r="J382" s="382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  <c r="X382" s="380"/>
      <c r="Y382" s="380"/>
      <c r="Z382" s="380"/>
      <c r="AA382" s="380"/>
    </row>
    <row r="383">
      <c r="A383" s="380"/>
      <c r="B383" s="380"/>
      <c r="C383" s="380"/>
      <c r="D383" s="380"/>
      <c r="E383" s="381"/>
      <c r="F383" s="382"/>
      <c r="G383" s="382"/>
      <c r="H383" s="382"/>
      <c r="I383" s="383"/>
      <c r="J383" s="382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  <c r="Z383" s="380"/>
      <c r="AA383" s="380"/>
    </row>
    <row r="384">
      <c r="A384" s="380"/>
      <c r="B384" s="380"/>
      <c r="C384" s="380"/>
      <c r="D384" s="380"/>
      <c r="E384" s="381"/>
      <c r="F384" s="382"/>
      <c r="G384" s="382"/>
      <c r="H384" s="382"/>
      <c r="I384" s="383"/>
      <c r="J384" s="382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  <c r="Z384" s="380"/>
      <c r="AA384" s="380"/>
    </row>
    <row r="385">
      <c r="A385" s="380"/>
      <c r="B385" s="380"/>
      <c r="C385" s="380"/>
      <c r="D385" s="380"/>
      <c r="E385" s="381"/>
      <c r="F385" s="382"/>
      <c r="G385" s="382"/>
      <c r="H385" s="382"/>
      <c r="I385" s="383"/>
      <c r="J385" s="382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  <c r="X385" s="380"/>
      <c r="Y385" s="380"/>
      <c r="Z385" s="380"/>
      <c r="AA385" s="380"/>
    </row>
    <row r="386">
      <c r="A386" s="380"/>
      <c r="B386" s="380"/>
      <c r="C386" s="380"/>
      <c r="D386" s="380"/>
      <c r="E386" s="381"/>
      <c r="F386" s="382"/>
      <c r="G386" s="382"/>
      <c r="H386" s="382"/>
      <c r="I386" s="383"/>
      <c r="J386" s="382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  <c r="Z386" s="380"/>
      <c r="AA386" s="380"/>
    </row>
    <row r="387">
      <c r="A387" s="380"/>
      <c r="B387" s="380"/>
      <c r="C387" s="380"/>
      <c r="D387" s="380"/>
      <c r="E387" s="381"/>
      <c r="F387" s="382"/>
      <c r="G387" s="382"/>
      <c r="H387" s="382"/>
      <c r="I387" s="383"/>
      <c r="J387" s="382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  <c r="Z387" s="380"/>
      <c r="AA387" s="380"/>
    </row>
    <row r="388">
      <c r="A388" s="380"/>
      <c r="B388" s="380"/>
      <c r="C388" s="380"/>
      <c r="D388" s="380"/>
      <c r="E388" s="381"/>
      <c r="F388" s="382"/>
      <c r="G388" s="382"/>
      <c r="H388" s="382"/>
      <c r="I388" s="383"/>
      <c r="J388" s="382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  <c r="Z388" s="380"/>
      <c r="AA388" s="380"/>
    </row>
    <row r="389">
      <c r="A389" s="380"/>
      <c r="B389" s="380"/>
      <c r="C389" s="380"/>
      <c r="D389" s="380"/>
      <c r="E389" s="381"/>
      <c r="F389" s="382"/>
      <c r="G389" s="382"/>
      <c r="H389" s="382"/>
      <c r="I389" s="383"/>
      <c r="J389" s="382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  <c r="X389" s="380"/>
      <c r="Y389" s="380"/>
      <c r="Z389" s="380"/>
      <c r="AA389" s="380"/>
    </row>
    <row r="390">
      <c r="A390" s="380"/>
      <c r="B390" s="380"/>
      <c r="C390" s="380"/>
      <c r="D390" s="380"/>
      <c r="E390" s="381"/>
      <c r="F390" s="382"/>
      <c r="G390" s="382"/>
      <c r="H390" s="382"/>
      <c r="I390" s="383"/>
      <c r="J390" s="382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  <c r="Z390" s="380"/>
      <c r="AA390" s="380"/>
    </row>
    <row r="391">
      <c r="A391" s="380"/>
      <c r="B391" s="380"/>
      <c r="C391" s="380"/>
      <c r="D391" s="380"/>
      <c r="E391" s="381"/>
      <c r="F391" s="382"/>
      <c r="G391" s="382"/>
      <c r="H391" s="382"/>
      <c r="I391" s="383"/>
      <c r="J391" s="382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  <c r="Z391" s="380"/>
      <c r="AA391" s="380"/>
    </row>
    <row r="392">
      <c r="A392" s="380"/>
      <c r="B392" s="380"/>
      <c r="C392" s="380"/>
      <c r="D392" s="380"/>
      <c r="E392" s="381"/>
      <c r="F392" s="382"/>
      <c r="G392" s="382"/>
      <c r="H392" s="382"/>
      <c r="I392" s="383"/>
      <c r="J392" s="382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  <c r="AA392" s="380"/>
    </row>
    <row r="393">
      <c r="A393" s="380"/>
      <c r="B393" s="380"/>
      <c r="C393" s="380"/>
      <c r="D393" s="380"/>
      <c r="E393" s="381"/>
      <c r="F393" s="382"/>
      <c r="G393" s="382"/>
      <c r="H393" s="382"/>
      <c r="I393" s="383"/>
      <c r="J393" s="382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  <c r="Z393" s="380"/>
      <c r="AA393" s="380"/>
    </row>
    <row r="394">
      <c r="A394" s="380"/>
      <c r="B394" s="380"/>
      <c r="C394" s="380"/>
      <c r="D394" s="380"/>
      <c r="E394" s="381"/>
      <c r="F394" s="382"/>
      <c r="G394" s="382"/>
      <c r="H394" s="382"/>
      <c r="I394" s="383"/>
      <c r="J394" s="382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  <c r="Z394" s="380"/>
      <c r="AA394" s="380"/>
    </row>
    <row r="395">
      <c r="A395" s="380"/>
      <c r="B395" s="380"/>
      <c r="C395" s="380"/>
      <c r="D395" s="380"/>
      <c r="E395" s="381"/>
      <c r="F395" s="382"/>
      <c r="G395" s="382"/>
      <c r="H395" s="382"/>
      <c r="I395" s="383"/>
      <c r="J395" s="382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  <c r="X395" s="380"/>
      <c r="Y395" s="380"/>
      <c r="Z395" s="380"/>
      <c r="AA395" s="380"/>
    </row>
    <row r="396">
      <c r="A396" s="380"/>
      <c r="B396" s="380"/>
      <c r="C396" s="380"/>
      <c r="D396" s="380"/>
      <c r="E396" s="381"/>
      <c r="F396" s="382"/>
      <c r="G396" s="382"/>
      <c r="H396" s="382"/>
      <c r="I396" s="383"/>
      <c r="J396" s="382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  <c r="X396" s="380"/>
      <c r="Y396" s="380"/>
      <c r="Z396" s="380"/>
      <c r="AA396" s="380"/>
    </row>
    <row r="397">
      <c r="A397" s="380"/>
      <c r="B397" s="380"/>
      <c r="C397" s="380"/>
      <c r="D397" s="380"/>
      <c r="E397" s="381"/>
      <c r="F397" s="382"/>
      <c r="G397" s="382"/>
      <c r="H397" s="382"/>
      <c r="I397" s="383"/>
      <c r="J397" s="382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  <c r="X397" s="380"/>
      <c r="Y397" s="380"/>
      <c r="Z397" s="380"/>
      <c r="AA397" s="380"/>
    </row>
    <row r="398">
      <c r="A398" s="380"/>
      <c r="B398" s="380"/>
      <c r="C398" s="380"/>
      <c r="D398" s="380"/>
      <c r="E398" s="381"/>
      <c r="F398" s="382"/>
      <c r="G398" s="382"/>
      <c r="H398" s="382"/>
      <c r="I398" s="383"/>
      <c r="J398" s="382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  <c r="Z398" s="380"/>
      <c r="AA398" s="380"/>
    </row>
    <row r="399">
      <c r="A399" s="380"/>
      <c r="B399" s="380"/>
      <c r="C399" s="380"/>
      <c r="D399" s="380"/>
      <c r="E399" s="381"/>
      <c r="F399" s="382"/>
      <c r="G399" s="382"/>
      <c r="H399" s="382"/>
      <c r="I399" s="383"/>
      <c r="J399" s="382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  <c r="X399" s="380"/>
      <c r="Y399" s="380"/>
      <c r="Z399" s="380"/>
      <c r="AA399" s="380"/>
    </row>
    <row r="400">
      <c r="A400" s="380"/>
      <c r="B400" s="380"/>
      <c r="C400" s="380"/>
      <c r="D400" s="380"/>
      <c r="E400" s="381"/>
      <c r="F400" s="382"/>
      <c r="G400" s="382"/>
      <c r="H400" s="382"/>
      <c r="I400" s="383"/>
      <c r="J400" s="382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  <c r="X400" s="380"/>
      <c r="Y400" s="380"/>
      <c r="Z400" s="380"/>
      <c r="AA400" s="380"/>
    </row>
    <row r="401">
      <c r="A401" s="380"/>
      <c r="B401" s="380"/>
      <c r="C401" s="380"/>
      <c r="D401" s="380"/>
      <c r="E401" s="381"/>
      <c r="F401" s="382"/>
      <c r="G401" s="382"/>
      <c r="H401" s="382"/>
      <c r="I401" s="383"/>
      <c r="J401" s="382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  <c r="AA401" s="380"/>
    </row>
    <row r="402">
      <c r="A402" s="380"/>
      <c r="B402" s="380"/>
      <c r="C402" s="380"/>
      <c r="D402" s="380"/>
      <c r="E402" s="381"/>
      <c r="F402" s="382"/>
      <c r="G402" s="382"/>
      <c r="H402" s="382"/>
      <c r="I402" s="383"/>
      <c r="J402" s="382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  <c r="X402" s="380"/>
      <c r="Y402" s="380"/>
      <c r="Z402" s="380"/>
      <c r="AA402" s="380"/>
    </row>
    <row r="403">
      <c r="A403" s="380"/>
      <c r="B403" s="380"/>
      <c r="C403" s="380"/>
      <c r="D403" s="380"/>
      <c r="E403" s="381"/>
      <c r="F403" s="382"/>
      <c r="G403" s="382"/>
      <c r="H403" s="382"/>
      <c r="I403" s="383"/>
      <c r="J403" s="382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  <c r="Z403" s="380"/>
      <c r="AA403" s="380"/>
    </row>
    <row r="404">
      <c r="A404" s="380"/>
      <c r="B404" s="380"/>
      <c r="C404" s="380"/>
      <c r="D404" s="380"/>
      <c r="E404" s="381"/>
      <c r="F404" s="382"/>
      <c r="G404" s="382"/>
      <c r="H404" s="382"/>
      <c r="I404" s="383"/>
      <c r="J404" s="382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  <c r="X404" s="380"/>
      <c r="Y404" s="380"/>
      <c r="Z404" s="380"/>
      <c r="AA404" s="380"/>
    </row>
    <row r="405">
      <c r="A405" s="380"/>
      <c r="B405" s="380"/>
      <c r="C405" s="380"/>
      <c r="D405" s="380"/>
      <c r="E405" s="381"/>
      <c r="F405" s="382"/>
      <c r="G405" s="382"/>
      <c r="H405" s="382"/>
      <c r="I405" s="383"/>
      <c r="J405" s="382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  <c r="X405" s="380"/>
      <c r="Y405" s="380"/>
      <c r="Z405" s="380"/>
      <c r="AA405" s="380"/>
    </row>
    <row r="406">
      <c r="A406" s="380"/>
      <c r="B406" s="380"/>
      <c r="C406" s="380"/>
      <c r="D406" s="380"/>
      <c r="E406" s="381"/>
      <c r="F406" s="382"/>
      <c r="G406" s="382"/>
      <c r="H406" s="382"/>
      <c r="I406" s="383"/>
      <c r="J406" s="382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  <c r="X406" s="380"/>
      <c r="Y406" s="380"/>
      <c r="Z406" s="380"/>
      <c r="AA406" s="380"/>
    </row>
    <row r="407">
      <c r="A407" s="380"/>
      <c r="B407" s="380"/>
      <c r="C407" s="380"/>
      <c r="D407" s="380"/>
      <c r="E407" s="381"/>
      <c r="F407" s="382"/>
      <c r="G407" s="382"/>
      <c r="H407" s="382"/>
      <c r="I407" s="383"/>
      <c r="J407" s="382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  <c r="AA407" s="380"/>
    </row>
    <row r="408">
      <c r="A408" s="380"/>
      <c r="B408" s="380"/>
      <c r="C408" s="380"/>
      <c r="D408" s="380"/>
      <c r="E408" s="381"/>
      <c r="F408" s="382"/>
      <c r="G408" s="382"/>
      <c r="H408" s="382"/>
      <c r="I408" s="383"/>
      <c r="J408" s="382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  <c r="Z408" s="380"/>
      <c r="AA408" s="380"/>
    </row>
    <row r="409">
      <c r="A409" s="380"/>
      <c r="B409" s="380"/>
      <c r="C409" s="380"/>
      <c r="D409" s="380"/>
      <c r="E409" s="381"/>
      <c r="F409" s="382"/>
      <c r="G409" s="382"/>
      <c r="H409" s="382"/>
      <c r="I409" s="383"/>
      <c r="J409" s="382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  <c r="X409" s="380"/>
      <c r="Y409" s="380"/>
      <c r="Z409" s="380"/>
      <c r="AA409" s="380"/>
    </row>
    <row r="410">
      <c r="A410" s="380"/>
      <c r="B410" s="380"/>
      <c r="C410" s="380"/>
      <c r="D410" s="380"/>
      <c r="E410" s="381"/>
      <c r="F410" s="382"/>
      <c r="G410" s="382"/>
      <c r="H410" s="382"/>
      <c r="I410" s="383"/>
      <c r="J410" s="382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  <c r="X410" s="380"/>
      <c r="Y410" s="380"/>
      <c r="Z410" s="380"/>
      <c r="AA410" s="380"/>
    </row>
    <row r="411">
      <c r="A411" s="380"/>
      <c r="B411" s="380"/>
      <c r="C411" s="380"/>
      <c r="D411" s="380"/>
      <c r="E411" s="381"/>
      <c r="F411" s="382"/>
      <c r="G411" s="382"/>
      <c r="H411" s="382"/>
      <c r="I411" s="383"/>
      <c r="J411" s="382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  <c r="AA411" s="380"/>
    </row>
    <row r="412">
      <c r="A412" s="380"/>
      <c r="B412" s="380"/>
      <c r="C412" s="380"/>
      <c r="D412" s="380"/>
      <c r="E412" s="381"/>
      <c r="F412" s="382"/>
      <c r="G412" s="382"/>
      <c r="H412" s="382"/>
      <c r="I412" s="383"/>
      <c r="J412" s="382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  <c r="Z412" s="380"/>
      <c r="AA412" s="380"/>
    </row>
    <row r="413">
      <c r="A413" s="380"/>
      <c r="B413" s="380"/>
      <c r="C413" s="380"/>
      <c r="D413" s="380"/>
      <c r="E413" s="381"/>
      <c r="F413" s="382"/>
      <c r="G413" s="382"/>
      <c r="H413" s="382"/>
      <c r="I413" s="383"/>
      <c r="J413" s="382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  <c r="AA413" s="380"/>
    </row>
    <row r="414">
      <c r="A414" s="380"/>
      <c r="B414" s="380"/>
      <c r="C414" s="380"/>
      <c r="D414" s="380"/>
      <c r="E414" s="381"/>
      <c r="F414" s="382"/>
      <c r="G414" s="382"/>
      <c r="H414" s="382"/>
      <c r="I414" s="383"/>
      <c r="J414" s="382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  <c r="Z414" s="380"/>
      <c r="AA414" s="380"/>
    </row>
    <row r="415">
      <c r="A415" s="380"/>
      <c r="B415" s="380"/>
      <c r="C415" s="380"/>
      <c r="D415" s="380"/>
      <c r="E415" s="381"/>
      <c r="F415" s="382"/>
      <c r="G415" s="382"/>
      <c r="H415" s="382"/>
      <c r="I415" s="383"/>
      <c r="J415" s="382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  <c r="Z415" s="380"/>
      <c r="AA415" s="380"/>
    </row>
    <row r="416">
      <c r="A416" s="380"/>
      <c r="B416" s="380"/>
      <c r="C416" s="380"/>
      <c r="D416" s="380"/>
      <c r="E416" s="381"/>
      <c r="F416" s="382"/>
      <c r="G416" s="382"/>
      <c r="H416" s="382"/>
      <c r="I416" s="383"/>
      <c r="J416" s="382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  <c r="AA416" s="380"/>
    </row>
    <row r="417">
      <c r="A417" s="380"/>
      <c r="B417" s="380"/>
      <c r="C417" s="380"/>
      <c r="D417" s="380"/>
      <c r="E417" s="381"/>
      <c r="F417" s="382"/>
      <c r="G417" s="382"/>
      <c r="H417" s="382"/>
      <c r="I417" s="383"/>
      <c r="J417" s="382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  <c r="X417" s="380"/>
      <c r="Y417" s="380"/>
      <c r="Z417" s="380"/>
      <c r="AA417" s="380"/>
    </row>
    <row r="418">
      <c r="A418" s="380"/>
      <c r="B418" s="380"/>
      <c r="C418" s="380"/>
      <c r="D418" s="380"/>
      <c r="E418" s="381"/>
      <c r="F418" s="382"/>
      <c r="G418" s="382"/>
      <c r="H418" s="382"/>
      <c r="I418" s="383"/>
      <c r="J418" s="382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  <c r="Z418" s="380"/>
      <c r="AA418" s="380"/>
    </row>
    <row r="419">
      <c r="A419" s="380"/>
      <c r="B419" s="380"/>
      <c r="C419" s="380"/>
      <c r="D419" s="380"/>
      <c r="E419" s="381"/>
      <c r="F419" s="382"/>
      <c r="G419" s="382"/>
      <c r="H419" s="382"/>
      <c r="I419" s="383"/>
      <c r="J419" s="382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  <c r="X419" s="380"/>
      <c r="Y419" s="380"/>
      <c r="Z419" s="380"/>
      <c r="AA419" s="380"/>
    </row>
    <row r="420">
      <c r="A420" s="380"/>
      <c r="B420" s="380"/>
      <c r="C420" s="380"/>
      <c r="D420" s="380"/>
      <c r="E420" s="381"/>
      <c r="F420" s="382"/>
      <c r="G420" s="382"/>
      <c r="H420" s="382"/>
      <c r="I420" s="383"/>
      <c r="J420" s="382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  <c r="X420" s="380"/>
      <c r="Y420" s="380"/>
      <c r="Z420" s="380"/>
      <c r="AA420" s="380"/>
    </row>
    <row r="421">
      <c r="A421" s="380"/>
      <c r="B421" s="380"/>
      <c r="C421" s="380"/>
      <c r="D421" s="380"/>
      <c r="E421" s="381"/>
      <c r="F421" s="382"/>
      <c r="G421" s="382"/>
      <c r="H421" s="382"/>
      <c r="I421" s="383"/>
      <c r="J421" s="382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  <c r="Z421" s="380"/>
      <c r="AA421" s="380"/>
    </row>
    <row r="422">
      <c r="A422" s="380"/>
      <c r="B422" s="380"/>
      <c r="C422" s="380"/>
      <c r="D422" s="380"/>
      <c r="E422" s="381"/>
      <c r="F422" s="382"/>
      <c r="G422" s="382"/>
      <c r="H422" s="382"/>
      <c r="I422" s="383"/>
      <c r="J422" s="382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  <c r="X422" s="380"/>
      <c r="Y422" s="380"/>
      <c r="Z422" s="380"/>
      <c r="AA422" s="380"/>
    </row>
    <row r="423">
      <c r="A423" s="380"/>
      <c r="B423" s="380"/>
      <c r="C423" s="380"/>
      <c r="D423" s="380"/>
      <c r="E423" s="381"/>
      <c r="F423" s="382"/>
      <c r="G423" s="382"/>
      <c r="H423" s="382"/>
      <c r="I423" s="383"/>
      <c r="J423" s="382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  <c r="X423" s="380"/>
      <c r="Y423" s="380"/>
      <c r="Z423" s="380"/>
      <c r="AA423" s="380"/>
    </row>
    <row r="424">
      <c r="A424" s="380"/>
      <c r="B424" s="380"/>
      <c r="C424" s="380"/>
      <c r="D424" s="380"/>
      <c r="E424" s="381"/>
      <c r="F424" s="382"/>
      <c r="G424" s="382"/>
      <c r="H424" s="382"/>
      <c r="I424" s="383"/>
      <c r="J424" s="382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  <c r="X424" s="380"/>
      <c r="Y424" s="380"/>
      <c r="Z424" s="380"/>
      <c r="AA424" s="380"/>
    </row>
    <row r="425">
      <c r="A425" s="380"/>
      <c r="B425" s="380"/>
      <c r="C425" s="380"/>
      <c r="D425" s="380"/>
      <c r="E425" s="381"/>
      <c r="F425" s="382"/>
      <c r="G425" s="382"/>
      <c r="H425" s="382"/>
      <c r="I425" s="383"/>
      <c r="J425" s="382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  <c r="X425" s="380"/>
      <c r="Y425" s="380"/>
      <c r="Z425" s="380"/>
      <c r="AA425" s="380"/>
    </row>
    <row r="426">
      <c r="A426" s="380"/>
      <c r="B426" s="380"/>
      <c r="C426" s="380"/>
      <c r="D426" s="380"/>
      <c r="E426" s="381"/>
      <c r="F426" s="382"/>
      <c r="G426" s="382"/>
      <c r="H426" s="382"/>
      <c r="I426" s="383"/>
      <c r="J426" s="382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  <c r="X426" s="380"/>
      <c r="Y426" s="380"/>
      <c r="Z426" s="380"/>
      <c r="AA426" s="380"/>
    </row>
    <row r="427">
      <c r="A427" s="380"/>
      <c r="B427" s="380"/>
      <c r="C427" s="380"/>
      <c r="D427" s="380"/>
      <c r="E427" s="381"/>
      <c r="F427" s="382"/>
      <c r="G427" s="382"/>
      <c r="H427" s="382"/>
      <c r="I427" s="383"/>
      <c r="J427" s="382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  <c r="X427" s="380"/>
      <c r="Y427" s="380"/>
      <c r="Z427" s="380"/>
      <c r="AA427" s="380"/>
    </row>
    <row r="428">
      <c r="A428" s="380"/>
      <c r="B428" s="380"/>
      <c r="C428" s="380"/>
      <c r="D428" s="380"/>
      <c r="E428" s="381"/>
      <c r="F428" s="382"/>
      <c r="G428" s="382"/>
      <c r="H428" s="382"/>
      <c r="I428" s="383"/>
      <c r="J428" s="382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  <c r="Z428" s="380"/>
      <c r="AA428" s="380"/>
    </row>
    <row r="429">
      <c r="A429" s="380"/>
      <c r="B429" s="380"/>
      <c r="C429" s="380"/>
      <c r="D429" s="380"/>
      <c r="E429" s="381"/>
      <c r="F429" s="382"/>
      <c r="G429" s="382"/>
      <c r="H429" s="382"/>
      <c r="I429" s="383"/>
      <c r="J429" s="382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  <c r="X429" s="380"/>
      <c r="Y429" s="380"/>
      <c r="Z429" s="380"/>
      <c r="AA429" s="380"/>
    </row>
    <row r="430">
      <c r="A430" s="380"/>
      <c r="B430" s="380"/>
      <c r="C430" s="380"/>
      <c r="D430" s="380"/>
      <c r="E430" s="381"/>
      <c r="F430" s="382"/>
      <c r="G430" s="382"/>
      <c r="H430" s="382"/>
      <c r="I430" s="383"/>
      <c r="J430" s="382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  <c r="X430" s="380"/>
      <c r="Y430" s="380"/>
      <c r="Z430" s="380"/>
      <c r="AA430" s="380"/>
    </row>
    <row r="431">
      <c r="A431" s="380"/>
      <c r="B431" s="380"/>
      <c r="C431" s="380"/>
      <c r="D431" s="380"/>
      <c r="E431" s="381"/>
      <c r="F431" s="382"/>
      <c r="G431" s="382"/>
      <c r="H431" s="382"/>
      <c r="I431" s="383"/>
      <c r="J431" s="382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  <c r="X431" s="380"/>
      <c r="Y431" s="380"/>
      <c r="Z431" s="380"/>
      <c r="AA431" s="380"/>
    </row>
    <row r="432">
      <c r="A432" s="380"/>
      <c r="B432" s="380"/>
      <c r="C432" s="380"/>
      <c r="D432" s="380"/>
      <c r="E432" s="381"/>
      <c r="F432" s="382"/>
      <c r="G432" s="382"/>
      <c r="H432" s="382"/>
      <c r="I432" s="383"/>
      <c r="J432" s="382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  <c r="X432" s="380"/>
      <c r="Y432" s="380"/>
      <c r="Z432" s="380"/>
      <c r="AA432" s="380"/>
    </row>
    <row r="433">
      <c r="A433" s="380"/>
      <c r="B433" s="380"/>
      <c r="C433" s="380"/>
      <c r="D433" s="380"/>
      <c r="E433" s="381"/>
      <c r="F433" s="382"/>
      <c r="G433" s="382"/>
      <c r="H433" s="382"/>
      <c r="I433" s="383"/>
      <c r="J433" s="382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  <c r="Z433" s="380"/>
      <c r="AA433" s="380"/>
    </row>
    <row r="434">
      <c r="A434" s="380"/>
      <c r="B434" s="380"/>
      <c r="C434" s="380"/>
      <c r="D434" s="380"/>
      <c r="E434" s="381"/>
      <c r="F434" s="382"/>
      <c r="G434" s="382"/>
      <c r="H434" s="382"/>
      <c r="I434" s="383"/>
      <c r="J434" s="382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  <c r="X434" s="380"/>
      <c r="Y434" s="380"/>
      <c r="Z434" s="380"/>
      <c r="AA434" s="380"/>
    </row>
    <row r="435">
      <c r="A435" s="380"/>
      <c r="B435" s="380"/>
      <c r="C435" s="380"/>
      <c r="D435" s="380"/>
      <c r="E435" s="381"/>
      <c r="F435" s="382"/>
      <c r="G435" s="382"/>
      <c r="H435" s="382"/>
      <c r="I435" s="383"/>
      <c r="J435" s="382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  <c r="X435" s="380"/>
      <c r="Y435" s="380"/>
      <c r="Z435" s="380"/>
      <c r="AA435" s="380"/>
    </row>
    <row r="436">
      <c r="A436" s="380"/>
      <c r="B436" s="380"/>
      <c r="C436" s="380"/>
      <c r="D436" s="380"/>
      <c r="E436" s="381"/>
      <c r="F436" s="382"/>
      <c r="G436" s="382"/>
      <c r="H436" s="382"/>
      <c r="I436" s="383"/>
      <c r="J436" s="382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380"/>
      <c r="AA436" s="380"/>
    </row>
    <row r="437">
      <c r="A437" s="380"/>
      <c r="B437" s="380"/>
      <c r="C437" s="380"/>
      <c r="D437" s="380"/>
      <c r="E437" s="381"/>
      <c r="F437" s="382"/>
      <c r="G437" s="382"/>
      <c r="H437" s="382"/>
      <c r="I437" s="383"/>
      <c r="J437" s="382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  <c r="Z437" s="380"/>
      <c r="AA437" s="380"/>
    </row>
    <row r="438">
      <c r="A438" s="380"/>
      <c r="B438" s="380"/>
      <c r="C438" s="380"/>
      <c r="D438" s="380"/>
      <c r="E438" s="381"/>
      <c r="F438" s="382"/>
      <c r="G438" s="382"/>
      <c r="H438" s="382"/>
      <c r="I438" s="383"/>
      <c r="J438" s="382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  <c r="Z438" s="380"/>
      <c r="AA438" s="380"/>
    </row>
    <row r="439">
      <c r="A439" s="380"/>
      <c r="B439" s="380"/>
      <c r="C439" s="380"/>
      <c r="D439" s="380"/>
      <c r="E439" s="381"/>
      <c r="F439" s="382"/>
      <c r="G439" s="382"/>
      <c r="H439" s="382"/>
      <c r="I439" s="383"/>
      <c r="J439" s="382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  <c r="Z439" s="380"/>
      <c r="AA439" s="380"/>
    </row>
    <row r="440">
      <c r="A440" s="380"/>
      <c r="B440" s="380"/>
      <c r="C440" s="380"/>
      <c r="D440" s="380"/>
      <c r="E440" s="381"/>
      <c r="F440" s="382"/>
      <c r="G440" s="382"/>
      <c r="H440" s="382"/>
      <c r="I440" s="383"/>
      <c r="J440" s="382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  <c r="Z440" s="380"/>
      <c r="AA440" s="380"/>
    </row>
    <row r="441">
      <c r="A441" s="380"/>
      <c r="B441" s="380"/>
      <c r="C441" s="380"/>
      <c r="D441" s="380"/>
      <c r="E441" s="381"/>
      <c r="F441" s="382"/>
      <c r="G441" s="382"/>
      <c r="H441" s="382"/>
      <c r="I441" s="383"/>
      <c r="J441" s="382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  <c r="X441" s="380"/>
      <c r="Y441" s="380"/>
      <c r="Z441" s="380"/>
      <c r="AA441" s="380"/>
    </row>
    <row r="442">
      <c r="A442" s="380"/>
      <c r="B442" s="380"/>
      <c r="C442" s="380"/>
      <c r="D442" s="380"/>
      <c r="E442" s="381"/>
      <c r="F442" s="382"/>
      <c r="G442" s="382"/>
      <c r="H442" s="382"/>
      <c r="I442" s="383"/>
      <c r="J442" s="382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  <c r="X442" s="380"/>
      <c r="Y442" s="380"/>
      <c r="Z442" s="380"/>
      <c r="AA442" s="380"/>
    </row>
    <row r="443">
      <c r="A443" s="380"/>
      <c r="B443" s="380"/>
      <c r="C443" s="380"/>
      <c r="D443" s="380"/>
      <c r="E443" s="381"/>
      <c r="F443" s="382"/>
      <c r="G443" s="382"/>
      <c r="H443" s="382"/>
      <c r="I443" s="383"/>
      <c r="J443" s="382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  <c r="Z443" s="380"/>
      <c r="AA443" s="380"/>
    </row>
    <row r="444">
      <c r="A444" s="380"/>
      <c r="B444" s="380"/>
      <c r="C444" s="380"/>
      <c r="D444" s="380"/>
      <c r="E444" s="381"/>
      <c r="F444" s="382"/>
      <c r="G444" s="382"/>
      <c r="H444" s="382"/>
      <c r="I444" s="383"/>
      <c r="J444" s="382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  <c r="X444" s="380"/>
      <c r="Y444" s="380"/>
      <c r="Z444" s="380"/>
      <c r="AA444" s="380"/>
    </row>
    <row r="445">
      <c r="A445" s="380"/>
      <c r="B445" s="380"/>
      <c r="C445" s="380"/>
      <c r="D445" s="380"/>
      <c r="E445" s="381"/>
      <c r="F445" s="382"/>
      <c r="G445" s="382"/>
      <c r="H445" s="382"/>
      <c r="I445" s="383"/>
      <c r="J445" s="382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  <c r="X445" s="380"/>
      <c r="Y445" s="380"/>
      <c r="Z445" s="380"/>
      <c r="AA445" s="380"/>
    </row>
    <row r="446">
      <c r="A446" s="380"/>
      <c r="B446" s="380"/>
      <c r="C446" s="380"/>
      <c r="D446" s="380"/>
      <c r="E446" s="381"/>
      <c r="F446" s="382"/>
      <c r="G446" s="382"/>
      <c r="H446" s="382"/>
      <c r="I446" s="383"/>
      <c r="J446" s="382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  <c r="X446" s="380"/>
      <c r="Y446" s="380"/>
      <c r="Z446" s="380"/>
      <c r="AA446" s="380"/>
    </row>
    <row r="447">
      <c r="A447" s="380"/>
      <c r="B447" s="380"/>
      <c r="C447" s="380"/>
      <c r="D447" s="380"/>
      <c r="E447" s="381"/>
      <c r="F447" s="382"/>
      <c r="G447" s="382"/>
      <c r="H447" s="382"/>
      <c r="I447" s="383"/>
      <c r="J447" s="382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  <c r="X447" s="380"/>
      <c r="Y447" s="380"/>
      <c r="Z447" s="380"/>
      <c r="AA447" s="380"/>
    </row>
    <row r="448">
      <c r="A448" s="380"/>
      <c r="B448" s="380"/>
      <c r="C448" s="380"/>
      <c r="D448" s="380"/>
      <c r="E448" s="381"/>
      <c r="F448" s="382"/>
      <c r="G448" s="382"/>
      <c r="H448" s="382"/>
      <c r="I448" s="383"/>
      <c r="J448" s="382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  <c r="Z448" s="380"/>
      <c r="AA448" s="380"/>
    </row>
    <row r="449">
      <c r="A449" s="380"/>
      <c r="B449" s="380"/>
      <c r="C449" s="380"/>
      <c r="D449" s="380"/>
      <c r="E449" s="381"/>
      <c r="F449" s="382"/>
      <c r="G449" s="382"/>
      <c r="H449" s="382"/>
      <c r="I449" s="383"/>
      <c r="J449" s="382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  <c r="X449" s="380"/>
      <c r="Y449" s="380"/>
      <c r="Z449" s="380"/>
      <c r="AA449" s="380"/>
    </row>
    <row r="450">
      <c r="A450" s="380"/>
      <c r="B450" s="380"/>
      <c r="C450" s="380"/>
      <c r="D450" s="380"/>
      <c r="E450" s="381"/>
      <c r="F450" s="382"/>
      <c r="G450" s="382"/>
      <c r="H450" s="382"/>
      <c r="I450" s="383"/>
      <c r="J450" s="382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  <c r="X450" s="380"/>
      <c r="Y450" s="380"/>
      <c r="Z450" s="380"/>
      <c r="AA450" s="380"/>
    </row>
    <row r="451">
      <c r="A451" s="380"/>
      <c r="B451" s="380"/>
      <c r="C451" s="380"/>
      <c r="D451" s="380"/>
      <c r="E451" s="381"/>
      <c r="F451" s="382"/>
      <c r="G451" s="382"/>
      <c r="H451" s="382"/>
      <c r="I451" s="383"/>
      <c r="J451" s="382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  <c r="X451" s="380"/>
      <c r="Y451" s="380"/>
      <c r="Z451" s="380"/>
      <c r="AA451" s="380"/>
    </row>
    <row r="452">
      <c r="A452" s="380"/>
      <c r="B452" s="380"/>
      <c r="C452" s="380"/>
      <c r="D452" s="380"/>
      <c r="E452" s="381"/>
      <c r="F452" s="382"/>
      <c r="G452" s="382"/>
      <c r="H452" s="382"/>
      <c r="I452" s="383"/>
      <c r="J452" s="382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  <c r="X452" s="380"/>
      <c r="Y452" s="380"/>
      <c r="Z452" s="380"/>
      <c r="AA452" s="380"/>
    </row>
    <row r="453">
      <c r="A453" s="380"/>
      <c r="B453" s="380"/>
      <c r="C453" s="380"/>
      <c r="D453" s="380"/>
      <c r="E453" s="381"/>
      <c r="F453" s="382"/>
      <c r="G453" s="382"/>
      <c r="H453" s="382"/>
      <c r="I453" s="383"/>
      <c r="J453" s="382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  <c r="Z453" s="380"/>
      <c r="AA453" s="380"/>
    </row>
    <row r="454">
      <c r="A454" s="380"/>
      <c r="B454" s="380"/>
      <c r="C454" s="380"/>
      <c r="D454" s="380"/>
      <c r="E454" s="381"/>
      <c r="F454" s="382"/>
      <c r="G454" s="382"/>
      <c r="H454" s="382"/>
      <c r="I454" s="383"/>
      <c r="J454" s="382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  <c r="X454" s="380"/>
      <c r="Y454" s="380"/>
      <c r="Z454" s="380"/>
      <c r="AA454" s="380"/>
    </row>
    <row r="455">
      <c r="A455" s="380"/>
      <c r="B455" s="380"/>
      <c r="C455" s="380"/>
      <c r="D455" s="380"/>
      <c r="E455" s="381"/>
      <c r="F455" s="382"/>
      <c r="G455" s="382"/>
      <c r="H455" s="382"/>
      <c r="I455" s="383"/>
      <c r="J455" s="382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  <c r="X455" s="380"/>
      <c r="Y455" s="380"/>
      <c r="Z455" s="380"/>
      <c r="AA455" s="380"/>
    </row>
    <row r="456">
      <c r="A456" s="380"/>
      <c r="B456" s="380"/>
      <c r="C456" s="380"/>
      <c r="D456" s="380"/>
      <c r="E456" s="381"/>
      <c r="F456" s="382"/>
      <c r="G456" s="382"/>
      <c r="H456" s="382"/>
      <c r="I456" s="383"/>
      <c r="J456" s="382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  <c r="X456" s="380"/>
      <c r="Y456" s="380"/>
      <c r="Z456" s="380"/>
      <c r="AA456" s="380"/>
    </row>
    <row r="457">
      <c r="A457" s="380"/>
      <c r="B457" s="380"/>
      <c r="C457" s="380"/>
      <c r="D457" s="380"/>
      <c r="E457" s="381"/>
      <c r="F457" s="382"/>
      <c r="G457" s="382"/>
      <c r="H457" s="382"/>
      <c r="I457" s="383"/>
      <c r="J457" s="382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  <c r="X457" s="380"/>
      <c r="Y457" s="380"/>
      <c r="Z457" s="380"/>
      <c r="AA457" s="380"/>
    </row>
    <row r="458">
      <c r="A458" s="380"/>
      <c r="B458" s="380"/>
      <c r="C458" s="380"/>
      <c r="D458" s="380"/>
      <c r="E458" s="381"/>
      <c r="F458" s="382"/>
      <c r="G458" s="382"/>
      <c r="H458" s="382"/>
      <c r="I458" s="383"/>
      <c r="J458" s="382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  <c r="Z458" s="380"/>
      <c r="AA458" s="380"/>
    </row>
    <row r="459">
      <c r="A459" s="380"/>
      <c r="B459" s="380"/>
      <c r="C459" s="380"/>
      <c r="D459" s="380"/>
      <c r="E459" s="381"/>
      <c r="F459" s="382"/>
      <c r="G459" s="382"/>
      <c r="H459" s="382"/>
      <c r="I459" s="383"/>
      <c r="J459" s="382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  <c r="X459" s="380"/>
      <c r="Y459" s="380"/>
      <c r="Z459" s="380"/>
      <c r="AA459" s="380"/>
    </row>
    <row r="460">
      <c r="A460" s="380"/>
      <c r="B460" s="380"/>
      <c r="C460" s="380"/>
      <c r="D460" s="380"/>
      <c r="E460" s="381"/>
      <c r="F460" s="382"/>
      <c r="G460" s="382"/>
      <c r="H460" s="382"/>
      <c r="I460" s="383"/>
      <c r="J460" s="382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  <c r="X460" s="380"/>
      <c r="Y460" s="380"/>
      <c r="Z460" s="380"/>
      <c r="AA460" s="380"/>
    </row>
    <row r="461">
      <c r="A461" s="380"/>
      <c r="B461" s="380"/>
      <c r="C461" s="380"/>
      <c r="D461" s="380"/>
      <c r="E461" s="381"/>
      <c r="F461" s="382"/>
      <c r="G461" s="382"/>
      <c r="H461" s="382"/>
      <c r="I461" s="383"/>
      <c r="J461" s="382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  <c r="X461" s="380"/>
      <c r="Y461" s="380"/>
      <c r="Z461" s="380"/>
      <c r="AA461" s="380"/>
    </row>
    <row r="462">
      <c r="A462" s="380"/>
      <c r="B462" s="380"/>
      <c r="C462" s="380"/>
      <c r="D462" s="380"/>
      <c r="E462" s="381"/>
      <c r="F462" s="382"/>
      <c r="G462" s="382"/>
      <c r="H462" s="382"/>
      <c r="I462" s="383"/>
      <c r="J462" s="382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  <c r="Z462" s="380"/>
      <c r="AA462" s="380"/>
    </row>
    <row r="463">
      <c r="A463" s="380"/>
      <c r="B463" s="380"/>
      <c r="C463" s="380"/>
      <c r="D463" s="380"/>
      <c r="E463" s="381"/>
      <c r="F463" s="382"/>
      <c r="G463" s="382"/>
      <c r="H463" s="382"/>
      <c r="I463" s="383"/>
      <c r="J463" s="382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  <c r="Z463" s="380"/>
      <c r="AA463" s="380"/>
    </row>
    <row r="464">
      <c r="A464" s="380"/>
      <c r="B464" s="380"/>
      <c r="C464" s="380"/>
      <c r="D464" s="380"/>
      <c r="E464" s="381"/>
      <c r="F464" s="382"/>
      <c r="G464" s="382"/>
      <c r="H464" s="382"/>
      <c r="I464" s="383"/>
      <c r="J464" s="382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  <c r="AA464" s="380"/>
    </row>
    <row r="465">
      <c r="A465" s="380"/>
      <c r="B465" s="380"/>
      <c r="C465" s="380"/>
      <c r="D465" s="380"/>
      <c r="E465" s="381"/>
      <c r="F465" s="382"/>
      <c r="G465" s="382"/>
      <c r="H465" s="382"/>
      <c r="I465" s="383"/>
      <c r="J465" s="382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  <c r="X465" s="380"/>
      <c r="Y465" s="380"/>
      <c r="Z465" s="380"/>
      <c r="AA465" s="380"/>
    </row>
    <row r="466">
      <c r="A466" s="380"/>
      <c r="B466" s="380"/>
      <c r="C466" s="380"/>
      <c r="D466" s="380"/>
      <c r="E466" s="381"/>
      <c r="F466" s="382"/>
      <c r="G466" s="382"/>
      <c r="H466" s="382"/>
      <c r="I466" s="383"/>
      <c r="J466" s="382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  <c r="X466" s="380"/>
      <c r="Y466" s="380"/>
      <c r="Z466" s="380"/>
      <c r="AA466" s="380"/>
    </row>
    <row r="467">
      <c r="A467" s="380"/>
      <c r="B467" s="380"/>
      <c r="C467" s="380"/>
      <c r="D467" s="380"/>
      <c r="E467" s="381"/>
      <c r="F467" s="382"/>
      <c r="G467" s="382"/>
      <c r="H467" s="382"/>
      <c r="I467" s="383"/>
      <c r="J467" s="382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  <c r="X467" s="380"/>
      <c r="Y467" s="380"/>
      <c r="Z467" s="380"/>
      <c r="AA467" s="380"/>
    </row>
    <row r="468">
      <c r="A468" s="380"/>
      <c r="B468" s="380"/>
      <c r="C468" s="380"/>
      <c r="D468" s="380"/>
      <c r="E468" s="381"/>
      <c r="F468" s="382"/>
      <c r="G468" s="382"/>
      <c r="H468" s="382"/>
      <c r="I468" s="383"/>
      <c r="J468" s="382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  <c r="X468" s="380"/>
      <c r="Y468" s="380"/>
      <c r="Z468" s="380"/>
      <c r="AA468" s="380"/>
    </row>
    <row r="469">
      <c r="A469" s="380"/>
      <c r="B469" s="380"/>
      <c r="C469" s="380"/>
      <c r="D469" s="380"/>
      <c r="E469" s="381"/>
      <c r="F469" s="382"/>
      <c r="G469" s="382"/>
      <c r="H469" s="382"/>
      <c r="I469" s="383"/>
      <c r="J469" s="382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  <c r="AA469" s="380"/>
    </row>
    <row r="470">
      <c r="A470" s="380"/>
      <c r="B470" s="380"/>
      <c r="C470" s="380"/>
      <c r="D470" s="380"/>
      <c r="E470" s="381"/>
      <c r="F470" s="382"/>
      <c r="G470" s="382"/>
      <c r="H470" s="382"/>
      <c r="I470" s="383"/>
      <c r="J470" s="382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  <c r="X470" s="380"/>
      <c r="Y470" s="380"/>
      <c r="Z470" s="380"/>
      <c r="AA470" s="380"/>
    </row>
    <row r="471">
      <c r="A471" s="380"/>
      <c r="B471" s="380"/>
      <c r="C471" s="380"/>
      <c r="D471" s="380"/>
      <c r="E471" s="381"/>
      <c r="F471" s="382"/>
      <c r="G471" s="382"/>
      <c r="H471" s="382"/>
      <c r="I471" s="383"/>
      <c r="J471" s="382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  <c r="X471" s="380"/>
      <c r="Y471" s="380"/>
      <c r="Z471" s="380"/>
      <c r="AA471" s="380"/>
    </row>
    <row r="472">
      <c r="A472" s="380"/>
      <c r="B472" s="380"/>
      <c r="C472" s="380"/>
      <c r="D472" s="380"/>
      <c r="E472" s="381"/>
      <c r="F472" s="382"/>
      <c r="G472" s="382"/>
      <c r="H472" s="382"/>
      <c r="I472" s="383"/>
      <c r="J472" s="382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  <c r="X472" s="380"/>
      <c r="Y472" s="380"/>
      <c r="Z472" s="380"/>
      <c r="AA472" s="380"/>
    </row>
    <row r="473">
      <c r="A473" s="380"/>
      <c r="B473" s="380"/>
      <c r="C473" s="380"/>
      <c r="D473" s="380"/>
      <c r="E473" s="381"/>
      <c r="F473" s="382"/>
      <c r="G473" s="382"/>
      <c r="H473" s="382"/>
      <c r="I473" s="383"/>
      <c r="J473" s="382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  <c r="AA473" s="380"/>
    </row>
    <row r="474">
      <c r="A474" s="380"/>
      <c r="B474" s="380"/>
      <c r="C474" s="380"/>
      <c r="D474" s="380"/>
      <c r="E474" s="381"/>
      <c r="F474" s="382"/>
      <c r="G474" s="382"/>
      <c r="H474" s="382"/>
      <c r="I474" s="383"/>
      <c r="J474" s="382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  <c r="X474" s="380"/>
      <c r="Y474" s="380"/>
      <c r="Z474" s="380"/>
      <c r="AA474" s="380"/>
    </row>
    <row r="475">
      <c r="A475" s="380"/>
      <c r="B475" s="380"/>
      <c r="C475" s="380"/>
      <c r="D475" s="380"/>
      <c r="E475" s="381"/>
      <c r="F475" s="382"/>
      <c r="G475" s="382"/>
      <c r="H475" s="382"/>
      <c r="I475" s="383"/>
      <c r="J475" s="382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  <c r="X475" s="380"/>
      <c r="Y475" s="380"/>
      <c r="Z475" s="380"/>
      <c r="AA475" s="380"/>
    </row>
    <row r="476">
      <c r="A476" s="380"/>
      <c r="B476" s="380"/>
      <c r="C476" s="380"/>
      <c r="D476" s="380"/>
      <c r="E476" s="381"/>
      <c r="F476" s="382"/>
      <c r="G476" s="382"/>
      <c r="H476" s="382"/>
      <c r="I476" s="383"/>
      <c r="J476" s="382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  <c r="X476" s="380"/>
      <c r="Y476" s="380"/>
      <c r="Z476" s="380"/>
      <c r="AA476" s="380"/>
    </row>
    <row r="477">
      <c r="A477" s="380"/>
      <c r="B477" s="380"/>
      <c r="C477" s="380"/>
      <c r="D477" s="380"/>
      <c r="E477" s="381"/>
      <c r="F477" s="382"/>
      <c r="G477" s="382"/>
      <c r="H477" s="382"/>
      <c r="I477" s="383"/>
      <c r="J477" s="382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  <c r="X477" s="380"/>
      <c r="Y477" s="380"/>
      <c r="Z477" s="380"/>
      <c r="AA477" s="380"/>
    </row>
    <row r="478">
      <c r="A478" s="380"/>
      <c r="B478" s="380"/>
      <c r="C478" s="380"/>
      <c r="D478" s="380"/>
      <c r="E478" s="381"/>
      <c r="F478" s="382"/>
      <c r="G478" s="382"/>
      <c r="H478" s="382"/>
      <c r="I478" s="383"/>
      <c r="J478" s="382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  <c r="X478" s="380"/>
      <c r="Y478" s="380"/>
      <c r="Z478" s="380"/>
      <c r="AA478" s="380"/>
    </row>
    <row r="479">
      <c r="A479" s="380"/>
      <c r="B479" s="380"/>
      <c r="C479" s="380"/>
      <c r="D479" s="380"/>
      <c r="E479" s="381"/>
      <c r="F479" s="382"/>
      <c r="G479" s="382"/>
      <c r="H479" s="382"/>
      <c r="I479" s="383"/>
      <c r="J479" s="382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  <c r="X479" s="380"/>
      <c r="Y479" s="380"/>
      <c r="Z479" s="380"/>
      <c r="AA479" s="380"/>
    </row>
    <row r="480">
      <c r="A480" s="380"/>
      <c r="B480" s="380"/>
      <c r="C480" s="380"/>
      <c r="D480" s="380"/>
      <c r="E480" s="381"/>
      <c r="F480" s="382"/>
      <c r="G480" s="382"/>
      <c r="H480" s="382"/>
      <c r="I480" s="383"/>
      <c r="J480" s="382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  <c r="X480" s="380"/>
      <c r="Y480" s="380"/>
      <c r="Z480" s="380"/>
      <c r="AA480" s="380"/>
    </row>
    <row r="481">
      <c r="A481" s="380"/>
      <c r="B481" s="380"/>
      <c r="C481" s="380"/>
      <c r="D481" s="380"/>
      <c r="E481" s="381"/>
      <c r="F481" s="382"/>
      <c r="G481" s="382"/>
      <c r="H481" s="382"/>
      <c r="I481" s="383"/>
      <c r="J481" s="382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  <c r="X481" s="380"/>
      <c r="Y481" s="380"/>
      <c r="Z481" s="380"/>
      <c r="AA481" s="380"/>
    </row>
    <row r="482">
      <c r="A482" s="380"/>
      <c r="B482" s="380"/>
      <c r="C482" s="380"/>
      <c r="D482" s="380"/>
      <c r="E482" s="381"/>
      <c r="F482" s="382"/>
      <c r="G482" s="382"/>
      <c r="H482" s="382"/>
      <c r="I482" s="383"/>
      <c r="J482" s="382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  <c r="X482" s="380"/>
      <c r="Y482" s="380"/>
      <c r="Z482" s="380"/>
      <c r="AA482" s="380"/>
    </row>
    <row r="483">
      <c r="A483" s="380"/>
      <c r="B483" s="380"/>
      <c r="C483" s="380"/>
      <c r="D483" s="380"/>
      <c r="E483" s="381"/>
      <c r="F483" s="382"/>
      <c r="G483" s="382"/>
      <c r="H483" s="382"/>
      <c r="I483" s="383"/>
      <c r="J483" s="382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  <c r="Z483" s="380"/>
      <c r="AA483" s="380"/>
    </row>
    <row r="484">
      <c r="A484" s="380"/>
      <c r="B484" s="380"/>
      <c r="C484" s="380"/>
      <c r="D484" s="380"/>
      <c r="E484" s="381"/>
      <c r="F484" s="382"/>
      <c r="G484" s="382"/>
      <c r="H484" s="382"/>
      <c r="I484" s="383"/>
      <c r="J484" s="382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  <c r="X484" s="380"/>
      <c r="Y484" s="380"/>
      <c r="Z484" s="380"/>
      <c r="AA484" s="380"/>
    </row>
    <row r="485">
      <c r="A485" s="380"/>
      <c r="B485" s="380"/>
      <c r="C485" s="380"/>
      <c r="D485" s="380"/>
      <c r="E485" s="381"/>
      <c r="F485" s="382"/>
      <c r="G485" s="382"/>
      <c r="H485" s="382"/>
      <c r="I485" s="383"/>
      <c r="J485" s="382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  <c r="Z485" s="380"/>
      <c r="AA485" s="380"/>
    </row>
    <row r="486">
      <c r="A486" s="380"/>
      <c r="B486" s="380"/>
      <c r="C486" s="380"/>
      <c r="D486" s="380"/>
      <c r="E486" s="381"/>
      <c r="F486" s="382"/>
      <c r="G486" s="382"/>
      <c r="H486" s="382"/>
      <c r="I486" s="383"/>
      <c r="J486" s="382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  <c r="AA486" s="380"/>
    </row>
    <row r="487">
      <c r="A487" s="380"/>
      <c r="B487" s="380"/>
      <c r="C487" s="380"/>
      <c r="D487" s="380"/>
      <c r="E487" s="381"/>
      <c r="F487" s="382"/>
      <c r="G487" s="382"/>
      <c r="H487" s="382"/>
      <c r="I487" s="383"/>
      <c r="J487" s="382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  <c r="AA487" s="380"/>
    </row>
    <row r="488">
      <c r="A488" s="380"/>
      <c r="B488" s="380"/>
      <c r="C488" s="380"/>
      <c r="D488" s="380"/>
      <c r="E488" s="381"/>
      <c r="F488" s="382"/>
      <c r="G488" s="382"/>
      <c r="H488" s="382"/>
      <c r="I488" s="383"/>
      <c r="J488" s="382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  <c r="Z488" s="380"/>
      <c r="AA488" s="380"/>
    </row>
    <row r="489">
      <c r="A489" s="380"/>
      <c r="B489" s="380"/>
      <c r="C489" s="380"/>
      <c r="D489" s="380"/>
      <c r="E489" s="381"/>
      <c r="F489" s="382"/>
      <c r="G489" s="382"/>
      <c r="H489" s="382"/>
      <c r="I489" s="383"/>
      <c r="J489" s="382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  <c r="Z489" s="380"/>
      <c r="AA489" s="380"/>
    </row>
    <row r="490">
      <c r="A490" s="380"/>
      <c r="B490" s="380"/>
      <c r="C490" s="380"/>
      <c r="D490" s="380"/>
      <c r="E490" s="381"/>
      <c r="F490" s="382"/>
      <c r="G490" s="382"/>
      <c r="H490" s="382"/>
      <c r="I490" s="383"/>
      <c r="J490" s="382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  <c r="Z490" s="380"/>
      <c r="AA490" s="380"/>
    </row>
    <row r="491">
      <c r="A491" s="380"/>
      <c r="B491" s="380"/>
      <c r="C491" s="380"/>
      <c r="D491" s="380"/>
      <c r="E491" s="381"/>
      <c r="F491" s="382"/>
      <c r="G491" s="382"/>
      <c r="H491" s="382"/>
      <c r="I491" s="383"/>
      <c r="J491" s="382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  <c r="Z491" s="380"/>
      <c r="AA491" s="380"/>
    </row>
    <row r="492">
      <c r="A492" s="380"/>
      <c r="B492" s="380"/>
      <c r="C492" s="380"/>
      <c r="D492" s="380"/>
      <c r="E492" s="381"/>
      <c r="F492" s="382"/>
      <c r="G492" s="382"/>
      <c r="H492" s="382"/>
      <c r="I492" s="383"/>
      <c r="J492" s="382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  <c r="Z492" s="380"/>
      <c r="AA492" s="380"/>
    </row>
    <row r="493">
      <c r="A493" s="380"/>
      <c r="B493" s="380"/>
      <c r="C493" s="380"/>
      <c r="D493" s="380"/>
      <c r="E493" s="381"/>
      <c r="F493" s="382"/>
      <c r="G493" s="382"/>
      <c r="H493" s="382"/>
      <c r="I493" s="383"/>
      <c r="J493" s="382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  <c r="Z493" s="380"/>
      <c r="AA493" s="380"/>
    </row>
    <row r="494">
      <c r="A494" s="380"/>
      <c r="B494" s="380"/>
      <c r="C494" s="380"/>
      <c r="D494" s="380"/>
      <c r="E494" s="381"/>
      <c r="F494" s="382"/>
      <c r="G494" s="382"/>
      <c r="H494" s="382"/>
      <c r="I494" s="383"/>
      <c r="J494" s="382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  <c r="Z494" s="380"/>
      <c r="AA494" s="380"/>
    </row>
    <row r="495">
      <c r="A495" s="380"/>
      <c r="B495" s="380"/>
      <c r="C495" s="380"/>
      <c r="D495" s="380"/>
      <c r="E495" s="381"/>
      <c r="F495" s="382"/>
      <c r="G495" s="382"/>
      <c r="H495" s="382"/>
      <c r="I495" s="383"/>
      <c r="J495" s="382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  <c r="Z495" s="380"/>
      <c r="AA495" s="380"/>
    </row>
    <row r="496">
      <c r="A496" s="380"/>
      <c r="B496" s="380"/>
      <c r="C496" s="380"/>
      <c r="D496" s="380"/>
      <c r="E496" s="381"/>
      <c r="F496" s="382"/>
      <c r="G496" s="382"/>
      <c r="H496" s="382"/>
      <c r="I496" s="383"/>
      <c r="J496" s="382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  <c r="Z496" s="380"/>
      <c r="AA496" s="380"/>
    </row>
    <row r="497">
      <c r="A497" s="380"/>
      <c r="B497" s="380"/>
      <c r="C497" s="380"/>
      <c r="D497" s="380"/>
      <c r="E497" s="381"/>
      <c r="F497" s="382"/>
      <c r="G497" s="382"/>
      <c r="H497" s="382"/>
      <c r="I497" s="383"/>
      <c r="J497" s="382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  <c r="Z497" s="380"/>
      <c r="AA497" s="380"/>
    </row>
    <row r="498">
      <c r="A498" s="380"/>
      <c r="B498" s="380"/>
      <c r="C498" s="380"/>
      <c r="D498" s="380"/>
      <c r="E498" s="381"/>
      <c r="F498" s="382"/>
      <c r="G498" s="382"/>
      <c r="H498" s="382"/>
      <c r="I498" s="383"/>
      <c r="J498" s="382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  <c r="Z498" s="380"/>
      <c r="AA498" s="380"/>
    </row>
    <row r="499">
      <c r="A499" s="380"/>
      <c r="B499" s="380"/>
      <c r="C499" s="380"/>
      <c r="D499" s="380"/>
      <c r="E499" s="381"/>
      <c r="F499" s="382"/>
      <c r="G499" s="382"/>
      <c r="H499" s="382"/>
      <c r="I499" s="383"/>
      <c r="J499" s="382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  <c r="Z499" s="380"/>
      <c r="AA499" s="380"/>
    </row>
    <row r="500">
      <c r="A500" s="380"/>
      <c r="B500" s="380"/>
      <c r="C500" s="380"/>
      <c r="D500" s="380"/>
      <c r="E500" s="381"/>
      <c r="F500" s="382"/>
      <c r="G500" s="382"/>
      <c r="H500" s="382"/>
      <c r="I500" s="383"/>
      <c r="J500" s="382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  <c r="AA500" s="380"/>
    </row>
    <row r="501">
      <c r="A501" s="380"/>
      <c r="B501" s="380"/>
      <c r="C501" s="380"/>
      <c r="D501" s="380"/>
      <c r="E501" s="381"/>
      <c r="F501" s="382"/>
      <c r="G501" s="382"/>
      <c r="H501" s="382"/>
      <c r="I501" s="383"/>
      <c r="J501" s="382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  <c r="Z501" s="380"/>
      <c r="AA501" s="380"/>
    </row>
    <row r="502">
      <c r="A502" s="380"/>
      <c r="B502" s="380"/>
      <c r="C502" s="380"/>
      <c r="D502" s="380"/>
      <c r="E502" s="381"/>
      <c r="F502" s="382"/>
      <c r="G502" s="382"/>
      <c r="H502" s="382"/>
      <c r="I502" s="383"/>
      <c r="J502" s="382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  <c r="Z502" s="380"/>
      <c r="AA502" s="380"/>
    </row>
    <row r="503">
      <c r="A503" s="380"/>
      <c r="B503" s="380"/>
      <c r="C503" s="380"/>
      <c r="D503" s="380"/>
      <c r="E503" s="381"/>
      <c r="F503" s="382"/>
      <c r="G503" s="382"/>
      <c r="H503" s="382"/>
      <c r="I503" s="383"/>
      <c r="J503" s="382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  <c r="AA503" s="380"/>
    </row>
    <row r="504">
      <c r="A504" s="380"/>
      <c r="B504" s="380"/>
      <c r="C504" s="380"/>
      <c r="D504" s="380"/>
      <c r="E504" s="381"/>
      <c r="F504" s="382"/>
      <c r="G504" s="382"/>
      <c r="H504" s="382"/>
      <c r="I504" s="383"/>
      <c r="J504" s="382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  <c r="Z504" s="380"/>
      <c r="AA504" s="380"/>
    </row>
    <row r="505">
      <c r="A505" s="380"/>
      <c r="B505" s="380"/>
      <c r="C505" s="380"/>
      <c r="D505" s="380"/>
      <c r="E505" s="381"/>
      <c r="F505" s="382"/>
      <c r="G505" s="382"/>
      <c r="H505" s="382"/>
      <c r="I505" s="383"/>
      <c r="J505" s="382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  <c r="Z505" s="380"/>
      <c r="AA505" s="380"/>
    </row>
    <row r="506">
      <c r="A506" s="380"/>
      <c r="B506" s="380"/>
      <c r="C506" s="380"/>
      <c r="D506" s="380"/>
      <c r="E506" s="381"/>
      <c r="F506" s="382"/>
      <c r="G506" s="382"/>
      <c r="H506" s="382"/>
      <c r="I506" s="383"/>
      <c r="J506" s="382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380"/>
      <c r="AA506" s="380"/>
    </row>
    <row r="507">
      <c r="A507" s="380"/>
      <c r="B507" s="380"/>
      <c r="C507" s="380"/>
      <c r="D507" s="380"/>
      <c r="E507" s="381"/>
      <c r="F507" s="382"/>
      <c r="G507" s="382"/>
      <c r="H507" s="382"/>
      <c r="I507" s="383"/>
      <c r="J507" s="382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  <c r="Z507" s="380"/>
      <c r="AA507" s="380"/>
    </row>
    <row r="508">
      <c r="A508" s="380"/>
      <c r="B508" s="380"/>
      <c r="C508" s="380"/>
      <c r="D508" s="380"/>
      <c r="E508" s="381"/>
      <c r="F508" s="382"/>
      <c r="G508" s="382"/>
      <c r="H508" s="382"/>
      <c r="I508" s="383"/>
      <c r="J508" s="382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  <c r="Z508" s="380"/>
      <c r="AA508" s="380"/>
    </row>
    <row r="509">
      <c r="A509" s="380"/>
      <c r="B509" s="380"/>
      <c r="C509" s="380"/>
      <c r="D509" s="380"/>
      <c r="E509" s="381"/>
      <c r="F509" s="382"/>
      <c r="G509" s="382"/>
      <c r="H509" s="382"/>
      <c r="I509" s="383"/>
      <c r="J509" s="382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380"/>
      <c r="AA509" s="380"/>
    </row>
    <row r="510">
      <c r="A510" s="380"/>
      <c r="B510" s="380"/>
      <c r="C510" s="380"/>
      <c r="D510" s="380"/>
      <c r="E510" s="381"/>
      <c r="F510" s="382"/>
      <c r="G510" s="382"/>
      <c r="H510" s="382"/>
      <c r="I510" s="383"/>
      <c r="J510" s="382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  <c r="Z510" s="380"/>
      <c r="AA510" s="380"/>
    </row>
    <row r="511">
      <c r="A511" s="380"/>
      <c r="B511" s="380"/>
      <c r="C511" s="380"/>
      <c r="D511" s="380"/>
      <c r="E511" s="381"/>
      <c r="F511" s="382"/>
      <c r="G511" s="382"/>
      <c r="H511" s="382"/>
      <c r="I511" s="383"/>
      <c r="J511" s="382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  <c r="X511" s="380"/>
      <c r="Y511" s="380"/>
      <c r="Z511" s="380"/>
      <c r="AA511" s="380"/>
    </row>
    <row r="512">
      <c r="A512" s="380"/>
      <c r="B512" s="380"/>
      <c r="C512" s="380"/>
      <c r="D512" s="380"/>
      <c r="E512" s="381"/>
      <c r="F512" s="382"/>
      <c r="G512" s="382"/>
      <c r="H512" s="382"/>
      <c r="I512" s="383"/>
      <c r="J512" s="382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  <c r="X512" s="380"/>
      <c r="Y512" s="380"/>
      <c r="Z512" s="380"/>
      <c r="AA512" s="380"/>
    </row>
    <row r="513">
      <c r="A513" s="380"/>
      <c r="B513" s="380"/>
      <c r="C513" s="380"/>
      <c r="D513" s="380"/>
      <c r="E513" s="381"/>
      <c r="F513" s="382"/>
      <c r="G513" s="382"/>
      <c r="H513" s="382"/>
      <c r="I513" s="383"/>
      <c r="J513" s="382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  <c r="Z513" s="380"/>
      <c r="AA513" s="380"/>
    </row>
    <row r="514">
      <c r="A514" s="380"/>
      <c r="B514" s="380"/>
      <c r="C514" s="380"/>
      <c r="D514" s="380"/>
      <c r="E514" s="381"/>
      <c r="F514" s="382"/>
      <c r="G514" s="382"/>
      <c r="H514" s="382"/>
      <c r="I514" s="383"/>
      <c r="J514" s="382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  <c r="Z514" s="380"/>
      <c r="AA514" s="380"/>
    </row>
    <row r="515">
      <c r="A515" s="380"/>
      <c r="B515" s="380"/>
      <c r="C515" s="380"/>
      <c r="D515" s="380"/>
      <c r="E515" s="381"/>
      <c r="F515" s="382"/>
      <c r="G515" s="382"/>
      <c r="H515" s="382"/>
      <c r="I515" s="383"/>
      <c r="J515" s="382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  <c r="AA515" s="380"/>
    </row>
    <row r="516">
      <c r="A516" s="380"/>
      <c r="B516" s="380"/>
      <c r="C516" s="380"/>
      <c r="D516" s="380"/>
      <c r="E516" s="381"/>
      <c r="F516" s="382"/>
      <c r="G516" s="382"/>
      <c r="H516" s="382"/>
      <c r="I516" s="383"/>
      <c r="J516" s="382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  <c r="AA516" s="380"/>
    </row>
    <row r="517">
      <c r="A517" s="380"/>
      <c r="B517" s="380"/>
      <c r="C517" s="380"/>
      <c r="D517" s="380"/>
      <c r="E517" s="381"/>
      <c r="F517" s="382"/>
      <c r="G517" s="382"/>
      <c r="H517" s="382"/>
      <c r="I517" s="383"/>
      <c r="J517" s="382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  <c r="Z517" s="380"/>
      <c r="AA517" s="380"/>
    </row>
    <row r="518">
      <c r="A518" s="380"/>
      <c r="B518" s="380"/>
      <c r="C518" s="380"/>
      <c r="D518" s="380"/>
      <c r="E518" s="381"/>
      <c r="F518" s="382"/>
      <c r="G518" s="382"/>
      <c r="H518" s="382"/>
      <c r="I518" s="383"/>
      <c r="J518" s="382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  <c r="AA518" s="380"/>
    </row>
    <row r="519">
      <c r="A519" s="380"/>
      <c r="B519" s="380"/>
      <c r="C519" s="380"/>
      <c r="D519" s="380"/>
      <c r="E519" s="381"/>
      <c r="F519" s="382"/>
      <c r="G519" s="382"/>
      <c r="H519" s="382"/>
      <c r="I519" s="383"/>
      <c r="J519" s="382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  <c r="Z519" s="380"/>
      <c r="AA519" s="380"/>
    </row>
    <row r="520">
      <c r="A520" s="380"/>
      <c r="B520" s="380"/>
      <c r="C520" s="380"/>
      <c r="D520" s="380"/>
      <c r="E520" s="381"/>
      <c r="F520" s="382"/>
      <c r="G520" s="382"/>
      <c r="H520" s="382"/>
      <c r="I520" s="383"/>
      <c r="J520" s="382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</row>
    <row r="521">
      <c r="A521" s="380"/>
      <c r="B521" s="380"/>
      <c r="C521" s="380"/>
      <c r="D521" s="380"/>
      <c r="E521" s="381"/>
      <c r="F521" s="382"/>
      <c r="G521" s="382"/>
      <c r="H521" s="382"/>
      <c r="I521" s="383"/>
      <c r="J521" s="382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  <c r="Z521" s="380"/>
      <c r="AA521" s="380"/>
    </row>
    <row r="522">
      <c r="A522" s="380"/>
      <c r="B522" s="380"/>
      <c r="C522" s="380"/>
      <c r="D522" s="380"/>
      <c r="E522" s="381"/>
      <c r="F522" s="382"/>
      <c r="G522" s="382"/>
      <c r="H522" s="382"/>
      <c r="I522" s="383"/>
      <c r="J522" s="382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  <c r="Z522" s="380"/>
      <c r="AA522" s="380"/>
    </row>
    <row r="523">
      <c r="A523" s="380"/>
      <c r="B523" s="380"/>
      <c r="C523" s="380"/>
      <c r="D523" s="380"/>
      <c r="E523" s="381"/>
      <c r="F523" s="382"/>
      <c r="G523" s="382"/>
      <c r="H523" s="382"/>
      <c r="I523" s="383"/>
      <c r="J523" s="382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  <c r="Z523" s="380"/>
      <c r="AA523" s="380"/>
    </row>
    <row r="524">
      <c r="A524" s="380"/>
      <c r="B524" s="380"/>
      <c r="C524" s="380"/>
      <c r="D524" s="380"/>
      <c r="E524" s="381"/>
      <c r="F524" s="382"/>
      <c r="G524" s="382"/>
      <c r="H524" s="382"/>
      <c r="I524" s="383"/>
      <c r="J524" s="382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  <c r="AA524" s="380"/>
    </row>
    <row r="525">
      <c r="A525" s="380"/>
      <c r="B525" s="380"/>
      <c r="C525" s="380"/>
      <c r="D525" s="380"/>
      <c r="E525" s="381"/>
      <c r="F525" s="382"/>
      <c r="G525" s="382"/>
      <c r="H525" s="382"/>
      <c r="I525" s="383"/>
      <c r="J525" s="382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  <c r="Z525" s="380"/>
      <c r="AA525" s="380"/>
    </row>
    <row r="526">
      <c r="A526" s="380"/>
      <c r="B526" s="380"/>
      <c r="C526" s="380"/>
      <c r="D526" s="380"/>
      <c r="E526" s="381"/>
      <c r="F526" s="382"/>
      <c r="G526" s="382"/>
      <c r="H526" s="382"/>
      <c r="I526" s="383"/>
      <c r="J526" s="382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  <c r="Z526" s="380"/>
      <c r="AA526" s="380"/>
    </row>
    <row r="527">
      <c r="A527" s="380"/>
      <c r="B527" s="380"/>
      <c r="C527" s="380"/>
      <c r="D527" s="380"/>
      <c r="E527" s="381"/>
      <c r="F527" s="382"/>
      <c r="G527" s="382"/>
      <c r="H527" s="382"/>
      <c r="I527" s="383"/>
      <c r="J527" s="382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  <c r="Z527" s="380"/>
      <c r="AA527" s="380"/>
    </row>
    <row r="528">
      <c r="A528" s="380"/>
      <c r="B528" s="380"/>
      <c r="C528" s="380"/>
      <c r="D528" s="380"/>
      <c r="E528" s="381"/>
      <c r="F528" s="382"/>
      <c r="G528" s="382"/>
      <c r="H528" s="382"/>
      <c r="I528" s="383"/>
      <c r="J528" s="382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  <c r="Z528" s="380"/>
      <c r="AA528" s="380"/>
    </row>
    <row r="529">
      <c r="A529" s="380"/>
      <c r="B529" s="380"/>
      <c r="C529" s="380"/>
      <c r="D529" s="380"/>
      <c r="E529" s="381"/>
      <c r="F529" s="382"/>
      <c r="G529" s="382"/>
      <c r="H529" s="382"/>
      <c r="I529" s="383"/>
      <c r="J529" s="382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  <c r="Z529" s="380"/>
      <c r="AA529" s="380"/>
    </row>
    <row r="530">
      <c r="A530" s="380"/>
      <c r="B530" s="380"/>
      <c r="C530" s="380"/>
      <c r="D530" s="380"/>
      <c r="E530" s="381"/>
      <c r="F530" s="382"/>
      <c r="G530" s="382"/>
      <c r="H530" s="382"/>
      <c r="I530" s="383"/>
      <c r="J530" s="382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  <c r="Z530" s="380"/>
      <c r="AA530" s="380"/>
    </row>
    <row r="531">
      <c r="A531" s="380"/>
      <c r="B531" s="380"/>
      <c r="C531" s="380"/>
      <c r="D531" s="380"/>
      <c r="E531" s="381"/>
      <c r="F531" s="382"/>
      <c r="G531" s="382"/>
      <c r="H531" s="382"/>
      <c r="I531" s="383"/>
      <c r="J531" s="382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  <c r="Z531" s="380"/>
      <c r="AA531" s="380"/>
    </row>
    <row r="532">
      <c r="A532" s="380"/>
      <c r="B532" s="380"/>
      <c r="C532" s="380"/>
      <c r="D532" s="380"/>
      <c r="E532" s="381"/>
      <c r="F532" s="382"/>
      <c r="G532" s="382"/>
      <c r="H532" s="382"/>
      <c r="I532" s="383"/>
      <c r="J532" s="382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  <c r="X532" s="380"/>
      <c r="Y532" s="380"/>
      <c r="Z532" s="380"/>
      <c r="AA532" s="380"/>
    </row>
    <row r="533">
      <c r="A533" s="380"/>
      <c r="B533" s="380"/>
      <c r="C533" s="380"/>
      <c r="D533" s="380"/>
      <c r="E533" s="381"/>
      <c r="F533" s="382"/>
      <c r="G533" s="382"/>
      <c r="H533" s="382"/>
      <c r="I533" s="383"/>
      <c r="J533" s="382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  <c r="Z533" s="380"/>
      <c r="AA533" s="380"/>
    </row>
    <row r="534">
      <c r="A534" s="380"/>
      <c r="B534" s="380"/>
      <c r="C534" s="380"/>
      <c r="D534" s="380"/>
      <c r="E534" s="381"/>
      <c r="F534" s="382"/>
      <c r="G534" s="382"/>
      <c r="H534" s="382"/>
      <c r="I534" s="383"/>
      <c r="J534" s="382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80"/>
      <c r="AA534" s="380"/>
    </row>
    <row r="535">
      <c r="A535" s="380"/>
      <c r="B535" s="380"/>
      <c r="C535" s="380"/>
      <c r="D535" s="380"/>
      <c r="E535" s="381"/>
      <c r="F535" s="382"/>
      <c r="G535" s="382"/>
      <c r="H535" s="382"/>
      <c r="I535" s="383"/>
      <c r="J535" s="382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  <c r="Z535" s="380"/>
      <c r="AA535" s="380"/>
    </row>
    <row r="536">
      <c r="A536" s="380"/>
      <c r="B536" s="380"/>
      <c r="C536" s="380"/>
      <c r="D536" s="380"/>
      <c r="E536" s="381"/>
      <c r="F536" s="382"/>
      <c r="G536" s="382"/>
      <c r="H536" s="382"/>
      <c r="I536" s="383"/>
      <c r="J536" s="382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  <c r="Z536" s="380"/>
      <c r="AA536" s="380"/>
    </row>
    <row r="537">
      <c r="A537" s="380"/>
      <c r="B537" s="380"/>
      <c r="C537" s="380"/>
      <c r="D537" s="380"/>
      <c r="E537" s="381"/>
      <c r="F537" s="382"/>
      <c r="G537" s="382"/>
      <c r="H537" s="382"/>
      <c r="I537" s="383"/>
      <c r="J537" s="382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  <c r="X537" s="380"/>
      <c r="Y537" s="380"/>
      <c r="Z537" s="380"/>
      <c r="AA537" s="380"/>
    </row>
    <row r="538">
      <c r="A538" s="380"/>
      <c r="B538" s="380"/>
      <c r="C538" s="380"/>
      <c r="D538" s="380"/>
      <c r="E538" s="381"/>
      <c r="F538" s="382"/>
      <c r="G538" s="382"/>
      <c r="H538" s="382"/>
      <c r="I538" s="383"/>
      <c r="J538" s="382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  <c r="X538" s="380"/>
      <c r="Y538" s="380"/>
      <c r="Z538" s="380"/>
      <c r="AA538" s="380"/>
    </row>
    <row r="539">
      <c r="A539" s="380"/>
      <c r="B539" s="380"/>
      <c r="C539" s="380"/>
      <c r="D539" s="380"/>
      <c r="E539" s="381"/>
      <c r="F539" s="382"/>
      <c r="G539" s="382"/>
      <c r="H539" s="382"/>
      <c r="I539" s="383"/>
      <c r="J539" s="382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  <c r="X539" s="380"/>
      <c r="Y539" s="380"/>
      <c r="Z539" s="380"/>
      <c r="AA539" s="380"/>
    </row>
    <row r="540">
      <c r="A540" s="380"/>
      <c r="B540" s="380"/>
      <c r="C540" s="380"/>
      <c r="D540" s="380"/>
      <c r="E540" s="381"/>
      <c r="F540" s="382"/>
      <c r="G540" s="382"/>
      <c r="H540" s="382"/>
      <c r="I540" s="383"/>
      <c r="J540" s="382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  <c r="X540" s="380"/>
      <c r="Y540" s="380"/>
      <c r="Z540" s="380"/>
      <c r="AA540" s="380"/>
    </row>
    <row r="541">
      <c r="A541" s="380"/>
      <c r="B541" s="380"/>
      <c r="C541" s="380"/>
      <c r="D541" s="380"/>
      <c r="E541" s="381"/>
      <c r="F541" s="382"/>
      <c r="G541" s="382"/>
      <c r="H541" s="382"/>
      <c r="I541" s="383"/>
      <c r="J541" s="382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  <c r="AA541" s="380"/>
    </row>
    <row r="542">
      <c r="A542" s="380"/>
      <c r="B542" s="380"/>
      <c r="C542" s="380"/>
      <c r="D542" s="380"/>
      <c r="E542" s="381"/>
      <c r="F542" s="382"/>
      <c r="G542" s="382"/>
      <c r="H542" s="382"/>
      <c r="I542" s="383"/>
      <c r="J542" s="382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  <c r="X542" s="380"/>
      <c r="Y542" s="380"/>
      <c r="Z542" s="380"/>
      <c r="AA542" s="380"/>
    </row>
    <row r="543">
      <c r="A543" s="380"/>
      <c r="B543" s="380"/>
      <c r="C543" s="380"/>
      <c r="D543" s="380"/>
      <c r="E543" s="381"/>
      <c r="F543" s="382"/>
      <c r="G543" s="382"/>
      <c r="H543" s="382"/>
      <c r="I543" s="383"/>
      <c r="J543" s="382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  <c r="X543" s="380"/>
      <c r="Y543" s="380"/>
      <c r="Z543" s="380"/>
      <c r="AA543" s="380"/>
    </row>
    <row r="544">
      <c r="A544" s="380"/>
      <c r="B544" s="380"/>
      <c r="C544" s="380"/>
      <c r="D544" s="380"/>
      <c r="E544" s="381"/>
      <c r="F544" s="382"/>
      <c r="G544" s="382"/>
      <c r="H544" s="382"/>
      <c r="I544" s="383"/>
      <c r="J544" s="382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  <c r="X544" s="380"/>
      <c r="Y544" s="380"/>
      <c r="Z544" s="380"/>
      <c r="AA544" s="380"/>
    </row>
    <row r="545">
      <c r="A545" s="380"/>
      <c r="B545" s="380"/>
      <c r="C545" s="380"/>
      <c r="D545" s="380"/>
      <c r="E545" s="381"/>
      <c r="F545" s="382"/>
      <c r="G545" s="382"/>
      <c r="H545" s="382"/>
      <c r="I545" s="383"/>
      <c r="J545" s="382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  <c r="X545" s="380"/>
      <c r="Y545" s="380"/>
      <c r="Z545" s="380"/>
      <c r="AA545" s="380"/>
    </row>
    <row r="546">
      <c r="A546" s="380"/>
      <c r="B546" s="380"/>
      <c r="C546" s="380"/>
      <c r="D546" s="380"/>
      <c r="E546" s="381"/>
      <c r="F546" s="382"/>
      <c r="G546" s="382"/>
      <c r="H546" s="382"/>
      <c r="I546" s="383"/>
      <c r="J546" s="382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  <c r="X546" s="380"/>
      <c r="Y546" s="380"/>
      <c r="Z546" s="380"/>
      <c r="AA546" s="380"/>
    </row>
    <row r="547">
      <c r="A547" s="380"/>
      <c r="B547" s="380"/>
      <c r="C547" s="380"/>
      <c r="D547" s="380"/>
      <c r="E547" s="381"/>
      <c r="F547" s="382"/>
      <c r="G547" s="382"/>
      <c r="H547" s="382"/>
      <c r="I547" s="383"/>
      <c r="J547" s="382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  <c r="X547" s="380"/>
      <c r="Y547" s="380"/>
      <c r="Z547" s="380"/>
      <c r="AA547" s="380"/>
    </row>
    <row r="548">
      <c r="A548" s="380"/>
      <c r="B548" s="380"/>
      <c r="C548" s="380"/>
      <c r="D548" s="380"/>
      <c r="E548" s="381"/>
      <c r="F548" s="382"/>
      <c r="G548" s="382"/>
      <c r="H548" s="382"/>
      <c r="I548" s="383"/>
      <c r="J548" s="382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  <c r="Z548" s="380"/>
      <c r="AA548" s="380"/>
    </row>
    <row r="549">
      <c r="A549" s="380"/>
      <c r="B549" s="380"/>
      <c r="C549" s="380"/>
      <c r="D549" s="380"/>
      <c r="E549" s="381"/>
      <c r="F549" s="382"/>
      <c r="G549" s="382"/>
      <c r="H549" s="382"/>
      <c r="I549" s="383"/>
      <c r="J549" s="382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  <c r="X549" s="380"/>
      <c r="Y549" s="380"/>
      <c r="Z549" s="380"/>
      <c r="AA549" s="380"/>
    </row>
    <row r="550">
      <c r="A550" s="380"/>
      <c r="B550" s="380"/>
      <c r="C550" s="380"/>
      <c r="D550" s="380"/>
      <c r="E550" s="381"/>
      <c r="F550" s="382"/>
      <c r="G550" s="382"/>
      <c r="H550" s="382"/>
      <c r="I550" s="383"/>
      <c r="J550" s="382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  <c r="Z550" s="380"/>
      <c r="AA550" s="380"/>
    </row>
    <row r="551">
      <c r="A551" s="380"/>
      <c r="B551" s="380"/>
      <c r="C551" s="380"/>
      <c r="D551" s="380"/>
      <c r="E551" s="381"/>
      <c r="F551" s="382"/>
      <c r="G551" s="382"/>
      <c r="H551" s="382"/>
      <c r="I551" s="383"/>
      <c r="J551" s="382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  <c r="X551" s="380"/>
      <c r="Y551" s="380"/>
      <c r="Z551" s="380"/>
      <c r="AA551" s="380"/>
    </row>
    <row r="552">
      <c r="A552" s="380"/>
      <c r="B552" s="380"/>
      <c r="C552" s="380"/>
      <c r="D552" s="380"/>
      <c r="E552" s="381"/>
      <c r="F552" s="382"/>
      <c r="G552" s="382"/>
      <c r="H552" s="382"/>
      <c r="I552" s="383"/>
      <c r="J552" s="382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  <c r="X552" s="380"/>
      <c r="Y552" s="380"/>
      <c r="Z552" s="380"/>
      <c r="AA552" s="380"/>
    </row>
    <row r="553">
      <c r="A553" s="380"/>
      <c r="B553" s="380"/>
      <c r="C553" s="380"/>
      <c r="D553" s="380"/>
      <c r="E553" s="381"/>
      <c r="F553" s="382"/>
      <c r="G553" s="382"/>
      <c r="H553" s="382"/>
      <c r="I553" s="383"/>
      <c r="J553" s="382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  <c r="Z553" s="380"/>
      <c r="AA553" s="380"/>
    </row>
    <row r="554">
      <c r="A554" s="380"/>
      <c r="B554" s="380"/>
      <c r="C554" s="380"/>
      <c r="D554" s="380"/>
      <c r="E554" s="381"/>
      <c r="F554" s="382"/>
      <c r="G554" s="382"/>
      <c r="H554" s="382"/>
      <c r="I554" s="383"/>
      <c r="J554" s="382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  <c r="Z554" s="380"/>
      <c r="AA554" s="380"/>
    </row>
    <row r="555">
      <c r="A555" s="380"/>
      <c r="B555" s="380"/>
      <c r="C555" s="380"/>
      <c r="D555" s="380"/>
      <c r="E555" s="381"/>
      <c r="F555" s="382"/>
      <c r="G555" s="382"/>
      <c r="H555" s="382"/>
      <c r="I555" s="383"/>
      <c r="J555" s="382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  <c r="X555" s="380"/>
      <c r="Y555" s="380"/>
      <c r="Z555" s="380"/>
      <c r="AA555" s="380"/>
    </row>
    <row r="556">
      <c r="A556" s="380"/>
      <c r="B556" s="380"/>
      <c r="C556" s="380"/>
      <c r="D556" s="380"/>
      <c r="E556" s="381"/>
      <c r="F556" s="382"/>
      <c r="G556" s="382"/>
      <c r="H556" s="382"/>
      <c r="I556" s="383"/>
      <c r="J556" s="382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  <c r="X556" s="380"/>
      <c r="Y556" s="380"/>
      <c r="Z556" s="380"/>
      <c r="AA556" s="380"/>
    </row>
    <row r="557">
      <c r="A557" s="380"/>
      <c r="B557" s="380"/>
      <c r="C557" s="380"/>
      <c r="D557" s="380"/>
      <c r="E557" s="381"/>
      <c r="F557" s="382"/>
      <c r="G557" s="382"/>
      <c r="H557" s="382"/>
      <c r="I557" s="383"/>
      <c r="J557" s="382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  <c r="X557" s="380"/>
      <c r="Y557" s="380"/>
      <c r="Z557" s="380"/>
      <c r="AA557" s="380"/>
    </row>
    <row r="558">
      <c r="A558" s="380"/>
      <c r="B558" s="380"/>
      <c r="C558" s="380"/>
      <c r="D558" s="380"/>
      <c r="E558" s="381"/>
      <c r="F558" s="382"/>
      <c r="G558" s="382"/>
      <c r="H558" s="382"/>
      <c r="I558" s="383"/>
      <c r="J558" s="382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  <c r="Z558" s="380"/>
      <c r="AA558" s="380"/>
    </row>
    <row r="559">
      <c r="A559" s="380"/>
      <c r="B559" s="380"/>
      <c r="C559" s="380"/>
      <c r="D559" s="380"/>
      <c r="E559" s="381"/>
      <c r="F559" s="382"/>
      <c r="G559" s="382"/>
      <c r="H559" s="382"/>
      <c r="I559" s="383"/>
      <c r="J559" s="382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  <c r="Z559" s="380"/>
      <c r="AA559" s="380"/>
    </row>
    <row r="560">
      <c r="A560" s="380"/>
      <c r="B560" s="380"/>
      <c r="C560" s="380"/>
      <c r="D560" s="380"/>
      <c r="E560" s="381"/>
      <c r="F560" s="382"/>
      <c r="G560" s="382"/>
      <c r="H560" s="382"/>
      <c r="I560" s="383"/>
      <c r="J560" s="382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  <c r="Z560" s="380"/>
      <c r="AA560" s="380"/>
    </row>
    <row r="561">
      <c r="A561" s="380"/>
      <c r="B561" s="380"/>
      <c r="C561" s="380"/>
      <c r="D561" s="380"/>
      <c r="E561" s="381"/>
      <c r="F561" s="382"/>
      <c r="G561" s="382"/>
      <c r="H561" s="382"/>
      <c r="I561" s="383"/>
      <c r="J561" s="382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  <c r="X561" s="380"/>
      <c r="Y561" s="380"/>
      <c r="Z561" s="380"/>
      <c r="AA561" s="380"/>
    </row>
    <row r="562">
      <c r="A562" s="380"/>
      <c r="B562" s="380"/>
      <c r="C562" s="380"/>
      <c r="D562" s="380"/>
      <c r="E562" s="381"/>
      <c r="F562" s="382"/>
      <c r="G562" s="382"/>
      <c r="H562" s="382"/>
      <c r="I562" s="383"/>
      <c r="J562" s="382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  <c r="X562" s="380"/>
      <c r="Y562" s="380"/>
      <c r="Z562" s="380"/>
      <c r="AA562" s="380"/>
    </row>
    <row r="563">
      <c r="A563" s="380"/>
      <c r="B563" s="380"/>
      <c r="C563" s="380"/>
      <c r="D563" s="380"/>
      <c r="E563" s="381"/>
      <c r="F563" s="382"/>
      <c r="G563" s="382"/>
      <c r="H563" s="382"/>
      <c r="I563" s="383"/>
      <c r="J563" s="382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  <c r="Z563" s="380"/>
      <c r="AA563" s="380"/>
    </row>
    <row r="564">
      <c r="A564" s="380"/>
      <c r="B564" s="380"/>
      <c r="C564" s="380"/>
      <c r="D564" s="380"/>
      <c r="E564" s="381"/>
      <c r="F564" s="382"/>
      <c r="G564" s="382"/>
      <c r="H564" s="382"/>
      <c r="I564" s="383"/>
      <c r="J564" s="382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  <c r="X564" s="380"/>
      <c r="Y564" s="380"/>
      <c r="Z564" s="380"/>
      <c r="AA564" s="380"/>
    </row>
    <row r="565">
      <c r="A565" s="380"/>
      <c r="B565" s="380"/>
      <c r="C565" s="380"/>
      <c r="D565" s="380"/>
      <c r="E565" s="381"/>
      <c r="F565" s="382"/>
      <c r="G565" s="382"/>
      <c r="H565" s="382"/>
      <c r="I565" s="383"/>
      <c r="J565" s="382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  <c r="X565" s="380"/>
      <c r="Y565" s="380"/>
      <c r="Z565" s="380"/>
      <c r="AA565" s="380"/>
    </row>
    <row r="566">
      <c r="A566" s="380"/>
      <c r="B566" s="380"/>
      <c r="C566" s="380"/>
      <c r="D566" s="380"/>
      <c r="E566" s="381"/>
      <c r="F566" s="382"/>
      <c r="G566" s="382"/>
      <c r="H566" s="382"/>
      <c r="I566" s="383"/>
      <c r="J566" s="382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  <c r="Z566" s="380"/>
      <c r="AA566" s="380"/>
    </row>
    <row r="567">
      <c r="A567" s="380"/>
      <c r="B567" s="380"/>
      <c r="C567" s="380"/>
      <c r="D567" s="380"/>
      <c r="E567" s="381"/>
      <c r="F567" s="382"/>
      <c r="G567" s="382"/>
      <c r="H567" s="382"/>
      <c r="I567" s="383"/>
      <c r="J567" s="382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  <c r="X567" s="380"/>
      <c r="Y567" s="380"/>
      <c r="Z567" s="380"/>
      <c r="AA567" s="380"/>
    </row>
    <row r="568">
      <c r="A568" s="380"/>
      <c r="B568" s="380"/>
      <c r="C568" s="380"/>
      <c r="D568" s="380"/>
      <c r="E568" s="381"/>
      <c r="F568" s="382"/>
      <c r="G568" s="382"/>
      <c r="H568" s="382"/>
      <c r="I568" s="383"/>
      <c r="J568" s="382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  <c r="X568" s="380"/>
      <c r="Y568" s="380"/>
      <c r="Z568" s="380"/>
      <c r="AA568" s="380"/>
    </row>
    <row r="569">
      <c r="A569" s="380"/>
      <c r="B569" s="380"/>
      <c r="C569" s="380"/>
      <c r="D569" s="380"/>
      <c r="E569" s="381"/>
      <c r="F569" s="382"/>
      <c r="G569" s="382"/>
      <c r="H569" s="382"/>
      <c r="I569" s="383"/>
      <c r="J569" s="382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  <c r="X569" s="380"/>
      <c r="Y569" s="380"/>
      <c r="Z569" s="380"/>
      <c r="AA569" s="380"/>
    </row>
    <row r="570">
      <c r="A570" s="380"/>
      <c r="B570" s="380"/>
      <c r="C570" s="380"/>
      <c r="D570" s="380"/>
      <c r="E570" s="381"/>
      <c r="F570" s="382"/>
      <c r="G570" s="382"/>
      <c r="H570" s="382"/>
      <c r="I570" s="383"/>
      <c r="J570" s="382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  <c r="X570" s="380"/>
      <c r="Y570" s="380"/>
      <c r="Z570" s="380"/>
      <c r="AA570" s="380"/>
    </row>
    <row r="571">
      <c r="A571" s="380"/>
      <c r="B571" s="380"/>
      <c r="C571" s="380"/>
      <c r="D571" s="380"/>
      <c r="E571" s="381"/>
      <c r="F571" s="382"/>
      <c r="G571" s="382"/>
      <c r="H571" s="382"/>
      <c r="I571" s="383"/>
      <c r="J571" s="382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  <c r="Z571" s="380"/>
      <c r="AA571" s="380"/>
    </row>
    <row r="572">
      <c r="A572" s="380"/>
      <c r="B572" s="380"/>
      <c r="C572" s="380"/>
      <c r="D572" s="380"/>
      <c r="E572" s="381"/>
      <c r="F572" s="382"/>
      <c r="G572" s="382"/>
      <c r="H572" s="382"/>
      <c r="I572" s="383"/>
      <c r="J572" s="382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  <c r="X572" s="380"/>
      <c r="Y572" s="380"/>
      <c r="Z572" s="380"/>
      <c r="AA572" s="380"/>
    </row>
    <row r="573">
      <c r="A573" s="380"/>
      <c r="B573" s="380"/>
      <c r="C573" s="380"/>
      <c r="D573" s="380"/>
      <c r="E573" s="381"/>
      <c r="F573" s="382"/>
      <c r="G573" s="382"/>
      <c r="H573" s="382"/>
      <c r="I573" s="383"/>
      <c r="J573" s="382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  <c r="X573" s="380"/>
      <c r="Y573" s="380"/>
      <c r="Z573" s="380"/>
      <c r="AA573" s="380"/>
    </row>
    <row r="574">
      <c r="A574" s="380"/>
      <c r="B574" s="380"/>
      <c r="C574" s="380"/>
      <c r="D574" s="380"/>
      <c r="E574" s="381"/>
      <c r="F574" s="382"/>
      <c r="G574" s="382"/>
      <c r="H574" s="382"/>
      <c r="I574" s="383"/>
      <c r="J574" s="382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  <c r="X574" s="380"/>
      <c r="Y574" s="380"/>
      <c r="Z574" s="380"/>
      <c r="AA574" s="380"/>
    </row>
    <row r="575">
      <c r="A575" s="380"/>
      <c r="B575" s="380"/>
      <c r="C575" s="380"/>
      <c r="D575" s="380"/>
      <c r="E575" s="381"/>
      <c r="F575" s="382"/>
      <c r="G575" s="382"/>
      <c r="H575" s="382"/>
      <c r="I575" s="383"/>
      <c r="J575" s="382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  <c r="Z575" s="380"/>
      <c r="AA575" s="380"/>
    </row>
    <row r="576">
      <c r="A576" s="380"/>
      <c r="B576" s="380"/>
      <c r="C576" s="380"/>
      <c r="D576" s="380"/>
      <c r="E576" s="381"/>
      <c r="F576" s="382"/>
      <c r="G576" s="382"/>
      <c r="H576" s="382"/>
      <c r="I576" s="383"/>
      <c r="J576" s="382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  <c r="AA576" s="380"/>
    </row>
    <row r="577">
      <c r="A577" s="380"/>
      <c r="B577" s="380"/>
      <c r="C577" s="380"/>
      <c r="D577" s="380"/>
      <c r="E577" s="381"/>
      <c r="F577" s="382"/>
      <c r="G577" s="382"/>
      <c r="H577" s="382"/>
      <c r="I577" s="383"/>
      <c r="J577" s="382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  <c r="Z577" s="380"/>
      <c r="AA577" s="380"/>
    </row>
    <row r="578">
      <c r="A578" s="380"/>
      <c r="B578" s="380"/>
      <c r="C578" s="380"/>
      <c r="D578" s="380"/>
      <c r="E578" s="381"/>
      <c r="F578" s="382"/>
      <c r="G578" s="382"/>
      <c r="H578" s="382"/>
      <c r="I578" s="383"/>
      <c r="J578" s="382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  <c r="Z578" s="380"/>
      <c r="AA578" s="380"/>
    </row>
    <row r="579">
      <c r="A579" s="380"/>
      <c r="B579" s="380"/>
      <c r="C579" s="380"/>
      <c r="D579" s="380"/>
      <c r="E579" s="381"/>
      <c r="F579" s="382"/>
      <c r="G579" s="382"/>
      <c r="H579" s="382"/>
      <c r="I579" s="383"/>
      <c r="J579" s="382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  <c r="Z579" s="380"/>
      <c r="AA579" s="380"/>
    </row>
    <row r="580">
      <c r="A580" s="380"/>
      <c r="B580" s="380"/>
      <c r="C580" s="380"/>
      <c r="D580" s="380"/>
      <c r="E580" s="381"/>
      <c r="F580" s="382"/>
      <c r="G580" s="382"/>
      <c r="H580" s="382"/>
      <c r="I580" s="383"/>
      <c r="J580" s="382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  <c r="Z580" s="380"/>
      <c r="AA580" s="380"/>
    </row>
    <row r="581">
      <c r="A581" s="380"/>
      <c r="B581" s="380"/>
      <c r="C581" s="380"/>
      <c r="D581" s="380"/>
      <c r="E581" s="381"/>
      <c r="F581" s="382"/>
      <c r="G581" s="382"/>
      <c r="H581" s="382"/>
      <c r="I581" s="383"/>
      <c r="J581" s="382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  <c r="Z581" s="380"/>
      <c r="AA581" s="380"/>
    </row>
    <row r="582">
      <c r="A582" s="380"/>
      <c r="B582" s="380"/>
      <c r="C582" s="380"/>
      <c r="D582" s="380"/>
      <c r="E582" s="381"/>
      <c r="F582" s="382"/>
      <c r="G582" s="382"/>
      <c r="H582" s="382"/>
      <c r="I582" s="383"/>
      <c r="J582" s="382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  <c r="Z582" s="380"/>
      <c r="AA582" s="380"/>
    </row>
    <row r="583">
      <c r="A583" s="380"/>
      <c r="B583" s="380"/>
      <c r="C583" s="380"/>
      <c r="D583" s="380"/>
      <c r="E583" s="381"/>
      <c r="F583" s="382"/>
      <c r="G583" s="382"/>
      <c r="H583" s="382"/>
      <c r="I583" s="383"/>
      <c r="J583" s="382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  <c r="Z583" s="380"/>
      <c r="AA583" s="380"/>
    </row>
    <row r="584">
      <c r="A584" s="380"/>
      <c r="B584" s="380"/>
      <c r="C584" s="380"/>
      <c r="D584" s="380"/>
      <c r="E584" s="381"/>
      <c r="F584" s="382"/>
      <c r="G584" s="382"/>
      <c r="H584" s="382"/>
      <c r="I584" s="383"/>
      <c r="J584" s="382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  <c r="Z584" s="380"/>
      <c r="AA584" s="380"/>
    </row>
    <row r="585">
      <c r="A585" s="380"/>
      <c r="B585" s="380"/>
      <c r="C585" s="380"/>
      <c r="D585" s="380"/>
      <c r="E585" s="381"/>
      <c r="F585" s="382"/>
      <c r="G585" s="382"/>
      <c r="H585" s="382"/>
      <c r="I585" s="383"/>
      <c r="J585" s="382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  <c r="Z585" s="380"/>
      <c r="AA585" s="380"/>
    </row>
    <row r="586">
      <c r="A586" s="380"/>
      <c r="B586" s="380"/>
      <c r="C586" s="380"/>
      <c r="D586" s="380"/>
      <c r="E586" s="381"/>
      <c r="F586" s="382"/>
      <c r="G586" s="382"/>
      <c r="H586" s="382"/>
      <c r="I586" s="383"/>
      <c r="J586" s="382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  <c r="Z586" s="380"/>
      <c r="AA586" s="380"/>
    </row>
    <row r="587">
      <c r="A587" s="380"/>
      <c r="B587" s="380"/>
      <c r="C587" s="380"/>
      <c r="D587" s="380"/>
      <c r="E587" s="381"/>
      <c r="F587" s="382"/>
      <c r="G587" s="382"/>
      <c r="H587" s="382"/>
      <c r="I587" s="383"/>
      <c r="J587" s="382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  <c r="Z587" s="380"/>
      <c r="AA587" s="380"/>
    </row>
    <row r="588">
      <c r="A588" s="380"/>
      <c r="B588" s="380"/>
      <c r="C588" s="380"/>
      <c r="D588" s="380"/>
      <c r="E588" s="381"/>
      <c r="F588" s="382"/>
      <c r="G588" s="382"/>
      <c r="H588" s="382"/>
      <c r="I588" s="383"/>
      <c r="J588" s="382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  <c r="Z588" s="380"/>
      <c r="AA588" s="380"/>
    </row>
    <row r="589">
      <c r="A589" s="380"/>
      <c r="B589" s="380"/>
      <c r="C589" s="380"/>
      <c r="D589" s="380"/>
      <c r="E589" s="381"/>
      <c r="F589" s="382"/>
      <c r="G589" s="382"/>
      <c r="H589" s="382"/>
      <c r="I589" s="383"/>
      <c r="J589" s="382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  <c r="Z589" s="380"/>
      <c r="AA589" s="380"/>
    </row>
    <row r="590">
      <c r="A590" s="380"/>
      <c r="B590" s="380"/>
      <c r="C590" s="380"/>
      <c r="D590" s="380"/>
      <c r="E590" s="381"/>
      <c r="F590" s="382"/>
      <c r="G590" s="382"/>
      <c r="H590" s="382"/>
      <c r="I590" s="383"/>
      <c r="J590" s="382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  <c r="Z590" s="380"/>
      <c r="AA590" s="380"/>
    </row>
    <row r="591">
      <c r="A591" s="380"/>
      <c r="B591" s="380"/>
      <c r="C591" s="380"/>
      <c r="D591" s="380"/>
      <c r="E591" s="381"/>
      <c r="F591" s="382"/>
      <c r="G591" s="382"/>
      <c r="H591" s="382"/>
      <c r="I591" s="383"/>
      <c r="J591" s="382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  <c r="Z591" s="380"/>
      <c r="AA591" s="380"/>
    </row>
    <row r="592">
      <c r="A592" s="380"/>
      <c r="B592" s="380"/>
      <c r="C592" s="380"/>
      <c r="D592" s="380"/>
      <c r="E592" s="381"/>
      <c r="F592" s="382"/>
      <c r="G592" s="382"/>
      <c r="H592" s="382"/>
      <c r="I592" s="383"/>
      <c r="J592" s="382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  <c r="Z592" s="380"/>
      <c r="AA592" s="380"/>
    </row>
    <row r="593">
      <c r="A593" s="380"/>
      <c r="B593" s="380"/>
      <c r="C593" s="380"/>
      <c r="D593" s="380"/>
      <c r="E593" s="381"/>
      <c r="F593" s="382"/>
      <c r="G593" s="382"/>
      <c r="H593" s="382"/>
      <c r="I593" s="383"/>
      <c r="J593" s="382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  <c r="Z593" s="380"/>
      <c r="AA593" s="380"/>
    </row>
    <row r="594">
      <c r="A594" s="380"/>
      <c r="B594" s="380"/>
      <c r="C594" s="380"/>
      <c r="D594" s="380"/>
      <c r="E594" s="381"/>
      <c r="F594" s="382"/>
      <c r="G594" s="382"/>
      <c r="H594" s="382"/>
      <c r="I594" s="383"/>
      <c r="J594" s="382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  <c r="Z594" s="380"/>
      <c r="AA594" s="380"/>
    </row>
    <row r="595">
      <c r="A595" s="380"/>
      <c r="B595" s="380"/>
      <c r="C595" s="380"/>
      <c r="D595" s="380"/>
      <c r="E595" s="381"/>
      <c r="F595" s="382"/>
      <c r="G595" s="382"/>
      <c r="H595" s="382"/>
      <c r="I595" s="383"/>
      <c r="J595" s="382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  <c r="Z595" s="380"/>
      <c r="AA595" s="380"/>
    </row>
    <row r="596">
      <c r="A596" s="380"/>
      <c r="B596" s="380"/>
      <c r="C596" s="380"/>
      <c r="D596" s="380"/>
      <c r="E596" s="381"/>
      <c r="F596" s="382"/>
      <c r="G596" s="382"/>
      <c r="H596" s="382"/>
      <c r="I596" s="383"/>
      <c r="J596" s="382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  <c r="Z596" s="380"/>
      <c r="AA596" s="380"/>
    </row>
    <row r="597">
      <c r="A597" s="380"/>
      <c r="B597" s="380"/>
      <c r="C597" s="380"/>
      <c r="D597" s="380"/>
      <c r="E597" s="381"/>
      <c r="F597" s="382"/>
      <c r="G597" s="382"/>
      <c r="H597" s="382"/>
      <c r="I597" s="383"/>
      <c r="J597" s="382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  <c r="Z597" s="380"/>
      <c r="AA597" s="380"/>
    </row>
    <row r="598">
      <c r="A598" s="380"/>
      <c r="B598" s="380"/>
      <c r="C598" s="380"/>
      <c r="D598" s="380"/>
      <c r="E598" s="381"/>
      <c r="F598" s="382"/>
      <c r="G598" s="382"/>
      <c r="H598" s="382"/>
      <c r="I598" s="383"/>
      <c r="J598" s="382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  <c r="Z598" s="380"/>
      <c r="AA598" s="380"/>
    </row>
    <row r="599">
      <c r="A599" s="380"/>
      <c r="B599" s="380"/>
      <c r="C599" s="380"/>
      <c r="D599" s="380"/>
      <c r="E599" s="381"/>
      <c r="F599" s="382"/>
      <c r="G599" s="382"/>
      <c r="H599" s="382"/>
      <c r="I599" s="383"/>
      <c r="J599" s="382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  <c r="Z599" s="380"/>
      <c r="AA599" s="380"/>
    </row>
    <row r="600">
      <c r="A600" s="380"/>
      <c r="B600" s="380"/>
      <c r="C600" s="380"/>
      <c r="D600" s="380"/>
      <c r="E600" s="381"/>
      <c r="F600" s="382"/>
      <c r="G600" s="382"/>
      <c r="H600" s="382"/>
      <c r="I600" s="383"/>
      <c r="J600" s="382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  <c r="Z600" s="380"/>
      <c r="AA600" s="380"/>
    </row>
    <row r="601">
      <c r="A601" s="380"/>
      <c r="B601" s="380"/>
      <c r="C601" s="380"/>
      <c r="D601" s="380"/>
      <c r="E601" s="381"/>
      <c r="F601" s="382"/>
      <c r="G601" s="382"/>
      <c r="H601" s="382"/>
      <c r="I601" s="383"/>
      <c r="J601" s="382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  <c r="Z601" s="380"/>
      <c r="AA601" s="380"/>
    </row>
    <row r="602">
      <c r="A602" s="380"/>
      <c r="B602" s="380"/>
      <c r="C602" s="380"/>
      <c r="D602" s="380"/>
      <c r="E602" s="381"/>
      <c r="F602" s="382"/>
      <c r="G602" s="382"/>
      <c r="H602" s="382"/>
      <c r="I602" s="383"/>
      <c r="J602" s="382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  <c r="Z602" s="380"/>
      <c r="AA602" s="380"/>
    </row>
    <row r="603">
      <c r="A603" s="380"/>
      <c r="B603" s="380"/>
      <c r="C603" s="380"/>
      <c r="D603" s="380"/>
      <c r="E603" s="381"/>
      <c r="F603" s="382"/>
      <c r="G603" s="382"/>
      <c r="H603" s="382"/>
      <c r="I603" s="383"/>
      <c r="J603" s="382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  <c r="X603" s="380"/>
      <c r="Y603" s="380"/>
      <c r="Z603" s="380"/>
      <c r="AA603" s="380"/>
    </row>
    <row r="604">
      <c r="A604" s="380"/>
      <c r="B604" s="380"/>
      <c r="C604" s="380"/>
      <c r="D604" s="380"/>
      <c r="E604" s="381"/>
      <c r="F604" s="382"/>
      <c r="G604" s="382"/>
      <c r="H604" s="382"/>
      <c r="I604" s="383"/>
      <c r="J604" s="382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  <c r="X604" s="380"/>
      <c r="Y604" s="380"/>
      <c r="Z604" s="380"/>
      <c r="AA604" s="380"/>
    </row>
    <row r="605">
      <c r="A605" s="380"/>
      <c r="B605" s="380"/>
      <c r="C605" s="380"/>
      <c r="D605" s="380"/>
      <c r="E605" s="381"/>
      <c r="F605" s="382"/>
      <c r="G605" s="382"/>
      <c r="H605" s="382"/>
      <c r="I605" s="383"/>
      <c r="J605" s="382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  <c r="X605" s="380"/>
      <c r="Y605" s="380"/>
      <c r="Z605" s="380"/>
      <c r="AA605" s="380"/>
    </row>
    <row r="606">
      <c r="A606" s="380"/>
      <c r="B606" s="380"/>
      <c r="C606" s="380"/>
      <c r="D606" s="380"/>
      <c r="E606" s="381"/>
      <c r="F606" s="382"/>
      <c r="G606" s="382"/>
      <c r="H606" s="382"/>
      <c r="I606" s="383"/>
      <c r="J606" s="382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  <c r="X606" s="380"/>
      <c r="Y606" s="380"/>
      <c r="Z606" s="380"/>
      <c r="AA606" s="380"/>
    </row>
    <row r="607">
      <c r="A607" s="380"/>
      <c r="B607" s="380"/>
      <c r="C607" s="380"/>
      <c r="D607" s="380"/>
      <c r="E607" s="381"/>
      <c r="F607" s="382"/>
      <c r="G607" s="382"/>
      <c r="H607" s="382"/>
      <c r="I607" s="383"/>
      <c r="J607" s="382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  <c r="X607" s="380"/>
      <c r="Y607" s="380"/>
      <c r="Z607" s="380"/>
      <c r="AA607" s="380"/>
    </row>
    <row r="608">
      <c r="A608" s="380"/>
      <c r="B608" s="380"/>
      <c r="C608" s="380"/>
      <c r="D608" s="380"/>
      <c r="E608" s="381"/>
      <c r="F608" s="382"/>
      <c r="G608" s="382"/>
      <c r="H608" s="382"/>
      <c r="I608" s="383"/>
      <c r="J608" s="382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  <c r="Z608" s="380"/>
      <c r="AA608" s="380"/>
    </row>
    <row r="609">
      <c r="A609" s="380"/>
      <c r="B609" s="380"/>
      <c r="C609" s="380"/>
      <c r="D609" s="380"/>
      <c r="E609" s="381"/>
      <c r="F609" s="382"/>
      <c r="G609" s="382"/>
      <c r="H609" s="382"/>
      <c r="I609" s="383"/>
      <c r="J609" s="382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  <c r="X609" s="380"/>
      <c r="Y609" s="380"/>
      <c r="Z609" s="380"/>
      <c r="AA609" s="380"/>
    </row>
    <row r="610">
      <c r="A610" s="380"/>
      <c r="B610" s="380"/>
      <c r="C610" s="380"/>
      <c r="D610" s="380"/>
      <c r="E610" s="381"/>
      <c r="F610" s="382"/>
      <c r="G610" s="382"/>
      <c r="H610" s="382"/>
      <c r="I610" s="383"/>
      <c r="J610" s="382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  <c r="X610" s="380"/>
      <c r="Y610" s="380"/>
      <c r="Z610" s="380"/>
      <c r="AA610" s="380"/>
    </row>
    <row r="611">
      <c r="A611" s="380"/>
      <c r="B611" s="380"/>
      <c r="C611" s="380"/>
      <c r="D611" s="380"/>
      <c r="E611" s="381"/>
      <c r="F611" s="382"/>
      <c r="G611" s="382"/>
      <c r="H611" s="382"/>
      <c r="I611" s="383"/>
      <c r="J611" s="382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  <c r="X611" s="380"/>
      <c r="Y611" s="380"/>
      <c r="Z611" s="380"/>
      <c r="AA611" s="380"/>
    </row>
    <row r="612">
      <c r="A612" s="380"/>
      <c r="B612" s="380"/>
      <c r="C612" s="380"/>
      <c r="D612" s="380"/>
      <c r="E612" s="381"/>
      <c r="F612" s="382"/>
      <c r="G612" s="382"/>
      <c r="H612" s="382"/>
      <c r="I612" s="383"/>
      <c r="J612" s="382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  <c r="X612" s="380"/>
      <c r="Y612" s="380"/>
      <c r="Z612" s="380"/>
      <c r="AA612" s="380"/>
    </row>
    <row r="613">
      <c r="A613" s="380"/>
      <c r="B613" s="380"/>
      <c r="C613" s="380"/>
      <c r="D613" s="380"/>
      <c r="E613" s="381"/>
      <c r="F613" s="382"/>
      <c r="G613" s="382"/>
      <c r="H613" s="382"/>
      <c r="I613" s="383"/>
      <c r="J613" s="382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  <c r="AA613" s="380"/>
    </row>
    <row r="614">
      <c r="A614" s="380"/>
      <c r="B614" s="380"/>
      <c r="C614" s="380"/>
      <c r="D614" s="380"/>
      <c r="E614" s="381"/>
      <c r="F614" s="382"/>
      <c r="G614" s="382"/>
      <c r="H614" s="382"/>
      <c r="I614" s="383"/>
      <c r="J614" s="382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  <c r="Z614" s="380"/>
      <c r="AA614" s="380"/>
    </row>
    <row r="615">
      <c r="A615" s="380"/>
      <c r="B615" s="380"/>
      <c r="C615" s="380"/>
      <c r="D615" s="380"/>
      <c r="E615" s="381"/>
      <c r="F615" s="382"/>
      <c r="G615" s="382"/>
      <c r="H615" s="382"/>
      <c r="I615" s="383"/>
      <c r="J615" s="382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  <c r="Z615" s="380"/>
      <c r="AA615" s="380"/>
    </row>
    <row r="616">
      <c r="A616" s="380"/>
      <c r="B616" s="380"/>
      <c r="C616" s="380"/>
      <c r="D616" s="380"/>
      <c r="E616" s="381"/>
      <c r="F616" s="382"/>
      <c r="G616" s="382"/>
      <c r="H616" s="382"/>
      <c r="I616" s="383"/>
      <c r="J616" s="382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  <c r="Z616" s="380"/>
      <c r="AA616" s="380"/>
    </row>
    <row r="617">
      <c r="A617" s="380"/>
      <c r="B617" s="380"/>
      <c r="C617" s="380"/>
      <c r="D617" s="380"/>
      <c r="E617" s="381"/>
      <c r="F617" s="382"/>
      <c r="G617" s="382"/>
      <c r="H617" s="382"/>
      <c r="I617" s="383"/>
      <c r="J617" s="382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  <c r="Z617" s="380"/>
      <c r="AA617" s="380"/>
    </row>
    <row r="618">
      <c r="A618" s="380"/>
      <c r="B618" s="380"/>
      <c r="C618" s="380"/>
      <c r="D618" s="380"/>
      <c r="E618" s="381"/>
      <c r="F618" s="382"/>
      <c r="G618" s="382"/>
      <c r="H618" s="382"/>
      <c r="I618" s="383"/>
      <c r="J618" s="382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  <c r="X618" s="380"/>
      <c r="Y618" s="380"/>
      <c r="Z618" s="380"/>
      <c r="AA618" s="380"/>
    </row>
    <row r="619">
      <c r="A619" s="380"/>
      <c r="B619" s="380"/>
      <c r="C619" s="380"/>
      <c r="D619" s="380"/>
      <c r="E619" s="381"/>
      <c r="F619" s="382"/>
      <c r="G619" s="382"/>
      <c r="H619" s="382"/>
      <c r="I619" s="383"/>
      <c r="J619" s="382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  <c r="X619" s="380"/>
      <c r="Y619" s="380"/>
      <c r="Z619" s="380"/>
      <c r="AA619" s="380"/>
    </row>
    <row r="620">
      <c r="A620" s="380"/>
      <c r="B620" s="380"/>
      <c r="C620" s="380"/>
      <c r="D620" s="380"/>
      <c r="E620" s="381"/>
      <c r="F620" s="382"/>
      <c r="G620" s="382"/>
      <c r="H620" s="382"/>
      <c r="I620" s="383"/>
      <c r="J620" s="382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  <c r="X620" s="380"/>
      <c r="Y620" s="380"/>
      <c r="Z620" s="380"/>
      <c r="AA620" s="380"/>
    </row>
    <row r="621">
      <c r="A621" s="380"/>
      <c r="B621" s="380"/>
      <c r="C621" s="380"/>
      <c r="D621" s="380"/>
      <c r="E621" s="381"/>
      <c r="F621" s="382"/>
      <c r="G621" s="382"/>
      <c r="H621" s="382"/>
      <c r="I621" s="383"/>
      <c r="J621" s="382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  <c r="X621" s="380"/>
      <c r="Y621" s="380"/>
      <c r="Z621" s="380"/>
      <c r="AA621" s="380"/>
    </row>
    <row r="622">
      <c r="A622" s="380"/>
      <c r="B622" s="380"/>
      <c r="C622" s="380"/>
      <c r="D622" s="380"/>
      <c r="E622" s="381"/>
      <c r="F622" s="382"/>
      <c r="G622" s="382"/>
      <c r="H622" s="382"/>
      <c r="I622" s="383"/>
      <c r="J622" s="382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  <c r="Z622" s="380"/>
      <c r="AA622" s="380"/>
    </row>
    <row r="623">
      <c r="A623" s="380"/>
      <c r="B623" s="380"/>
      <c r="C623" s="380"/>
      <c r="D623" s="380"/>
      <c r="E623" s="381"/>
      <c r="F623" s="382"/>
      <c r="G623" s="382"/>
      <c r="H623" s="382"/>
      <c r="I623" s="383"/>
      <c r="J623" s="382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  <c r="X623" s="380"/>
      <c r="Y623" s="380"/>
      <c r="Z623" s="380"/>
      <c r="AA623" s="380"/>
    </row>
    <row r="624">
      <c r="A624" s="380"/>
      <c r="B624" s="380"/>
      <c r="C624" s="380"/>
      <c r="D624" s="380"/>
      <c r="E624" s="381"/>
      <c r="F624" s="382"/>
      <c r="G624" s="382"/>
      <c r="H624" s="382"/>
      <c r="I624" s="383"/>
      <c r="J624" s="382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  <c r="X624" s="380"/>
      <c r="Y624" s="380"/>
      <c r="Z624" s="380"/>
      <c r="AA624" s="380"/>
    </row>
    <row r="625">
      <c r="A625" s="380"/>
      <c r="B625" s="380"/>
      <c r="C625" s="380"/>
      <c r="D625" s="380"/>
      <c r="E625" s="381"/>
      <c r="F625" s="382"/>
      <c r="G625" s="382"/>
      <c r="H625" s="382"/>
      <c r="I625" s="383"/>
      <c r="J625" s="382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  <c r="X625" s="380"/>
      <c r="Y625" s="380"/>
      <c r="Z625" s="380"/>
      <c r="AA625" s="380"/>
    </row>
    <row r="626">
      <c r="A626" s="380"/>
      <c r="B626" s="380"/>
      <c r="C626" s="380"/>
      <c r="D626" s="380"/>
      <c r="E626" s="381"/>
      <c r="F626" s="382"/>
      <c r="G626" s="382"/>
      <c r="H626" s="382"/>
      <c r="I626" s="383"/>
      <c r="J626" s="382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  <c r="X626" s="380"/>
      <c r="Y626" s="380"/>
      <c r="Z626" s="380"/>
      <c r="AA626" s="380"/>
    </row>
    <row r="627">
      <c r="A627" s="380"/>
      <c r="B627" s="380"/>
      <c r="C627" s="380"/>
      <c r="D627" s="380"/>
      <c r="E627" s="381"/>
      <c r="F627" s="382"/>
      <c r="G627" s="382"/>
      <c r="H627" s="382"/>
      <c r="I627" s="383"/>
      <c r="J627" s="382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  <c r="X627" s="380"/>
      <c r="Y627" s="380"/>
      <c r="Z627" s="380"/>
      <c r="AA627" s="380"/>
    </row>
    <row r="628">
      <c r="A628" s="380"/>
      <c r="B628" s="380"/>
      <c r="C628" s="380"/>
      <c r="D628" s="380"/>
      <c r="E628" s="381"/>
      <c r="F628" s="382"/>
      <c r="G628" s="382"/>
      <c r="H628" s="382"/>
      <c r="I628" s="383"/>
      <c r="J628" s="382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  <c r="X628" s="380"/>
      <c r="Y628" s="380"/>
      <c r="Z628" s="380"/>
      <c r="AA628" s="380"/>
    </row>
    <row r="629">
      <c r="A629" s="380"/>
      <c r="B629" s="380"/>
      <c r="C629" s="380"/>
      <c r="D629" s="380"/>
      <c r="E629" s="381"/>
      <c r="F629" s="382"/>
      <c r="G629" s="382"/>
      <c r="H629" s="382"/>
      <c r="I629" s="383"/>
      <c r="J629" s="382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  <c r="X629" s="380"/>
      <c r="Y629" s="380"/>
      <c r="Z629" s="380"/>
      <c r="AA629" s="380"/>
    </row>
    <row r="630">
      <c r="A630" s="380"/>
      <c r="B630" s="380"/>
      <c r="C630" s="380"/>
      <c r="D630" s="380"/>
      <c r="E630" s="381"/>
      <c r="F630" s="382"/>
      <c r="G630" s="382"/>
      <c r="H630" s="382"/>
      <c r="I630" s="383"/>
      <c r="J630" s="382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  <c r="X630" s="380"/>
      <c r="Y630" s="380"/>
      <c r="Z630" s="380"/>
      <c r="AA630" s="380"/>
    </row>
    <row r="631">
      <c r="A631" s="380"/>
      <c r="B631" s="380"/>
      <c r="C631" s="380"/>
      <c r="D631" s="380"/>
      <c r="E631" s="381"/>
      <c r="F631" s="382"/>
      <c r="G631" s="382"/>
      <c r="H631" s="382"/>
      <c r="I631" s="383"/>
      <c r="J631" s="382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  <c r="X631" s="380"/>
      <c r="Y631" s="380"/>
      <c r="Z631" s="380"/>
      <c r="AA631" s="380"/>
    </row>
    <row r="632">
      <c r="A632" s="380"/>
      <c r="B632" s="380"/>
      <c r="C632" s="380"/>
      <c r="D632" s="380"/>
      <c r="E632" s="381"/>
      <c r="F632" s="382"/>
      <c r="G632" s="382"/>
      <c r="H632" s="382"/>
      <c r="I632" s="383"/>
      <c r="J632" s="382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  <c r="X632" s="380"/>
      <c r="Y632" s="380"/>
      <c r="Z632" s="380"/>
      <c r="AA632" s="380"/>
    </row>
    <row r="633">
      <c r="A633" s="380"/>
      <c r="B633" s="380"/>
      <c r="C633" s="380"/>
      <c r="D633" s="380"/>
      <c r="E633" s="381"/>
      <c r="F633" s="382"/>
      <c r="G633" s="382"/>
      <c r="H633" s="382"/>
      <c r="I633" s="383"/>
      <c r="J633" s="382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  <c r="X633" s="380"/>
      <c r="Y633" s="380"/>
      <c r="Z633" s="380"/>
      <c r="AA633" s="380"/>
    </row>
    <row r="634">
      <c r="A634" s="380"/>
      <c r="B634" s="380"/>
      <c r="C634" s="380"/>
      <c r="D634" s="380"/>
      <c r="E634" s="381"/>
      <c r="F634" s="382"/>
      <c r="G634" s="382"/>
      <c r="H634" s="382"/>
      <c r="I634" s="383"/>
      <c r="J634" s="382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  <c r="X634" s="380"/>
      <c r="Y634" s="380"/>
      <c r="Z634" s="380"/>
      <c r="AA634" s="380"/>
    </row>
    <row r="635">
      <c r="A635" s="380"/>
      <c r="B635" s="380"/>
      <c r="C635" s="380"/>
      <c r="D635" s="380"/>
      <c r="E635" s="381"/>
      <c r="F635" s="382"/>
      <c r="G635" s="382"/>
      <c r="H635" s="382"/>
      <c r="I635" s="383"/>
      <c r="J635" s="382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  <c r="Z635" s="380"/>
      <c r="AA635" s="380"/>
    </row>
    <row r="636">
      <c r="A636" s="380"/>
      <c r="B636" s="380"/>
      <c r="C636" s="380"/>
      <c r="D636" s="380"/>
      <c r="E636" s="381"/>
      <c r="F636" s="382"/>
      <c r="G636" s="382"/>
      <c r="H636" s="382"/>
      <c r="I636" s="383"/>
      <c r="J636" s="382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  <c r="X636" s="380"/>
      <c r="Y636" s="380"/>
      <c r="Z636" s="380"/>
      <c r="AA636" s="380"/>
    </row>
    <row r="637">
      <c r="A637" s="380"/>
      <c r="B637" s="380"/>
      <c r="C637" s="380"/>
      <c r="D637" s="380"/>
      <c r="E637" s="381"/>
      <c r="F637" s="382"/>
      <c r="G637" s="382"/>
      <c r="H637" s="382"/>
      <c r="I637" s="383"/>
      <c r="J637" s="382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  <c r="X637" s="380"/>
      <c r="Y637" s="380"/>
      <c r="Z637" s="380"/>
      <c r="AA637" s="380"/>
    </row>
    <row r="638">
      <c r="A638" s="380"/>
      <c r="B638" s="380"/>
      <c r="C638" s="380"/>
      <c r="D638" s="380"/>
      <c r="E638" s="381"/>
      <c r="F638" s="382"/>
      <c r="G638" s="382"/>
      <c r="H638" s="382"/>
      <c r="I638" s="383"/>
      <c r="J638" s="382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  <c r="X638" s="380"/>
      <c r="Y638" s="380"/>
      <c r="Z638" s="380"/>
      <c r="AA638" s="380"/>
    </row>
    <row r="639">
      <c r="A639" s="380"/>
      <c r="B639" s="380"/>
      <c r="C639" s="380"/>
      <c r="D639" s="380"/>
      <c r="E639" s="381"/>
      <c r="F639" s="382"/>
      <c r="G639" s="382"/>
      <c r="H639" s="382"/>
      <c r="I639" s="383"/>
      <c r="J639" s="382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  <c r="X639" s="380"/>
      <c r="Y639" s="380"/>
      <c r="Z639" s="380"/>
      <c r="AA639" s="380"/>
    </row>
    <row r="640">
      <c r="A640" s="380"/>
      <c r="B640" s="380"/>
      <c r="C640" s="380"/>
      <c r="D640" s="380"/>
      <c r="E640" s="381"/>
      <c r="F640" s="382"/>
      <c r="G640" s="382"/>
      <c r="H640" s="382"/>
      <c r="I640" s="383"/>
      <c r="J640" s="382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  <c r="X640" s="380"/>
      <c r="Y640" s="380"/>
      <c r="Z640" s="380"/>
      <c r="AA640" s="380"/>
    </row>
    <row r="641">
      <c r="A641" s="380"/>
      <c r="B641" s="380"/>
      <c r="C641" s="380"/>
      <c r="D641" s="380"/>
      <c r="E641" s="381"/>
      <c r="F641" s="382"/>
      <c r="G641" s="382"/>
      <c r="H641" s="382"/>
      <c r="I641" s="383"/>
      <c r="J641" s="382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  <c r="X641" s="380"/>
      <c r="Y641" s="380"/>
      <c r="Z641" s="380"/>
      <c r="AA641" s="380"/>
    </row>
    <row r="642">
      <c r="A642" s="380"/>
      <c r="B642" s="380"/>
      <c r="C642" s="380"/>
      <c r="D642" s="380"/>
      <c r="E642" s="381"/>
      <c r="F642" s="382"/>
      <c r="G642" s="382"/>
      <c r="H642" s="382"/>
      <c r="I642" s="383"/>
      <c r="J642" s="382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  <c r="X642" s="380"/>
      <c r="Y642" s="380"/>
      <c r="Z642" s="380"/>
      <c r="AA642" s="380"/>
    </row>
    <row r="643">
      <c r="A643" s="380"/>
      <c r="B643" s="380"/>
      <c r="C643" s="380"/>
      <c r="D643" s="380"/>
      <c r="E643" s="381"/>
      <c r="F643" s="382"/>
      <c r="G643" s="382"/>
      <c r="H643" s="382"/>
      <c r="I643" s="383"/>
      <c r="J643" s="382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  <c r="Z643" s="380"/>
      <c r="AA643" s="380"/>
    </row>
    <row r="644">
      <c r="A644" s="380"/>
      <c r="B644" s="380"/>
      <c r="C644" s="380"/>
      <c r="D644" s="380"/>
      <c r="E644" s="381"/>
      <c r="F644" s="382"/>
      <c r="G644" s="382"/>
      <c r="H644" s="382"/>
      <c r="I644" s="383"/>
      <c r="J644" s="382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  <c r="X644" s="380"/>
      <c r="Y644" s="380"/>
      <c r="Z644" s="380"/>
      <c r="AA644" s="380"/>
    </row>
    <row r="645">
      <c r="A645" s="380"/>
      <c r="B645" s="380"/>
      <c r="C645" s="380"/>
      <c r="D645" s="380"/>
      <c r="E645" s="381"/>
      <c r="F645" s="382"/>
      <c r="G645" s="382"/>
      <c r="H645" s="382"/>
      <c r="I645" s="383"/>
      <c r="J645" s="382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  <c r="X645" s="380"/>
      <c r="Y645" s="380"/>
      <c r="Z645" s="380"/>
      <c r="AA645" s="380"/>
    </row>
    <row r="646">
      <c r="A646" s="380"/>
      <c r="B646" s="380"/>
      <c r="C646" s="380"/>
      <c r="D646" s="380"/>
      <c r="E646" s="381"/>
      <c r="F646" s="382"/>
      <c r="G646" s="382"/>
      <c r="H646" s="382"/>
      <c r="I646" s="383"/>
      <c r="J646" s="382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  <c r="Z646" s="380"/>
      <c r="AA646" s="380"/>
    </row>
    <row r="647">
      <c r="A647" s="380"/>
      <c r="B647" s="380"/>
      <c r="C647" s="380"/>
      <c r="D647" s="380"/>
      <c r="E647" s="381"/>
      <c r="F647" s="382"/>
      <c r="G647" s="382"/>
      <c r="H647" s="382"/>
      <c r="I647" s="383"/>
      <c r="J647" s="382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  <c r="X647" s="380"/>
      <c r="Y647" s="380"/>
      <c r="Z647" s="380"/>
      <c r="AA647" s="380"/>
    </row>
    <row r="648">
      <c r="A648" s="380"/>
      <c r="B648" s="380"/>
      <c r="C648" s="380"/>
      <c r="D648" s="380"/>
      <c r="E648" s="381"/>
      <c r="F648" s="382"/>
      <c r="G648" s="382"/>
      <c r="H648" s="382"/>
      <c r="I648" s="383"/>
      <c r="J648" s="382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  <c r="X648" s="380"/>
      <c r="Y648" s="380"/>
      <c r="Z648" s="380"/>
      <c r="AA648" s="380"/>
    </row>
    <row r="649">
      <c r="A649" s="380"/>
      <c r="B649" s="380"/>
      <c r="C649" s="380"/>
      <c r="D649" s="380"/>
      <c r="E649" s="381"/>
      <c r="F649" s="382"/>
      <c r="G649" s="382"/>
      <c r="H649" s="382"/>
      <c r="I649" s="383"/>
      <c r="J649" s="382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  <c r="Z649" s="380"/>
      <c r="AA649" s="380"/>
    </row>
    <row r="650">
      <c r="A650" s="380"/>
      <c r="B650" s="380"/>
      <c r="C650" s="380"/>
      <c r="D650" s="380"/>
      <c r="E650" s="381"/>
      <c r="F650" s="382"/>
      <c r="G650" s="382"/>
      <c r="H650" s="382"/>
      <c r="I650" s="383"/>
      <c r="J650" s="382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  <c r="X650" s="380"/>
      <c r="Y650" s="380"/>
      <c r="Z650" s="380"/>
      <c r="AA650" s="380"/>
    </row>
    <row r="651">
      <c r="A651" s="380"/>
      <c r="B651" s="380"/>
      <c r="C651" s="380"/>
      <c r="D651" s="380"/>
      <c r="E651" s="381"/>
      <c r="F651" s="382"/>
      <c r="G651" s="382"/>
      <c r="H651" s="382"/>
      <c r="I651" s="383"/>
      <c r="J651" s="382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  <c r="Z651" s="380"/>
      <c r="AA651" s="380"/>
    </row>
    <row r="652">
      <c r="A652" s="380"/>
      <c r="B652" s="380"/>
      <c r="C652" s="380"/>
      <c r="D652" s="380"/>
      <c r="E652" s="381"/>
      <c r="F652" s="382"/>
      <c r="G652" s="382"/>
      <c r="H652" s="382"/>
      <c r="I652" s="383"/>
      <c r="J652" s="382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  <c r="Z652" s="380"/>
      <c r="AA652" s="380"/>
    </row>
    <row r="653">
      <c r="A653" s="380"/>
      <c r="B653" s="380"/>
      <c r="C653" s="380"/>
      <c r="D653" s="380"/>
      <c r="E653" s="381"/>
      <c r="F653" s="382"/>
      <c r="G653" s="382"/>
      <c r="H653" s="382"/>
      <c r="I653" s="383"/>
      <c r="J653" s="382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  <c r="Z653" s="380"/>
      <c r="AA653" s="380"/>
    </row>
    <row r="654">
      <c r="A654" s="380"/>
      <c r="B654" s="380"/>
      <c r="C654" s="380"/>
      <c r="D654" s="380"/>
      <c r="E654" s="381"/>
      <c r="F654" s="382"/>
      <c r="G654" s="382"/>
      <c r="H654" s="382"/>
      <c r="I654" s="383"/>
      <c r="J654" s="382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  <c r="Z654" s="380"/>
      <c r="AA654" s="380"/>
    </row>
    <row r="655">
      <c r="A655" s="380"/>
      <c r="B655" s="380"/>
      <c r="C655" s="380"/>
      <c r="D655" s="380"/>
      <c r="E655" s="381"/>
      <c r="F655" s="382"/>
      <c r="G655" s="382"/>
      <c r="H655" s="382"/>
      <c r="I655" s="383"/>
      <c r="J655" s="382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  <c r="Z655" s="380"/>
      <c r="AA655" s="380"/>
    </row>
    <row r="656">
      <c r="A656" s="380"/>
      <c r="B656" s="380"/>
      <c r="C656" s="380"/>
      <c r="D656" s="380"/>
      <c r="E656" s="381"/>
      <c r="F656" s="382"/>
      <c r="G656" s="382"/>
      <c r="H656" s="382"/>
      <c r="I656" s="383"/>
      <c r="J656" s="382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  <c r="X656" s="380"/>
      <c r="Y656" s="380"/>
      <c r="Z656" s="380"/>
      <c r="AA656" s="380"/>
    </row>
    <row r="657">
      <c r="A657" s="380"/>
      <c r="B657" s="380"/>
      <c r="C657" s="380"/>
      <c r="D657" s="380"/>
      <c r="E657" s="381"/>
      <c r="F657" s="382"/>
      <c r="G657" s="382"/>
      <c r="H657" s="382"/>
      <c r="I657" s="383"/>
      <c r="J657" s="382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  <c r="X657" s="380"/>
      <c r="Y657" s="380"/>
      <c r="Z657" s="380"/>
      <c r="AA657" s="380"/>
    </row>
    <row r="658">
      <c r="A658" s="380"/>
      <c r="B658" s="380"/>
      <c r="C658" s="380"/>
      <c r="D658" s="380"/>
      <c r="E658" s="381"/>
      <c r="F658" s="382"/>
      <c r="G658" s="382"/>
      <c r="H658" s="382"/>
      <c r="I658" s="383"/>
      <c r="J658" s="382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  <c r="X658" s="380"/>
      <c r="Y658" s="380"/>
      <c r="Z658" s="380"/>
      <c r="AA658" s="380"/>
    </row>
    <row r="659">
      <c r="A659" s="380"/>
      <c r="B659" s="380"/>
      <c r="C659" s="380"/>
      <c r="D659" s="380"/>
      <c r="E659" s="381"/>
      <c r="F659" s="382"/>
      <c r="G659" s="382"/>
      <c r="H659" s="382"/>
      <c r="I659" s="383"/>
      <c r="J659" s="382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  <c r="X659" s="380"/>
      <c r="Y659" s="380"/>
      <c r="Z659" s="380"/>
      <c r="AA659" s="380"/>
    </row>
    <row r="660">
      <c r="A660" s="380"/>
      <c r="B660" s="380"/>
      <c r="C660" s="380"/>
      <c r="D660" s="380"/>
      <c r="E660" s="381"/>
      <c r="F660" s="382"/>
      <c r="G660" s="382"/>
      <c r="H660" s="382"/>
      <c r="I660" s="383"/>
      <c r="J660" s="382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  <c r="X660" s="380"/>
      <c r="Y660" s="380"/>
      <c r="Z660" s="380"/>
      <c r="AA660" s="380"/>
    </row>
    <row r="661">
      <c r="A661" s="380"/>
      <c r="B661" s="380"/>
      <c r="C661" s="380"/>
      <c r="D661" s="380"/>
      <c r="E661" s="381"/>
      <c r="F661" s="382"/>
      <c r="G661" s="382"/>
      <c r="H661" s="382"/>
      <c r="I661" s="383"/>
      <c r="J661" s="382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  <c r="X661" s="380"/>
      <c r="Y661" s="380"/>
      <c r="Z661" s="380"/>
      <c r="AA661" s="380"/>
    </row>
    <row r="662">
      <c r="A662" s="380"/>
      <c r="B662" s="380"/>
      <c r="C662" s="380"/>
      <c r="D662" s="380"/>
      <c r="E662" s="381"/>
      <c r="F662" s="382"/>
      <c r="G662" s="382"/>
      <c r="H662" s="382"/>
      <c r="I662" s="383"/>
      <c r="J662" s="382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  <c r="X662" s="380"/>
      <c r="Y662" s="380"/>
      <c r="Z662" s="380"/>
      <c r="AA662" s="380"/>
    </row>
    <row r="663">
      <c r="A663" s="380"/>
      <c r="B663" s="380"/>
      <c r="C663" s="380"/>
      <c r="D663" s="380"/>
      <c r="E663" s="381"/>
      <c r="F663" s="382"/>
      <c r="G663" s="382"/>
      <c r="H663" s="382"/>
      <c r="I663" s="383"/>
      <c r="J663" s="382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  <c r="X663" s="380"/>
      <c r="Y663" s="380"/>
      <c r="Z663" s="380"/>
      <c r="AA663" s="380"/>
    </row>
    <row r="664">
      <c r="A664" s="380"/>
      <c r="B664" s="380"/>
      <c r="C664" s="380"/>
      <c r="D664" s="380"/>
      <c r="E664" s="381"/>
      <c r="F664" s="382"/>
      <c r="G664" s="382"/>
      <c r="H664" s="382"/>
      <c r="I664" s="383"/>
      <c r="J664" s="382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  <c r="X664" s="380"/>
      <c r="Y664" s="380"/>
      <c r="Z664" s="380"/>
      <c r="AA664" s="380"/>
    </row>
    <row r="665">
      <c r="A665" s="380"/>
      <c r="B665" s="380"/>
      <c r="C665" s="380"/>
      <c r="D665" s="380"/>
      <c r="E665" s="381"/>
      <c r="F665" s="382"/>
      <c r="G665" s="382"/>
      <c r="H665" s="382"/>
      <c r="I665" s="383"/>
      <c r="J665" s="382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  <c r="X665" s="380"/>
      <c r="Y665" s="380"/>
      <c r="Z665" s="380"/>
      <c r="AA665" s="380"/>
    </row>
    <row r="666">
      <c r="A666" s="380"/>
      <c r="B666" s="380"/>
      <c r="C666" s="380"/>
      <c r="D666" s="380"/>
      <c r="E666" s="381"/>
      <c r="F666" s="382"/>
      <c r="G666" s="382"/>
      <c r="H666" s="382"/>
      <c r="I666" s="383"/>
      <c r="J666" s="382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  <c r="X666" s="380"/>
      <c r="Y666" s="380"/>
      <c r="Z666" s="380"/>
      <c r="AA666" s="380"/>
    </row>
    <row r="667">
      <c r="A667" s="380"/>
      <c r="B667" s="380"/>
      <c r="C667" s="380"/>
      <c r="D667" s="380"/>
      <c r="E667" s="381"/>
      <c r="F667" s="382"/>
      <c r="G667" s="382"/>
      <c r="H667" s="382"/>
      <c r="I667" s="383"/>
      <c r="J667" s="382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  <c r="X667" s="380"/>
      <c r="Y667" s="380"/>
      <c r="Z667" s="380"/>
      <c r="AA667" s="380"/>
    </row>
    <row r="668">
      <c r="A668" s="380"/>
      <c r="B668" s="380"/>
      <c r="C668" s="380"/>
      <c r="D668" s="380"/>
      <c r="E668" s="381"/>
      <c r="F668" s="382"/>
      <c r="G668" s="382"/>
      <c r="H668" s="382"/>
      <c r="I668" s="383"/>
      <c r="J668" s="382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  <c r="X668" s="380"/>
      <c r="Y668" s="380"/>
      <c r="Z668" s="380"/>
      <c r="AA668" s="380"/>
    </row>
    <row r="669">
      <c r="A669" s="380"/>
      <c r="B669" s="380"/>
      <c r="C669" s="380"/>
      <c r="D669" s="380"/>
      <c r="E669" s="381"/>
      <c r="F669" s="382"/>
      <c r="G669" s="382"/>
      <c r="H669" s="382"/>
      <c r="I669" s="383"/>
      <c r="J669" s="382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  <c r="X669" s="380"/>
      <c r="Y669" s="380"/>
      <c r="Z669" s="380"/>
      <c r="AA669" s="380"/>
    </row>
    <row r="670">
      <c r="A670" s="380"/>
      <c r="B670" s="380"/>
      <c r="C670" s="380"/>
      <c r="D670" s="380"/>
      <c r="E670" s="381"/>
      <c r="F670" s="382"/>
      <c r="G670" s="382"/>
      <c r="H670" s="382"/>
      <c r="I670" s="383"/>
      <c r="J670" s="382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  <c r="X670" s="380"/>
      <c r="Y670" s="380"/>
      <c r="Z670" s="380"/>
      <c r="AA670" s="380"/>
    </row>
    <row r="671">
      <c r="A671" s="380"/>
      <c r="B671" s="380"/>
      <c r="C671" s="380"/>
      <c r="D671" s="380"/>
      <c r="E671" s="381"/>
      <c r="F671" s="382"/>
      <c r="G671" s="382"/>
      <c r="H671" s="382"/>
      <c r="I671" s="383"/>
      <c r="J671" s="382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  <c r="X671" s="380"/>
      <c r="Y671" s="380"/>
      <c r="Z671" s="380"/>
      <c r="AA671" s="380"/>
    </row>
    <row r="672">
      <c r="A672" s="380"/>
      <c r="B672" s="380"/>
      <c r="C672" s="380"/>
      <c r="D672" s="380"/>
      <c r="E672" s="381"/>
      <c r="F672" s="382"/>
      <c r="G672" s="382"/>
      <c r="H672" s="382"/>
      <c r="I672" s="383"/>
      <c r="J672" s="382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  <c r="X672" s="380"/>
      <c r="Y672" s="380"/>
      <c r="Z672" s="380"/>
      <c r="AA672" s="380"/>
    </row>
    <row r="673">
      <c r="A673" s="380"/>
      <c r="B673" s="380"/>
      <c r="C673" s="380"/>
      <c r="D673" s="380"/>
      <c r="E673" s="381"/>
      <c r="F673" s="382"/>
      <c r="G673" s="382"/>
      <c r="H673" s="382"/>
      <c r="I673" s="383"/>
      <c r="J673" s="382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  <c r="X673" s="380"/>
      <c r="Y673" s="380"/>
      <c r="Z673" s="380"/>
      <c r="AA673" s="380"/>
    </row>
    <row r="674">
      <c r="A674" s="380"/>
      <c r="B674" s="380"/>
      <c r="C674" s="380"/>
      <c r="D674" s="380"/>
      <c r="E674" s="381"/>
      <c r="F674" s="382"/>
      <c r="G674" s="382"/>
      <c r="H674" s="382"/>
      <c r="I674" s="383"/>
      <c r="J674" s="382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  <c r="X674" s="380"/>
      <c r="Y674" s="380"/>
      <c r="Z674" s="380"/>
      <c r="AA674" s="380"/>
    </row>
    <row r="675">
      <c r="A675" s="380"/>
      <c r="B675" s="380"/>
      <c r="C675" s="380"/>
      <c r="D675" s="380"/>
      <c r="E675" s="381"/>
      <c r="F675" s="382"/>
      <c r="G675" s="382"/>
      <c r="H675" s="382"/>
      <c r="I675" s="383"/>
      <c r="J675" s="382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  <c r="X675" s="380"/>
      <c r="Y675" s="380"/>
      <c r="Z675" s="380"/>
      <c r="AA675" s="380"/>
    </row>
    <row r="676">
      <c r="A676" s="380"/>
      <c r="B676" s="380"/>
      <c r="C676" s="380"/>
      <c r="D676" s="380"/>
      <c r="E676" s="381"/>
      <c r="F676" s="382"/>
      <c r="G676" s="382"/>
      <c r="H676" s="382"/>
      <c r="I676" s="383"/>
      <c r="J676" s="382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  <c r="X676" s="380"/>
      <c r="Y676" s="380"/>
      <c r="Z676" s="380"/>
      <c r="AA676" s="380"/>
    </row>
    <row r="677">
      <c r="A677" s="380"/>
      <c r="B677" s="380"/>
      <c r="C677" s="380"/>
      <c r="D677" s="380"/>
      <c r="E677" s="381"/>
      <c r="F677" s="382"/>
      <c r="G677" s="382"/>
      <c r="H677" s="382"/>
      <c r="I677" s="383"/>
      <c r="J677" s="382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  <c r="X677" s="380"/>
      <c r="Y677" s="380"/>
      <c r="Z677" s="380"/>
      <c r="AA677" s="380"/>
    </row>
    <row r="678">
      <c r="A678" s="380"/>
      <c r="B678" s="380"/>
      <c r="C678" s="380"/>
      <c r="D678" s="380"/>
      <c r="E678" s="381"/>
      <c r="F678" s="382"/>
      <c r="G678" s="382"/>
      <c r="H678" s="382"/>
      <c r="I678" s="383"/>
      <c r="J678" s="382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  <c r="X678" s="380"/>
      <c r="Y678" s="380"/>
      <c r="Z678" s="380"/>
      <c r="AA678" s="380"/>
    </row>
    <row r="679">
      <c r="A679" s="380"/>
      <c r="B679" s="380"/>
      <c r="C679" s="380"/>
      <c r="D679" s="380"/>
      <c r="E679" s="381"/>
      <c r="F679" s="382"/>
      <c r="G679" s="382"/>
      <c r="H679" s="382"/>
      <c r="I679" s="383"/>
      <c r="J679" s="382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  <c r="Z679" s="380"/>
      <c r="AA679" s="380"/>
    </row>
    <row r="680">
      <c r="A680" s="380"/>
      <c r="B680" s="380"/>
      <c r="C680" s="380"/>
      <c r="D680" s="380"/>
      <c r="E680" s="381"/>
      <c r="F680" s="382"/>
      <c r="G680" s="382"/>
      <c r="H680" s="382"/>
      <c r="I680" s="383"/>
      <c r="J680" s="382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  <c r="X680" s="380"/>
      <c r="Y680" s="380"/>
      <c r="Z680" s="380"/>
      <c r="AA680" s="380"/>
    </row>
    <row r="681">
      <c r="A681" s="380"/>
      <c r="B681" s="380"/>
      <c r="C681" s="380"/>
      <c r="D681" s="380"/>
      <c r="E681" s="381"/>
      <c r="F681" s="382"/>
      <c r="G681" s="382"/>
      <c r="H681" s="382"/>
      <c r="I681" s="383"/>
      <c r="J681" s="382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  <c r="X681" s="380"/>
      <c r="Y681" s="380"/>
      <c r="Z681" s="380"/>
      <c r="AA681" s="380"/>
    </row>
    <row r="682">
      <c r="A682" s="380"/>
      <c r="B682" s="380"/>
      <c r="C682" s="380"/>
      <c r="D682" s="380"/>
      <c r="E682" s="381"/>
      <c r="F682" s="382"/>
      <c r="G682" s="382"/>
      <c r="H682" s="382"/>
      <c r="I682" s="383"/>
      <c r="J682" s="382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  <c r="X682" s="380"/>
      <c r="Y682" s="380"/>
      <c r="Z682" s="380"/>
      <c r="AA682" s="380"/>
    </row>
    <row r="683">
      <c r="A683" s="380"/>
      <c r="B683" s="380"/>
      <c r="C683" s="380"/>
      <c r="D683" s="380"/>
      <c r="E683" s="381"/>
      <c r="F683" s="382"/>
      <c r="G683" s="382"/>
      <c r="H683" s="382"/>
      <c r="I683" s="383"/>
      <c r="J683" s="382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  <c r="X683" s="380"/>
      <c r="Y683" s="380"/>
      <c r="Z683" s="380"/>
      <c r="AA683" s="380"/>
    </row>
    <row r="684">
      <c r="A684" s="380"/>
      <c r="B684" s="380"/>
      <c r="C684" s="380"/>
      <c r="D684" s="380"/>
      <c r="E684" s="381"/>
      <c r="F684" s="382"/>
      <c r="G684" s="382"/>
      <c r="H684" s="382"/>
      <c r="I684" s="383"/>
      <c r="J684" s="382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  <c r="X684" s="380"/>
      <c r="Y684" s="380"/>
      <c r="Z684" s="380"/>
      <c r="AA684" s="380"/>
    </row>
    <row r="685">
      <c r="A685" s="380"/>
      <c r="B685" s="380"/>
      <c r="C685" s="380"/>
      <c r="D685" s="380"/>
      <c r="E685" s="381"/>
      <c r="F685" s="382"/>
      <c r="G685" s="382"/>
      <c r="H685" s="382"/>
      <c r="I685" s="383"/>
      <c r="J685" s="382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  <c r="X685" s="380"/>
      <c r="Y685" s="380"/>
      <c r="Z685" s="380"/>
      <c r="AA685" s="380"/>
    </row>
    <row r="686">
      <c r="A686" s="380"/>
      <c r="B686" s="380"/>
      <c r="C686" s="380"/>
      <c r="D686" s="380"/>
      <c r="E686" s="381"/>
      <c r="F686" s="382"/>
      <c r="G686" s="382"/>
      <c r="H686" s="382"/>
      <c r="I686" s="383"/>
      <c r="J686" s="382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  <c r="Z686" s="380"/>
      <c r="AA686" s="380"/>
    </row>
    <row r="687">
      <c r="A687" s="380"/>
      <c r="B687" s="380"/>
      <c r="C687" s="380"/>
      <c r="D687" s="380"/>
      <c r="E687" s="381"/>
      <c r="F687" s="382"/>
      <c r="G687" s="382"/>
      <c r="H687" s="382"/>
      <c r="I687" s="383"/>
      <c r="J687" s="382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  <c r="X687" s="380"/>
      <c r="Y687" s="380"/>
      <c r="Z687" s="380"/>
      <c r="AA687" s="380"/>
    </row>
    <row r="688">
      <c r="A688" s="380"/>
      <c r="B688" s="380"/>
      <c r="C688" s="380"/>
      <c r="D688" s="380"/>
      <c r="E688" s="381"/>
      <c r="F688" s="382"/>
      <c r="G688" s="382"/>
      <c r="H688" s="382"/>
      <c r="I688" s="383"/>
      <c r="J688" s="382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  <c r="Z688" s="380"/>
      <c r="AA688" s="380"/>
    </row>
    <row r="689">
      <c r="A689" s="380"/>
      <c r="B689" s="380"/>
      <c r="C689" s="380"/>
      <c r="D689" s="380"/>
      <c r="E689" s="381"/>
      <c r="F689" s="382"/>
      <c r="G689" s="382"/>
      <c r="H689" s="382"/>
      <c r="I689" s="383"/>
      <c r="J689" s="382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  <c r="Z689" s="380"/>
      <c r="AA689" s="380"/>
    </row>
    <row r="690">
      <c r="A690" s="380"/>
      <c r="B690" s="380"/>
      <c r="C690" s="380"/>
      <c r="D690" s="380"/>
      <c r="E690" s="381"/>
      <c r="F690" s="382"/>
      <c r="G690" s="382"/>
      <c r="H690" s="382"/>
      <c r="I690" s="383"/>
      <c r="J690" s="382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  <c r="Z690" s="380"/>
      <c r="AA690" s="380"/>
    </row>
    <row r="691">
      <c r="A691" s="380"/>
      <c r="B691" s="380"/>
      <c r="C691" s="380"/>
      <c r="D691" s="380"/>
      <c r="E691" s="381"/>
      <c r="F691" s="382"/>
      <c r="G691" s="382"/>
      <c r="H691" s="382"/>
      <c r="I691" s="383"/>
      <c r="J691" s="382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  <c r="Z691" s="380"/>
      <c r="AA691" s="380"/>
    </row>
    <row r="692">
      <c r="A692" s="380"/>
      <c r="B692" s="380"/>
      <c r="C692" s="380"/>
      <c r="D692" s="380"/>
      <c r="E692" s="381"/>
      <c r="F692" s="382"/>
      <c r="G692" s="382"/>
      <c r="H692" s="382"/>
      <c r="I692" s="383"/>
      <c r="J692" s="382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  <c r="Z692" s="380"/>
      <c r="AA692" s="380"/>
    </row>
    <row r="693">
      <c r="A693" s="380"/>
      <c r="B693" s="380"/>
      <c r="C693" s="380"/>
      <c r="D693" s="380"/>
      <c r="E693" s="381"/>
      <c r="F693" s="382"/>
      <c r="G693" s="382"/>
      <c r="H693" s="382"/>
      <c r="I693" s="383"/>
      <c r="J693" s="382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  <c r="X693" s="380"/>
      <c r="Y693" s="380"/>
      <c r="Z693" s="380"/>
      <c r="AA693" s="380"/>
    </row>
    <row r="694">
      <c r="A694" s="380"/>
      <c r="B694" s="380"/>
      <c r="C694" s="380"/>
      <c r="D694" s="380"/>
      <c r="E694" s="381"/>
      <c r="F694" s="382"/>
      <c r="G694" s="382"/>
      <c r="H694" s="382"/>
      <c r="I694" s="383"/>
      <c r="J694" s="382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  <c r="X694" s="380"/>
      <c r="Y694" s="380"/>
      <c r="Z694" s="380"/>
      <c r="AA694" s="380"/>
    </row>
    <row r="695">
      <c r="A695" s="380"/>
      <c r="B695" s="380"/>
      <c r="C695" s="380"/>
      <c r="D695" s="380"/>
      <c r="E695" s="381"/>
      <c r="F695" s="382"/>
      <c r="G695" s="382"/>
      <c r="H695" s="382"/>
      <c r="I695" s="383"/>
      <c r="J695" s="382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  <c r="X695" s="380"/>
      <c r="Y695" s="380"/>
      <c r="Z695" s="380"/>
      <c r="AA695" s="380"/>
    </row>
    <row r="696">
      <c r="A696" s="380"/>
      <c r="B696" s="380"/>
      <c r="C696" s="380"/>
      <c r="D696" s="380"/>
      <c r="E696" s="381"/>
      <c r="F696" s="382"/>
      <c r="G696" s="382"/>
      <c r="H696" s="382"/>
      <c r="I696" s="383"/>
      <c r="J696" s="382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  <c r="X696" s="380"/>
      <c r="Y696" s="380"/>
      <c r="Z696" s="380"/>
      <c r="AA696" s="380"/>
    </row>
    <row r="697">
      <c r="A697" s="380"/>
      <c r="B697" s="380"/>
      <c r="C697" s="380"/>
      <c r="D697" s="380"/>
      <c r="E697" s="381"/>
      <c r="F697" s="382"/>
      <c r="G697" s="382"/>
      <c r="H697" s="382"/>
      <c r="I697" s="383"/>
      <c r="J697" s="382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  <c r="X697" s="380"/>
      <c r="Y697" s="380"/>
      <c r="Z697" s="380"/>
      <c r="AA697" s="380"/>
    </row>
    <row r="698">
      <c r="A698" s="380"/>
      <c r="B698" s="380"/>
      <c r="C698" s="380"/>
      <c r="D698" s="380"/>
      <c r="E698" s="381"/>
      <c r="F698" s="382"/>
      <c r="G698" s="382"/>
      <c r="H698" s="382"/>
      <c r="I698" s="383"/>
      <c r="J698" s="382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  <c r="X698" s="380"/>
      <c r="Y698" s="380"/>
      <c r="Z698" s="380"/>
      <c r="AA698" s="380"/>
    </row>
    <row r="699">
      <c r="A699" s="380"/>
      <c r="B699" s="380"/>
      <c r="C699" s="380"/>
      <c r="D699" s="380"/>
      <c r="E699" s="381"/>
      <c r="F699" s="382"/>
      <c r="G699" s="382"/>
      <c r="H699" s="382"/>
      <c r="I699" s="383"/>
      <c r="J699" s="382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  <c r="Z699" s="380"/>
      <c r="AA699" s="380"/>
    </row>
    <row r="700">
      <c r="A700" s="380"/>
      <c r="B700" s="380"/>
      <c r="C700" s="380"/>
      <c r="D700" s="380"/>
      <c r="E700" s="381"/>
      <c r="F700" s="382"/>
      <c r="G700" s="382"/>
      <c r="H700" s="382"/>
      <c r="I700" s="383"/>
      <c r="J700" s="382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  <c r="X700" s="380"/>
      <c r="Y700" s="380"/>
      <c r="Z700" s="380"/>
      <c r="AA700" s="380"/>
    </row>
    <row r="701">
      <c r="A701" s="380"/>
      <c r="B701" s="380"/>
      <c r="C701" s="380"/>
      <c r="D701" s="380"/>
      <c r="E701" s="381"/>
      <c r="F701" s="382"/>
      <c r="G701" s="382"/>
      <c r="H701" s="382"/>
      <c r="I701" s="383"/>
      <c r="J701" s="382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  <c r="X701" s="380"/>
      <c r="Y701" s="380"/>
      <c r="Z701" s="380"/>
      <c r="AA701" s="380"/>
    </row>
    <row r="702">
      <c r="A702" s="380"/>
      <c r="B702" s="380"/>
      <c r="C702" s="380"/>
      <c r="D702" s="380"/>
      <c r="E702" s="381"/>
      <c r="F702" s="382"/>
      <c r="G702" s="382"/>
      <c r="H702" s="382"/>
      <c r="I702" s="383"/>
      <c r="J702" s="382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  <c r="X702" s="380"/>
      <c r="Y702" s="380"/>
      <c r="Z702" s="380"/>
      <c r="AA702" s="380"/>
    </row>
    <row r="703">
      <c r="A703" s="380"/>
      <c r="B703" s="380"/>
      <c r="C703" s="380"/>
      <c r="D703" s="380"/>
      <c r="E703" s="381"/>
      <c r="F703" s="382"/>
      <c r="G703" s="382"/>
      <c r="H703" s="382"/>
      <c r="I703" s="383"/>
      <c r="J703" s="382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  <c r="X703" s="380"/>
      <c r="Y703" s="380"/>
      <c r="Z703" s="380"/>
      <c r="AA703" s="380"/>
    </row>
    <row r="704">
      <c r="A704" s="380"/>
      <c r="B704" s="380"/>
      <c r="C704" s="380"/>
      <c r="D704" s="380"/>
      <c r="E704" s="381"/>
      <c r="F704" s="382"/>
      <c r="G704" s="382"/>
      <c r="H704" s="382"/>
      <c r="I704" s="383"/>
      <c r="J704" s="382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  <c r="X704" s="380"/>
      <c r="Y704" s="380"/>
      <c r="Z704" s="380"/>
      <c r="AA704" s="380"/>
    </row>
    <row r="705">
      <c r="A705" s="380"/>
      <c r="B705" s="380"/>
      <c r="C705" s="380"/>
      <c r="D705" s="380"/>
      <c r="E705" s="381"/>
      <c r="F705" s="382"/>
      <c r="G705" s="382"/>
      <c r="H705" s="382"/>
      <c r="I705" s="383"/>
      <c r="J705" s="382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  <c r="X705" s="380"/>
      <c r="Y705" s="380"/>
      <c r="Z705" s="380"/>
      <c r="AA705" s="380"/>
    </row>
    <row r="706">
      <c r="A706" s="380"/>
      <c r="B706" s="380"/>
      <c r="C706" s="380"/>
      <c r="D706" s="380"/>
      <c r="E706" s="381"/>
      <c r="F706" s="382"/>
      <c r="G706" s="382"/>
      <c r="H706" s="382"/>
      <c r="I706" s="383"/>
      <c r="J706" s="382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  <c r="X706" s="380"/>
      <c r="Y706" s="380"/>
      <c r="Z706" s="380"/>
      <c r="AA706" s="380"/>
    </row>
    <row r="707">
      <c r="A707" s="380"/>
      <c r="B707" s="380"/>
      <c r="C707" s="380"/>
      <c r="D707" s="380"/>
      <c r="E707" s="381"/>
      <c r="F707" s="382"/>
      <c r="G707" s="382"/>
      <c r="H707" s="382"/>
      <c r="I707" s="383"/>
      <c r="J707" s="382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  <c r="X707" s="380"/>
      <c r="Y707" s="380"/>
      <c r="Z707" s="380"/>
      <c r="AA707" s="380"/>
    </row>
    <row r="708">
      <c r="A708" s="380"/>
      <c r="B708" s="380"/>
      <c r="C708" s="380"/>
      <c r="D708" s="380"/>
      <c r="E708" s="381"/>
      <c r="F708" s="382"/>
      <c r="G708" s="382"/>
      <c r="H708" s="382"/>
      <c r="I708" s="383"/>
      <c r="J708" s="382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  <c r="X708" s="380"/>
      <c r="Y708" s="380"/>
      <c r="Z708" s="380"/>
      <c r="AA708" s="380"/>
    </row>
    <row r="709">
      <c r="A709" s="380"/>
      <c r="B709" s="380"/>
      <c r="C709" s="380"/>
      <c r="D709" s="380"/>
      <c r="E709" s="381"/>
      <c r="F709" s="382"/>
      <c r="G709" s="382"/>
      <c r="H709" s="382"/>
      <c r="I709" s="383"/>
      <c r="J709" s="382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  <c r="Z709" s="380"/>
      <c r="AA709" s="380"/>
    </row>
    <row r="710">
      <c r="A710" s="380"/>
      <c r="B710" s="380"/>
      <c r="C710" s="380"/>
      <c r="D710" s="380"/>
      <c r="E710" s="381"/>
      <c r="F710" s="382"/>
      <c r="G710" s="382"/>
      <c r="H710" s="382"/>
      <c r="I710" s="383"/>
      <c r="J710" s="382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  <c r="X710" s="380"/>
      <c r="Y710" s="380"/>
      <c r="Z710" s="380"/>
      <c r="AA710" s="380"/>
    </row>
    <row r="711">
      <c r="A711" s="380"/>
      <c r="B711" s="380"/>
      <c r="C711" s="380"/>
      <c r="D711" s="380"/>
      <c r="E711" s="381"/>
      <c r="F711" s="382"/>
      <c r="G711" s="382"/>
      <c r="H711" s="382"/>
      <c r="I711" s="383"/>
      <c r="J711" s="382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  <c r="X711" s="380"/>
      <c r="Y711" s="380"/>
      <c r="Z711" s="380"/>
      <c r="AA711" s="380"/>
    </row>
    <row r="712">
      <c r="A712" s="380"/>
      <c r="B712" s="380"/>
      <c r="C712" s="380"/>
      <c r="D712" s="380"/>
      <c r="E712" s="381"/>
      <c r="F712" s="382"/>
      <c r="G712" s="382"/>
      <c r="H712" s="382"/>
      <c r="I712" s="383"/>
      <c r="J712" s="382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  <c r="X712" s="380"/>
      <c r="Y712" s="380"/>
      <c r="Z712" s="380"/>
      <c r="AA712" s="380"/>
    </row>
    <row r="713">
      <c r="A713" s="380"/>
      <c r="B713" s="380"/>
      <c r="C713" s="380"/>
      <c r="D713" s="380"/>
      <c r="E713" s="381"/>
      <c r="F713" s="382"/>
      <c r="G713" s="382"/>
      <c r="H713" s="382"/>
      <c r="I713" s="383"/>
      <c r="J713" s="382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  <c r="X713" s="380"/>
      <c r="Y713" s="380"/>
      <c r="Z713" s="380"/>
      <c r="AA713" s="380"/>
    </row>
    <row r="714">
      <c r="A714" s="380"/>
      <c r="B714" s="380"/>
      <c r="C714" s="380"/>
      <c r="D714" s="380"/>
      <c r="E714" s="381"/>
      <c r="F714" s="382"/>
      <c r="G714" s="382"/>
      <c r="H714" s="382"/>
      <c r="I714" s="383"/>
      <c r="J714" s="382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  <c r="X714" s="380"/>
      <c r="Y714" s="380"/>
      <c r="Z714" s="380"/>
      <c r="AA714" s="380"/>
    </row>
    <row r="715">
      <c r="A715" s="380"/>
      <c r="B715" s="380"/>
      <c r="C715" s="380"/>
      <c r="D715" s="380"/>
      <c r="E715" s="381"/>
      <c r="F715" s="382"/>
      <c r="G715" s="382"/>
      <c r="H715" s="382"/>
      <c r="I715" s="383"/>
      <c r="J715" s="382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  <c r="X715" s="380"/>
      <c r="Y715" s="380"/>
      <c r="Z715" s="380"/>
      <c r="AA715" s="380"/>
    </row>
    <row r="716">
      <c r="A716" s="380"/>
      <c r="B716" s="380"/>
      <c r="C716" s="380"/>
      <c r="D716" s="380"/>
      <c r="E716" s="381"/>
      <c r="F716" s="382"/>
      <c r="G716" s="382"/>
      <c r="H716" s="382"/>
      <c r="I716" s="383"/>
      <c r="J716" s="382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  <c r="Z716" s="380"/>
      <c r="AA716" s="380"/>
    </row>
    <row r="717">
      <c r="A717" s="380"/>
      <c r="B717" s="380"/>
      <c r="C717" s="380"/>
      <c r="D717" s="380"/>
      <c r="E717" s="381"/>
      <c r="F717" s="382"/>
      <c r="G717" s="382"/>
      <c r="H717" s="382"/>
      <c r="I717" s="383"/>
      <c r="J717" s="382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  <c r="Z717" s="380"/>
      <c r="AA717" s="380"/>
    </row>
    <row r="718">
      <c r="A718" s="380"/>
      <c r="B718" s="380"/>
      <c r="C718" s="380"/>
      <c r="D718" s="380"/>
      <c r="E718" s="381"/>
      <c r="F718" s="382"/>
      <c r="G718" s="382"/>
      <c r="H718" s="382"/>
      <c r="I718" s="383"/>
      <c r="J718" s="382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  <c r="Z718" s="380"/>
      <c r="AA718" s="380"/>
    </row>
    <row r="719">
      <c r="A719" s="380"/>
      <c r="B719" s="380"/>
      <c r="C719" s="380"/>
      <c r="D719" s="380"/>
      <c r="E719" s="381"/>
      <c r="F719" s="382"/>
      <c r="G719" s="382"/>
      <c r="H719" s="382"/>
      <c r="I719" s="383"/>
      <c r="J719" s="382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  <c r="Z719" s="380"/>
      <c r="AA719" s="380"/>
    </row>
    <row r="720">
      <c r="A720" s="380"/>
      <c r="B720" s="380"/>
      <c r="C720" s="380"/>
      <c r="D720" s="380"/>
      <c r="E720" s="381"/>
      <c r="F720" s="382"/>
      <c r="G720" s="382"/>
      <c r="H720" s="382"/>
      <c r="I720" s="383"/>
      <c r="J720" s="382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  <c r="X720" s="380"/>
      <c r="Y720" s="380"/>
      <c r="Z720" s="380"/>
      <c r="AA720" s="380"/>
    </row>
    <row r="721">
      <c r="A721" s="380"/>
      <c r="B721" s="380"/>
      <c r="C721" s="380"/>
      <c r="D721" s="380"/>
      <c r="E721" s="381"/>
      <c r="F721" s="382"/>
      <c r="G721" s="382"/>
      <c r="H721" s="382"/>
      <c r="I721" s="383"/>
      <c r="J721" s="382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  <c r="X721" s="380"/>
      <c r="Y721" s="380"/>
      <c r="Z721" s="380"/>
      <c r="AA721" s="380"/>
    </row>
    <row r="722">
      <c r="A722" s="380"/>
      <c r="B722" s="380"/>
      <c r="C722" s="380"/>
      <c r="D722" s="380"/>
      <c r="E722" s="381"/>
      <c r="F722" s="382"/>
      <c r="G722" s="382"/>
      <c r="H722" s="382"/>
      <c r="I722" s="383"/>
      <c r="J722" s="382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  <c r="Z722" s="380"/>
      <c r="AA722" s="380"/>
    </row>
    <row r="723">
      <c r="A723" s="380"/>
      <c r="B723" s="380"/>
      <c r="C723" s="380"/>
      <c r="D723" s="380"/>
      <c r="E723" s="381"/>
      <c r="F723" s="382"/>
      <c r="G723" s="382"/>
      <c r="H723" s="382"/>
      <c r="I723" s="383"/>
      <c r="J723" s="382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  <c r="X723" s="380"/>
      <c r="Y723" s="380"/>
      <c r="Z723" s="380"/>
      <c r="AA723" s="380"/>
    </row>
    <row r="724">
      <c r="A724" s="380"/>
      <c r="B724" s="380"/>
      <c r="C724" s="380"/>
      <c r="D724" s="380"/>
      <c r="E724" s="381"/>
      <c r="F724" s="382"/>
      <c r="G724" s="382"/>
      <c r="H724" s="382"/>
      <c r="I724" s="383"/>
      <c r="J724" s="382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  <c r="X724" s="380"/>
      <c r="Y724" s="380"/>
      <c r="Z724" s="380"/>
      <c r="AA724" s="380"/>
    </row>
    <row r="725">
      <c r="A725" s="380"/>
      <c r="B725" s="380"/>
      <c r="C725" s="380"/>
      <c r="D725" s="380"/>
      <c r="E725" s="381"/>
      <c r="F725" s="382"/>
      <c r="G725" s="382"/>
      <c r="H725" s="382"/>
      <c r="I725" s="383"/>
      <c r="J725" s="382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  <c r="X725" s="380"/>
      <c r="Y725" s="380"/>
      <c r="Z725" s="380"/>
      <c r="AA725" s="380"/>
    </row>
    <row r="726">
      <c r="A726" s="380"/>
      <c r="B726" s="380"/>
      <c r="C726" s="380"/>
      <c r="D726" s="380"/>
      <c r="E726" s="381"/>
      <c r="F726" s="382"/>
      <c r="G726" s="382"/>
      <c r="H726" s="382"/>
      <c r="I726" s="383"/>
      <c r="J726" s="382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  <c r="X726" s="380"/>
      <c r="Y726" s="380"/>
      <c r="Z726" s="380"/>
      <c r="AA726" s="380"/>
    </row>
    <row r="727">
      <c r="A727" s="380"/>
      <c r="B727" s="380"/>
      <c r="C727" s="380"/>
      <c r="D727" s="380"/>
      <c r="E727" s="381"/>
      <c r="F727" s="382"/>
      <c r="G727" s="382"/>
      <c r="H727" s="382"/>
      <c r="I727" s="383"/>
      <c r="J727" s="382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  <c r="X727" s="380"/>
      <c r="Y727" s="380"/>
      <c r="Z727" s="380"/>
      <c r="AA727" s="380"/>
    </row>
    <row r="728">
      <c r="A728" s="380"/>
      <c r="B728" s="380"/>
      <c r="C728" s="380"/>
      <c r="D728" s="380"/>
      <c r="E728" s="381"/>
      <c r="F728" s="382"/>
      <c r="G728" s="382"/>
      <c r="H728" s="382"/>
      <c r="I728" s="383"/>
      <c r="J728" s="382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  <c r="X728" s="380"/>
      <c r="Y728" s="380"/>
      <c r="Z728" s="380"/>
      <c r="AA728" s="380"/>
    </row>
    <row r="729">
      <c r="A729" s="380"/>
      <c r="B729" s="380"/>
      <c r="C729" s="380"/>
      <c r="D729" s="380"/>
      <c r="E729" s="381"/>
      <c r="F729" s="382"/>
      <c r="G729" s="382"/>
      <c r="H729" s="382"/>
      <c r="I729" s="383"/>
      <c r="J729" s="382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  <c r="X729" s="380"/>
      <c r="Y729" s="380"/>
      <c r="Z729" s="380"/>
      <c r="AA729" s="380"/>
    </row>
    <row r="730">
      <c r="A730" s="380"/>
      <c r="B730" s="380"/>
      <c r="C730" s="380"/>
      <c r="D730" s="380"/>
      <c r="E730" s="381"/>
      <c r="F730" s="382"/>
      <c r="G730" s="382"/>
      <c r="H730" s="382"/>
      <c r="I730" s="383"/>
      <c r="J730" s="382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  <c r="X730" s="380"/>
      <c r="Y730" s="380"/>
      <c r="Z730" s="380"/>
      <c r="AA730" s="380"/>
    </row>
    <row r="731">
      <c r="A731" s="380"/>
      <c r="B731" s="380"/>
      <c r="C731" s="380"/>
      <c r="D731" s="380"/>
      <c r="E731" s="381"/>
      <c r="F731" s="382"/>
      <c r="G731" s="382"/>
      <c r="H731" s="382"/>
      <c r="I731" s="383"/>
      <c r="J731" s="382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  <c r="Z731" s="380"/>
      <c r="AA731" s="380"/>
    </row>
    <row r="732">
      <c r="A732" s="380"/>
      <c r="B732" s="380"/>
      <c r="C732" s="380"/>
      <c r="D732" s="380"/>
      <c r="E732" s="381"/>
      <c r="F732" s="382"/>
      <c r="G732" s="382"/>
      <c r="H732" s="382"/>
      <c r="I732" s="383"/>
      <c r="J732" s="382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  <c r="X732" s="380"/>
      <c r="Y732" s="380"/>
      <c r="Z732" s="380"/>
      <c r="AA732" s="380"/>
    </row>
    <row r="733">
      <c r="A733" s="380"/>
      <c r="B733" s="380"/>
      <c r="C733" s="380"/>
      <c r="D733" s="380"/>
      <c r="E733" s="381"/>
      <c r="F733" s="382"/>
      <c r="G733" s="382"/>
      <c r="H733" s="382"/>
      <c r="I733" s="383"/>
      <c r="J733" s="382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  <c r="X733" s="380"/>
      <c r="Y733" s="380"/>
      <c r="Z733" s="380"/>
      <c r="AA733" s="380"/>
    </row>
    <row r="734">
      <c r="A734" s="380"/>
      <c r="B734" s="380"/>
      <c r="C734" s="380"/>
      <c r="D734" s="380"/>
      <c r="E734" s="381"/>
      <c r="F734" s="382"/>
      <c r="G734" s="382"/>
      <c r="H734" s="382"/>
      <c r="I734" s="383"/>
      <c r="J734" s="382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  <c r="Z734" s="380"/>
      <c r="AA734" s="380"/>
    </row>
    <row r="735">
      <c r="A735" s="380"/>
      <c r="B735" s="380"/>
      <c r="C735" s="380"/>
      <c r="D735" s="380"/>
      <c r="E735" s="381"/>
      <c r="F735" s="382"/>
      <c r="G735" s="382"/>
      <c r="H735" s="382"/>
      <c r="I735" s="383"/>
      <c r="J735" s="382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  <c r="X735" s="380"/>
      <c r="Y735" s="380"/>
      <c r="Z735" s="380"/>
      <c r="AA735" s="380"/>
    </row>
    <row r="736">
      <c r="A736" s="380"/>
      <c r="B736" s="380"/>
      <c r="C736" s="380"/>
      <c r="D736" s="380"/>
      <c r="E736" s="381"/>
      <c r="F736" s="382"/>
      <c r="G736" s="382"/>
      <c r="H736" s="382"/>
      <c r="I736" s="383"/>
      <c r="J736" s="382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  <c r="Z736" s="380"/>
      <c r="AA736" s="380"/>
    </row>
    <row r="737">
      <c r="A737" s="380"/>
      <c r="B737" s="380"/>
      <c r="C737" s="380"/>
      <c r="D737" s="380"/>
      <c r="E737" s="381"/>
      <c r="F737" s="382"/>
      <c r="G737" s="382"/>
      <c r="H737" s="382"/>
      <c r="I737" s="383"/>
      <c r="J737" s="382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  <c r="AA737" s="380"/>
    </row>
    <row r="738">
      <c r="A738" s="380"/>
      <c r="B738" s="380"/>
      <c r="C738" s="380"/>
      <c r="D738" s="380"/>
      <c r="E738" s="381"/>
      <c r="F738" s="382"/>
      <c r="G738" s="382"/>
      <c r="H738" s="382"/>
      <c r="I738" s="383"/>
      <c r="J738" s="382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  <c r="Z738" s="380"/>
      <c r="AA738" s="380"/>
    </row>
    <row r="739">
      <c r="A739" s="380"/>
      <c r="B739" s="380"/>
      <c r="C739" s="380"/>
      <c r="D739" s="380"/>
      <c r="E739" s="381"/>
      <c r="F739" s="382"/>
      <c r="G739" s="382"/>
      <c r="H739" s="382"/>
      <c r="I739" s="383"/>
      <c r="J739" s="382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  <c r="Z739" s="380"/>
      <c r="AA739" s="380"/>
    </row>
    <row r="740">
      <c r="A740" s="380"/>
      <c r="B740" s="380"/>
      <c r="C740" s="380"/>
      <c r="D740" s="380"/>
      <c r="E740" s="381"/>
      <c r="F740" s="382"/>
      <c r="G740" s="382"/>
      <c r="H740" s="382"/>
      <c r="I740" s="383"/>
      <c r="J740" s="382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  <c r="Z740" s="380"/>
      <c r="AA740" s="380"/>
    </row>
    <row r="741">
      <c r="A741" s="380"/>
      <c r="B741" s="380"/>
      <c r="C741" s="380"/>
      <c r="D741" s="380"/>
      <c r="E741" s="381"/>
      <c r="F741" s="382"/>
      <c r="G741" s="382"/>
      <c r="H741" s="382"/>
      <c r="I741" s="383"/>
      <c r="J741" s="382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  <c r="X741" s="380"/>
      <c r="Y741" s="380"/>
      <c r="Z741" s="380"/>
      <c r="AA741" s="380"/>
    </row>
    <row r="742">
      <c r="A742" s="380"/>
      <c r="B742" s="380"/>
      <c r="C742" s="380"/>
      <c r="D742" s="380"/>
      <c r="E742" s="381"/>
      <c r="F742" s="382"/>
      <c r="G742" s="382"/>
      <c r="H742" s="382"/>
      <c r="I742" s="383"/>
      <c r="J742" s="382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  <c r="X742" s="380"/>
      <c r="Y742" s="380"/>
      <c r="Z742" s="380"/>
      <c r="AA742" s="380"/>
    </row>
    <row r="743">
      <c r="A743" s="380"/>
      <c r="B743" s="380"/>
      <c r="C743" s="380"/>
      <c r="D743" s="380"/>
      <c r="E743" s="381"/>
      <c r="F743" s="382"/>
      <c r="G743" s="382"/>
      <c r="H743" s="382"/>
      <c r="I743" s="383"/>
      <c r="J743" s="382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  <c r="X743" s="380"/>
      <c r="Y743" s="380"/>
      <c r="Z743" s="380"/>
      <c r="AA743" s="380"/>
    </row>
    <row r="744">
      <c r="A744" s="380"/>
      <c r="B744" s="380"/>
      <c r="C744" s="380"/>
      <c r="D744" s="380"/>
      <c r="E744" s="381"/>
      <c r="F744" s="382"/>
      <c r="G744" s="382"/>
      <c r="H744" s="382"/>
      <c r="I744" s="383"/>
      <c r="J744" s="382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  <c r="X744" s="380"/>
      <c r="Y744" s="380"/>
      <c r="Z744" s="380"/>
      <c r="AA744" s="380"/>
    </row>
    <row r="745">
      <c r="A745" s="380"/>
      <c r="B745" s="380"/>
      <c r="C745" s="380"/>
      <c r="D745" s="380"/>
      <c r="E745" s="381"/>
      <c r="F745" s="382"/>
      <c r="G745" s="382"/>
      <c r="H745" s="382"/>
      <c r="I745" s="383"/>
      <c r="J745" s="382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  <c r="X745" s="380"/>
      <c r="Y745" s="380"/>
      <c r="Z745" s="380"/>
      <c r="AA745" s="380"/>
    </row>
    <row r="746">
      <c r="A746" s="380"/>
      <c r="B746" s="380"/>
      <c r="C746" s="380"/>
      <c r="D746" s="380"/>
      <c r="E746" s="381"/>
      <c r="F746" s="382"/>
      <c r="G746" s="382"/>
      <c r="H746" s="382"/>
      <c r="I746" s="383"/>
      <c r="J746" s="382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  <c r="X746" s="380"/>
      <c r="Y746" s="380"/>
      <c r="Z746" s="380"/>
      <c r="AA746" s="380"/>
    </row>
    <row r="747">
      <c r="A747" s="380"/>
      <c r="B747" s="380"/>
      <c r="C747" s="380"/>
      <c r="D747" s="380"/>
      <c r="E747" s="381"/>
      <c r="F747" s="382"/>
      <c r="G747" s="382"/>
      <c r="H747" s="382"/>
      <c r="I747" s="383"/>
      <c r="J747" s="382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  <c r="X747" s="380"/>
      <c r="Y747" s="380"/>
      <c r="Z747" s="380"/>
      <c r="AA747" s="380"/>
    </row>
    <row r="748">
      <c r="A748" s="380"/>
      <c r="B748" s="380"/>
      <c r="C748" s="380"/>
      <c r="D748" s="380"/>
      <c r="E748" s="381"/>
      <c r="F748" s="382"/>
      <c r="G748" s="382"/>
      <c r="H748" s="382"/>
      <c r="I748" s="383"/>
      <c r="J748" s="382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  <c r="X748" s="380"/>
      <c r="Y748" s="380"/>
      <c r="Z748" s="380"/>
      <c r="AA748" s="380"/>
    </row>
    <row r="749">
      <c r="A749" s="380"/>
      <c r="B749" s="380"/>
      <c r="C749" s="380"/>
      <c r="D749" s="380"/>
      <c r="E749" s="381"/>
      <c r="F749" s="382"/>
      <c r="G749" s="382"/>
      <c r="H749" s="382"/>
      <c r="I749" s="383"/>
      <c r="J749" s="382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  <c r="X749" s="380"/>
      <c r="Y749" s="380"/>
      <c r="Z749" s="380"/>
      <c r="AA749" s="380"/>
    </row>
    <row r="750">
      <c r="A750" s="380"/>
      <c r="B750" s="380"/>
      <c r="C750" s="380"/>
      <c r="D750" s="380"/>
      <c r="E750" s="381"/>
      <c r="F750" s="382"/>
      <c r="G750" s="382"/>
      <c r="H750" s="382"/>
      <c r="I750" s="383"/>
      <c r="J750" s="382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  <c r="X750" s="380"/>
      <c r="Y750" s="380"/>
      <c r="Z750" s="380"/>
      <c r="AA750" s="380"/>
    </row>
    <row r="751">
      <c r="A751" s="380"/>
      <c r="B751" s="380"/>
      <c r="C751" s="380"/>
      <c r="D751" s="380"/>
      <c r="E751" s="381"/>
      <c r="F751" s="382"/>
      <c r="G751" s="382"/>
      <c r="H751" s="382"/>
      <c r="I751" s="383"/>
      <c r="J751" s="382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  <c r="Z751" s="380"/>
      <c r="AA751" s="380"/>
    </row>
    <row r="752">
      <c r="A752" s="380"/>
      <c r="B752" s="380"/>
      <c r="C752" s="380"/>
      <c r="D752" s="380"/>
      <c r="E752" s="381"/>
      <c r="F752" s="382"/>
      <c r="G752" s="382"/>
      <c r="H752" s="382"/>
      <c r="I752" s="383"/>
      <c r="J752" s="382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  <c r="X752" s="380"/>
      <c r="Y752" s="380"/>
      <c r="Z752" s="380"/>
      <c r="AA752" s="380"/>
    </row>
    <row r="753">
      <c r="A753" s="380"/>
      <c r="B753" s="380"/>
      <c r="C753" s="380"/>
      <c r="D753" s="380"/>
      <c r="E753" s="381"/>
      <c r="F753" s="382"/>
      <c r="G753" s="382"/>
      <c r="H753" s="382"/>
      <c r="I753" s="383"/>
      <c r="J753" s="382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  <c r="Z753" s="380"/>
      <c r="AA753" s="380"/>
    </row>
    <row r="754">
      <c r="A754" s="380"/>
      <c r="B754" s="380"/>
      <c r="C754" s="380"/>
      <c r="D754" s="380"/>
      <c r="E754" s="381"/>
      <c r="F754" s="382"/>
      <c r="G754" s="382"/>
      <c r="H754" s="382"/>
      <c r="I754" s="383"/>
      <c r="J754" s="382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  <c r="X754" s="380"/>
      <c r="Y754" s="380"/>
      <c r="Z754" s="380"/>
      <c r="AA754" s="380"/>
    </row>
    <row r="755">
      <c r="A755" s="380"/>
      <c r="B755" s="380"/>
      <c r="C755" s="380"/>
      <c r="D755" s="380"/>
      <c r="E755" s="381"/>
      <c r="F755" s="382"/>
      <c r="G755" s="382"/>
      <c r="H755" s="382"/>
      <c r="I755" s="383"/>
      <c r="J755" s="382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  <c r="X755" s="380"/>
      <c r="Y755" s="380"/>
      <c r="Z755" s="380"/>
      <c r="AA755" s="380"/>
    </row>
    <row r="756">
      <c r="A756" s="380"/>
      <c r="B756" s="380"/>
      <c r="C756" s="380"/>
      <c r="D756" s="380"/>
      <c r="E756" s="381"/>
      <c r="F756" s="382"/>
      <c r="G756" s="382"/>
      <c r="H756" s="382"/>
      <c r="I756" s="383"/>
      <c r="J756" s="382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  <c r="X756" s="380"/>
      <c r="Y756" s="380"/>
      <c r="Z756" s="380"/>
      <c r="AA756" s="380"/>
    </row>
    <row r="757">
      <c r="A757" s="380"/>
      <c r="B757" s="380"/>
      <c r="C757" s="380"/>
      <c r="D757" s="380"/>
      <c r="E757" s="381"/>
      <c r="F757" s="382"/>
      <c r="G757" s="382"/>
      <c r="H757" s="382"/>
      <c r="I757" s="383"/>
      <c r="J757" s="382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  <c r="X757" s="380"/>
      <c r="Y757" s="380"/>
      <c r="Z757" s="380"/>
      <c r="AA757" s="380"/>
    </row>
    <row r="758">
      <c r="A758" s="380"/>
      <c r="B758" s="380"/>
      <c r="C758" s="380"/>
      <c r="D758" s="380"/>
      <c r="E758" s="381"/>
      <c r="F758" s="382"/>
      <c r="G758" s="382"/>
      <c r="H758" s="382"/>
      <c r="I758" s="383"/>
      <c r="J758" s="382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  <c r="X758" s="380"/>
      <c r="Y758" s="380"/>
      <c r="Z758" s="380"/>
      <c r="AA758" s="380"/>
    </row>
    <row r="759">
      <c r="A759" s="380"/>
      <c r="B759" s="380"/>
      <c r="C759" s="380"/>
      <c r="D759" s="380"/>
      <c r="E759" s="381"/>
      <c r="F759" s="382"/>
      <c r="G759" s="382"/>
      <c r="H759" s="382"/>
      <c r="I759" s="383"/>
      <c r="J759" s="382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  <c r="X759" s="380"/>
      <c r="Y759" s="380"/>
      <c r="Z759" s="380"/>
      <c r="AA759" s="380"/>
    </row>
    <row r="760">
      <c r="A760" s="380"/>
      <c r="B760" s="380"/>
      <c r="C760" s="380"/>
      <c r="D760" s="380"/>
      <c r="E760" s="381"/>
      <c r="F760" s="382"/>
      <c r="G760" s="382"/>
      <c r="H760" s="382"/>
      <c r="I760" s="383"/>
      <c r="J760" s="382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  <c r="X760" s="380"/>
      <c r="Y760" s="380"/>
      <c r="Z760" s="380"/>
      <c r="AA760" s="380"/>
    </row>
    <row r="761">
      <c r="A761" s="380"/>
      <c r="B761" s="380"/>
      <c r="C761" s="380"/>
      <c r="D761" s="380"/>
      <c r="E761" s="381"/>
      <c r="F761" s="382"/>
      <c r="G761" s="382"/>
      <c r="H761" s="382"/>
      <c r="I761" s="383"/>
      <c r="J761" s="382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  <c r="X761" s="380"/>
      <c r="Y761" s="380"/>
      <c r="Z761" s="380"/>
      <c r="AA761" s="380"/>
    </row>
    <row r="762">
      <c r="A762" s="380"/>
      <c r="B762" s="380"/>
      <c r="C762" s="380"/>
      <c r="D762" s="380"/>
      <c r="E762" s="381"/>
      <c r="F762" s="382"/>
      <c r="G762" s="382"/>
      <c r="H762" s="382"/>
      <c r="I762" s="383"/>
      <c r="J762" s="382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  <c r="X762" s="380"/>
      <c r="Y762" s="380"/>
      <c r="Z762" s="380"/>
      <c r="AA762" s="380"/>
    </row>
    <row r="763">
      <c r="A763" s="380"/>
      <c r="B763" s="380"/>
      <c r="C763" s="380"/>
      <c r="D763" s="380"/>
      <c r="E763" s="381"/>
      <c r="F763" s="382"/>
      <c r="G763" s="382"/>
      <c r="H763" s="382"/>
      <c r="I763" s="383"/>
      <c r="J763" s="382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  <c r="X763" s="380"/>
      <c r="Y763" s="380"/>
      <c r="Z763" s="380"/>
      <c r="AA763" s="380"/>
    </row>
    <row r="764">
      <c r="A764" s="380"/>
      <c r="B764" s="380"/>
      <c r="C764" s="380"/>
      <c r="D764" s="380"/>
      <c r="E764" s="381"/>
      <c r="F764" s="382"/>
      <c r="G764" s="382"/>
      <c r="H764" s="382"/>
      <c r="I764" s="383"/>
      <c r="J764" s="382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  <c r="X764" s="380"/>
      <c r="Y764" s="380"/>
      <c r="Z764" s="380"/>
      <c r="AA764" s="380"/>
    </row>
    <row r="765">
      <c r="A765" s="380"/>
      <c r="B765" s="380"/>
      <c r="C765" s="380"/>
      <c r="D765" s="380"/>
      <c r="E765" s="381"/>
      <c r="F765" s="382"/>
      <c r="G765" s="382"/>
      <c r="H765" s="382"/>
      <c r="I765" s="383"/>
      <c r="J765" s="382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  <c r="X765" s="380"/>
      <c r="Y765" s="380"/>
      <c r="Z765" s="380"/>
      <c r="AA765" s="380"/>
    </row>
    <row r="766">
      <c r="A766" s="380"/>
      <c r="B766" s="380"/>
      <c r="C766" s="380"/>
      <c r="D766" s="380"/>
      <c r="E766" s="381"/>
      <c r="F766" s="382"/>
      <c r="G766" s="382"/>
      <c r="H766" s="382"/>
      <c r="I766" s="383"/>
      <c r="J766" s="382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  <c r="X766" s="380"/>
      <c r="Y766" s="380"/>
      <c r="Z766" s="380"/>
      <c r="AA766" s="380"/>
    </row>
    <row r="767">
      <c r="A767" s="380"/>
      <c r="B767" s="380"/>
      <c r="C767" s="380"/>
      <c r="D767" s="380"/>
      <c r="E767" s="381"/>
      <c r="F767" s="382"/>
      <c r="G767" s="382"/>
      <c r="H767" s="382"/>
      <c r="I767" s="383"/>
      <c r="J767" s="382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  <c r="X767" s="380"/>
      <c r="Y767" s="380"/>
      <c r="Z767" s="380"/>
      <c r="AA767" s="380"/>
    </row>
    <row r="768">
      <c r="A768" s="380"/>
      <c r="B768" s="380"/>
      <c r="C768" s="380"/>
      <c r="D768" s="380"/>
      <c r="E768" s="381"/>
      <c r="F768" s="382"/>
      <c r="G768" s="382"/>
      <c r="H768" s="382"/>
      <c r="I768" s="383"/>
      <c r="J768" s="382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  <c r="X768" s="380"/>
      <c r="Y768" s="380"/>
      <c r="Z768" s="380"/>
      <c r="AA768" s="380"/>
    </row>
    <row r="769">
      <c r="A769" s="380"/>
      <c r="B769" s="380"/>
      <c r="C769" s="380"/>
      <c r="D769" s="380"/>
      <c r="E769" s="381"/>
      <c r="F769" s="382"/>
      <c r="G769" s="382"/>
      <c r="H769" s="382"/>
      <c r="I769" s="383"/>
      <c r="J769" s="382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  <c r="X769" s="380"/>
      <c r="Y769" s="380"/>
      <c r="Z769" s="380"/>
      <c r="AA769" s="380"/>
    </row>
    <row r="770">
      <c r="A770" s="380"/>
      <c r="B770" s="380"/>
      <c r="C770" s="380"/>
      <c r="D770" s="380"/>
      <c r="E770" s="381"/>
      <c r="F770" s="382"/>
      <c r="G770" s="382"/>
      <c r="H770" s="382"/>
      <c r="I770" s="383"/>
      <c r="J770" s="382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  <c r="X770" s="380"/>
      <c r="Y770" s="380"/>
      <c r="Z770" s="380"/>
      <c r="AA770" s="380"/>
    </row>
    <row r="771">
      <c r="A771" s="380"/>
      <c r="B771" s="380"/>
      <c r="C771" s="380"/>
      <c r="D771" s="380"/>
      <c r="E771" s="381"/>
      <c r="F771" s="382"/>
      <c r="G771" s="382"/>
      <c r="H771" s="382"/>
      <c r="I771" s="383"/>
      <c r="J771" s="382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  <c r="X771" s="380"/>
      <c r="Y771" s="380"/>
      <c r="Z771" s="380"/>
      <c r="AA771" s="380"/>
    </row>
    <row r="772">
      <c r="A772" s="380"/>
      <c r="B772" s="380"/>
      <c r="C772" s="380"/>
      <c r="D772" s="380"/>
      <c r="E772" s="381"/>
      <c r="F772" s="382"/>
      <c r="G772" s="382"/>
      <c r="H772" s="382"/>
      <c r="I772" s="383"/>
      <c r="J772" s="382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  <c r="Z772" s="380"/>
      <c r="AA772" s="380"/>
    </row>
    <row r="773">
      <c r="A773" s="380"/>
      <c r="B773" s="380"/>
      <c r="C773" s="380"/>
      <c r="D773" s="380"/>
      <c r="E773" s="381"/>
      <c r="F773" s="382"/>
      <c r="G773" s="382"/>
      <c r="H773" s="382"/>
      <c r="I773" s="383"/>
      <c r="J773" s="382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  <c r="X773" s="380"/>
      <c r="Y773" s="380"/>
      <c r="Z773" s="380"/>
      <c r="AA773" s="380"/>
    </row>
    <row r="774">
      <c r="A774" s="380"/>
      <c r="B774" s="380"/>
      <c r="C774" s="380"/>
      <c r="D774" s="380"/>
      <c r="E774" s="381"/>
      <c r="F774" s="382"/>
      <c r="G774" s="382"/>
      <c r="H774" s="382"/>
      <c r="I774" s="383"/>
      <c r="J774" s="382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  <c r="X774" s="380"/>
      <c r="Y774" s="380"/>
      <c r="Z774" s="380"/>
      <c r="AA774" s="380"/>
    </row>
    <row r="775">
      <c r="A775" s="380"/>
      <c r="B775" s="380"/>
      <c r="C775" s="380"/>
      <c r="D775" s="380"/>
      <c r="E775" s="381"/>
      <c r="F775" s="382"/>
      <c r="G775" s="382"/>
      <c r="H775" s="382"/>
      <c r="I775" s="383"/>
      <c r="J775" s="382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  <c r="X775" s="380"/>
      <c r="Y775" s="380"/>
      <c r="Z775" s="380"/>
      <c r="AA775" s="380"/>
    </row>
    <row r="776">
      <c r="A776" s="380"/>
      <c r="B776" s="380"/>
      <c r="C776" s="380"/>
      <c r="D776" s="380"/>
      <c r="E776" s="381"/>
      <c r="F776" s="382"/>
      <c r="G776" s="382"/>
      <c r="H776" s="382"/>
      <c r="I776" s="383"/>
      <c r="J776" s="382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  <c r="X776" s="380"/>
      <c r="Y776" s="380"/>
      <c r="Z776" s="380"/>
      <c r="AA776" s="380"/>
    </row>
    <row r="777">
      <c r="A777" s="380"/>
      <c r="B777" s="380"/>
      <c r="C777" s="380"/>
      <c r="D777" s="380"/>
      <c r="E777" s="381"/>
      <c r="F777" s="382"/>
      <c r="G777" s="382"/>
      <c r="H777" s="382"/>
      <c r="I777" s="383"/>
      <c r="J777" s="382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  <c r="X777" s="380"/>
      <c r="Y777" s="380"/>
      <c r="Z777" s="380"/>
      <c r="AA777" s="380"/>
    </row>
    <row r="778">
      <c r="A778" s="380"/>
      <c r="B778" s="380"/>
      <c r="C778" s="380"/>
      <c r="D778" s="380"/>
      <c r="E778" s="381"/>
      <c r="F778" s="382"/>
      <c r="G778" s="382"/>
      <c r="H778" s="382"/>
      <c r="I778" s="383"/>
      <c r="J778" s="382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  <c r="Z778" s="380"/>
      <c r="AA778" s="380"/>
    </row>
    <row r="779">
      <c r="A779" s="380"/>
      <c r="B779" s="380"/>
      <c r="C779" s="380"/>
      <c r="D779" s="380"/>
      <c r="E779" s="381"/>
      <c r="F779" s="382"/>
      <c r="G779" s="382"/>
      <c r="H779" s="382"/>
      <c r="I779" s="383"/>
      <c r="J779" s="382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  <c r="X779" s="380"/>
      <c r="Y779" s="380"/>
      <c r="Z779" s="380"/>
      <c r="AA779" s="380"/>
    </row>
    <row r="780">
      <c r="A780" s="380"/>
      <c r="B780" s="380"/>
      <c r="C780" s="380"/>
      <c r="D780" s="380"/>
      <c r="E780" s="381"/>
      <c r="F780" s="382"/>
      <c r="G780" s="382"/>
      <c r="H780" s="382"/>
      <c r="I780" s="383"/>
      <c r="J780" s="382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  <c r="X780" s="380"/>
      <c r="Y780" s="380"/>
      <c r="Z780" s="380"/>
      <c r="AA780" s="380"/>
    </row>
    <row r="781">
      <c r="A781" s="380"/>
      <c r="B781" s="380"/>
      <c r="C781" s="380"/>
      <c r="D781" s="380"/>
      <c r="E781" s="381"/>
      <c r="F781" s="382"/>
      <c r="G781" s="382"/>
      <c r="H781" s="382"/>
      <c r="I781" s="383"/>
      <c r="J781" s="382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  <c r="X781" s="380"/>
      <c r="Y781" s="380"/>
      <c r="Z781" s="380"/>
      <c r="AA781" s="380"/>
    </row>
    <row r="782">
      <c r="A782" s="380"/>
      <c r="B782" s="380"/>
      <c r="C782" s="380"/>
      <c r="D782" s="380"/>
      <c r="E782" s="381"/>
      <c r="F782" s="382"/>
      <c r="G782" s="382"/>
      <c r="H782" s="382"/>
      <c r="I782" s="383"/>
      <c r="J782" s="382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  <c r="X782" s="380"/>
      <c r="Y782" s="380"/>
      <c r="Z782" s="380"/>
      <c r="AA782" s="380"/>
    </row>
    <row r="783">
      <c r="A783" s="380"/>
      <c r="B783" s="380"/>
      <c r="C783" s="380"/>
      <c r="D783" s="380"/>
      <c r="E783" s="381"/>
      <c r="F783" s="382"/>
      <c r="G783" s="382"/>
      <c r="H783" s="382"/>
      <c r="I783" s="383"/>
      <c r="J783" s="382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  <c r="X783" s="380"/>
      <c r="Y783" s="380"/>
      <c r="Z783" s="380"/>
      <c r="AA783" s="380"/>
    </row>
    <row r="784">
      <c r="A784" s="380"/>
      <c r="B784" s="380"/>
      <c r="C784" s="380"/>
      <c r="D784" s="380"/>
      <c r="E784" s="381"/>
      <c r="F784" s="382"/>
      <c r="G784" s="382"/>
      <c r="H784" s="382"/>
      <c r="I784" s="383"/>
      <c r="J784" s="382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  <c r="X784" s="380"/>
      <c r="Y784" s="380"/>
      <c r="Z784" s="380"/>
      <c r="AA784" s="380"/>
    </row>
    <row r="785">
      <c r="A785" s="380"/>
      <c r="B785" s="380"/>
      <c r="C785" s="380"/>
      <c r="D785" s="380"/>
      <c r="E785" s="381"/>
      <c r="F785" s="382"/>
      <c r="G785" s="382"/>
      <c r="H785" s="382"/>
      <c r="I785" s="383"/>
      <c r="J785" s="382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  <c r="X785" s="380"/>
      <c r="Y785" s="380"/>
      <c r="Z785" s="380"/>
      <c r="AA785" s="380"/>
    </row>
    <row r="786">
      <c r="A786" s="380"/>
      <c r="B786" s="380"/>
      <c r="C786" s="380"/>
      <c r="D786" s="380"/>
      <c r="E786" s="381"/>
      <c r="F786" s="382"/>
      <c r="G786" s="382"/>
      <c r="H786" s="382"/>
      <c r="I786" s="383"/>
      <c r="J786" s="382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  <c r="X786" s="380"/>
      <c r="Y786" s="380"/>
      <c r="Z786" s="380"/>
      <c r="AA786" s="380"/>
    </row>
    <row r="787">
      <c r="A787" s="380"/>
      <c r="B787" s="380"/>
      <c r="C787" s="380"/>
      <c r="D787" s="380"/>
      <c r="E787" s="381"/>
      <c r="F787" s="382"/>
      <c r="G787" s="382"/>
      <c r="H787" s="382"/>
      <c r="I787" s="383"/>
      <c r="J787" s="382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  <c r="X787" s="380"/>
      <c r="Y787" s="380"/>
      <c r="Z787" s="380"/>
      <c r="AA787" s="380"/>
    </row>
    <row r="788">
      <c r="A788" s="380"/>
      <c r="B788" s="380"/>
      <c r="C788" s="380"/>
      <c r="D788" s="380"/>
      <c r="E788" s="381"/>
      <c r="F788" s="382"/>
      <c r="G788" s="382"/>
      <c r="H788" s="382"/>
      <c r="I788" s="383"/>
      <c r="J788" s="382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  <c r="Z788" s="380"/>
      <c r="AA788" s="380"/>
    </row>
    <row r="789">
      <c r="A789" s="380"/>
      <c r="B789" s="380"/>
      <c r="C789" s="380"/>
      <c r="D789" s="380"/>
      <c r="E789" s="381"/>
      <c r="F789" s="382"/>
      <c r="G789" s="382"/>
      <c r="H789" s="382"/>
      <c r="I789" s="383"/>
      <c r="J789" s="382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  <c r="X789" s="380"/>
      <c r="Y789" s="380"/>
      <c r="Z789" s="380"/>
      <c r="AA789" s="380"/>
    </row>
    <row r="790">
      <c r="A790" s="380"/>
      <c r="B790" s="380"/>
      <c r="C790" s="380"/>
      <c r="D790" s="380"/>
      <c r="E790" s="381"/>
      <c r="F790" s="382"/>
      <c r="G790" s="382"/>
      <c r="H790" s="382"/>
      <c r="I790" s="383"/>
      <c r="J790" s="382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  <c r="X790" s="380"/>
      <c r="Y790" s="380"/>
      <c r="Z790" s="380"/>
      <c r="AA790" s="380"/>
    </row>
    <row r="791">
      <c r="A791" s="380"/>
      <c r="B791" s="380"/>
      <c r="C791" s="380"/>
      <c r="D791" s="380"/>
      <c r="E791" s="381"/>
      <c r="F791" s="382"/>
      <c r="G791" s="382"/>
      <c r="H791" s="382"/>
      <c r="I791" s="383"/>
      <c r="J791" s="382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  <c r="X791" s="380"/>
      <c r="Y791" s="380"/>
      <c r="Z791" s="380"/>
      <c r="AA791" s="380"/>
    </row>
    <row r="792">
      <c r="A792" s="380"/>
      <c r="B792" s="380"/>
      <c r="C792" s="380"/>
      <c r="D792" s="380"/>
      <c r="E792" s="381"/>
      <c r="F792" s="382"/>
      <c r="G792" s="382"/>
      <c r="H792" s="382"/>
      <c r="I792" s="383"/>
      <c r="J792" s="382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  <c r="X792" s="380"/>
      <c r="Y792" s="380"/>
      <c r="Z792" s="380"/>
      <c r="AA792" s="380"/>
    </row>
    <row r="793">
      <c r="A793" s="380"/>
      <c r="B793" s="380"/>
      <c r="C793" s="380"/>
      <c r="D793" s="380"/>
      <c r="E793" s="381"/>
      <c r="F793" s="382"/>
      <c r="G793" s="382"/>
      <c r="H793" s="382"/>
      <c r="I793" s="383"/>
      <c r="J793" s="382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  <c r="X793" s="380"/>
      <c r="Y793" s="380"/>
      <c r="Z793" s="380"/>
      <c r="AA793" s="380"/>
    </row>
    <row r="794">
      <c r="A794" s="380"/>
      <c r="B794" s="380"/>
      <c r="C794" s="380"/>
      <c r="D794" s="380"/>
      <c r="E794" s="381"/>
      <c r="F794" s="382"/>
      <c r="G794" s="382"/>
      <c r="H794" s="382"/>
      <c r="I794" s="383"/>
      <c r="J794" s="382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  <c r="X794" s="380"/>
      <c r="Y794" s="380"/>
      <c r="Z794" s="380"/>
      <c r="AA794" s="380"/>
    </row>
    <row r="795">
      <c r="A795" s="380"/>
      <c r="B795" s="380"/>
      <c r="C795" s="380"/>
      <c r="D795" s="380"/>
      <c r="E795" s="381"/>
      <c r="F795" s="382"/>
      <c r="G795" s="382"/>
      <c r="H795" s="382"/>
      <c r="I795" s="383"/>
      <c r="J795" s="382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  <c r="X795" s="380"/>
      <c r="Y795" s="380"/>
      <c r="Z795" s="380"/>
      <c r="AA795" s="380"/>
    </row>
    <row r="796">
      <c r="A796" s="380"/>
      <c r="B796" s="380"/>
      <c r="C796" s="380"/>
      <c r="D796" s="380"/>
      <c r="E796" s="381"/>
      <c r="F796" s="382"/>
      <c r="G796" s="382"/>
      <c r="H796" s="382"/>
      <c r="I796" s="383"/>
      <c r="J796" s="382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  <c r="X796" s="380"/>
      <c r="Y796" s="380"/>
      <c r="Z796" s="380"/>
      <c r="AA796" s="380"/>
    </row>
    <row r="797">
      <c r="A797" s="380"/>
      <c r="B797" s="380"/>
      <c r="C797" s="380"/>
      <c r="D797" s="380"/>
      <c r="E797" s="381"/>
      <c r="F797" s="382"/>
      <c r="G797" s="382"/>
      <c r="H797" s="382"/>
      <c r="I797" s="383"/>
      <c r="J797" s="382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  <c r="Z797" s="380"/>
      <c r="AA797" s="380"/>
    </row>
    <row r="798">
      <c r="A798" s="380"/>
      <c r="B798" s="380"/>
      <c r="C798" s="380"/>
      <c r="D798" s="380"/>
      <c r="E798" s="381"/>
      <c r="F798" s="382"/>
      <c r="G798" s="382"/>
      <c r="H798" s="382"/>
      <c r="I798" s="383"/>
      <c r="J798" s="382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  <c r="Z798" s="380"/>
      <c r="AA798" s="380"/>
    </row>
    <row r="799">
      <c r="A799" s="380"/>
      <c r="B799" s="380"/>
      <c r="C799" s="380"/>
      <c r="D799" s="380"/>
      <c r="E799" s="381"/>
      <c r="F799" s="382"/>
      <c r="G799" s="382"/>
      <c r="H799" s="382"/>
      <c r="I799" s="383"/>
      <c r="J799" s="382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  <c r="Z799" s="380"/>
      <c r="AA799" s="380"/>
    </row>
    <row r="800">
      <c r="A800" s="380"/>
      <c r="B800" s="380"/>
      <c r="C800" s="380"/>
      <c r="D800" s="380"/>
      <c r="E800" s="381"/>
      <c r="F800" s="382"/>
      <c r="G800" s="382"/>
      <c r="H800" s="382"/>
      <c r="I800" s="383"/>
      <c r="J800" s="382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  <c r="Z800" s="380"/>
      <c r="AA800" s="380"/>
    </row>
    <row r="801">
      <c r="A801" s="380"/>
      <c r="B801" s="380"/>
      <c r="C801" s="380"/>
      <c r="D801" s="380"/>
      <c r="E801" s="381"/>
      <c r="F801" s="382"/>
      <c r="G801" s="382"/>
      <c r="H801" s="382"/>
      <c r="I801" s="383"/>
      <c r="J801" s="382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  <c r="Z801" s="380"/>
      <c r="AA801" s="380"/>
    </row>
    <row r="802">
      <c r="A802" s="380"/>
      <c r="B802" s="380"/>
      <c r="C802" s="380"/>
      <c r="D802" s="380"/>
      <c r="E802" s="381"/>
      <c r="F802" s="382"/>
      <c r="G802" s="382"/>
      <c r="H802" s="382"/>
      <c r="I802" s="383"/>
      <c r="J802" s="382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  <c r="X802" s="380"/>
      <c r="Y802" s="380"/>
      <c r="Z802" s="380"/>
      <c r="AA802" s="380"/>
    </row>
    <row r="803">
      <c r="A803" s="380"/>
      <c r="B803" s="380"/>
      <c r="C803" s="380"/>
      <c r="D803" s="380"/>
      <c r="E803" s="381"/>
      <c r="F803" s="382"/>
      <c r="G803" s="382"/>
      <c r="H803" s="382"/>
      <c r="I803" s="383"/>
      <c r="J803" s="382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  <c r="X803" s="380"/>
      <c r="Y803" s="380"/>
      <c r="Z803" s="380"/>
      <c r="AA803" s="380"/>
    </row>
    <row r="804">
      <c r="A804" s="380"/>
      <c r="B804" s="380"/>
      <c r="C804" s="380"/>
      <c r="D804" s="380"/>
      <c r="E804" s="381"/>
      <c r="F804" s="382"/>
      <c r="G804" s="382"/>
      <c r="H804" s="382"/>
      <c r="I804" s="383"/>
      <c r="J804" s="382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  <c r="X804" s="380"/>
      <c r="Y804" s="380"/>
      <c r="Z804" s="380"/>
      <c r="AA804" s="380"/>
    </row>
    <row r="805">
      <c r="A805" s="380"/>
      <c r="B805" s="380"/>
      <c r="C805" s="380"/>
      <c r="D805" s="380"/>
      <c r="E805" s="381"/>
      <c r="F805" s="382"/>
      <c r="G805" s="382"/>
      <c r="H805" s="382"/>
      <c r="I805" s="383"/>
      <c r="J805" s="382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  <c r="X805" s="380"/>
      <c r="Y805" s="380"/>
      <c r="Z805" s="380"/>
      <c r="AA805" s="380"/>
    </row>
    <row r="806">
      <c r="A806" s="380"/>
      <c r="B806" s="380"/>
      <c r="C806" s="380"/>
      <c r="D806" s="380"/>
      <c r="E806" s="381"/>
      <c r="F806" s="382"/>
      <c r="G806" s="382"/>
      <c r="H806" s="382"/>
      <c r="I806" s="383"/>
      <c r="J806" s="382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  <c r="X806" s="380"/>
      <c r="Y806" s="380"/>
      <c r="Z806" s="380"/>
      <c r="AA806" s="380"/>
    </row>
    <row r="807">
      <c r="A807" s="380"/>
      <c r="B807" s="380"/>
      <c r="C807" s="380"/>
      <c r="D807" s="380"/>
      <c r="E807" s="381"/>
      <c r="F807" s="382"/>
      <c r="G807" s="382"/>
      <c r="H807" s="382"/>
      <c r="I807" s="383"/>
      <c r="J807" s="382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  <c r="X807" s="380"/>
      <c r="Y807" s="380"/>
      <c r="Z807" s="380"/>
      <c r="AA807" s="380"/>
    </row>
    <row r="808">
      <c r="A808" s="380"/>
      <c r="B808" s="380"/>
      <c r="C808" s="380"/>
      <c r="D808" s="380"/>
      <c r="E808" s="381"/>
      <c r="F808" s="382"/>
      <c r="G808" s="382"/>
      <c r="H808" s="382"/>
      <c r="I808" s="383"/>
      <c r="J808" s="382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  <c r="X808" s="380"/>
      <c r="Y808" s="380"/>
      <c r="Z808" s="380"/>
      <c r="AA808" s="380"/>
    </row>
    <row r="809">
      <c r="A809" s="380"/>
      <c r="B809" s="380"/>
      <c r="C809" s="380"/>
      <c r="D809" s="380"/>
      <c r="E809" s="381"/>
      <c r="F809" s="382"/>
      <c r="G809" s="382"/>
      <c r="H809" s="382"/>
      <c r="I809" s="383"/>
      <c r="J809" s="382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  <c r="X809" s="380"/>
      <c r="Y809" s="380"/>
      <c r="Z809" s="380"/>
      <c r="AA809" s="380"/>
    </row>
    <row r="810">
      <c r="A810" s="380"/>
      <c r="B810" s="380"/>
      <c r="C810" s="380"/>
      <c r="D810" s="380"/>
      <c r="E810" s="381"/>
      <c r="F810" s="382"/>
      <c r="G810" s="382"/>
      <c r="H810" s="382"/>
      <c r="I810" s="383"/>
      <c r="J810" s="382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  <c r="X810" s="380"/>
      <c r="Y810" s="380"/>
      <c r="Z810" s="380"/>
      <c r="AA810" s="380"/>
    </row>
    <row r="811">
      <c r="A811" s="380"/>
      <c r="B811" s="380"/>
      <c r="C811" s="380"/>
      <c r="D811" s="380"/>
      <c r="E811" s="381"/>
      <c r="F811" s="382"/>
      <c r="G811" s="382"/>
      <c r="H811" s="382"/>
      <c r="I811" s="383"/>
      <c r="J811" s="382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  <c r="X811" s="380"/>
      <c r="Y811" s="380"/>
      <c r="Z811" s="380"/>
      <c r="AA811" s="380"/>
    </row>
    <row r="812">
      <c r="A812" s="380"/>
      <c r="B812" s="380"/>
      <c r="C812" s="380"/>
      <c r="D812" s="380"/>
      <c r="E812" s="381"/>
      <c r="F812" s="382"/>
      <c r="G812" s="382"/>
      <c r="H812" s="382"/>
      <c r="I812" s="383"/>
      <c r="J812" s="382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  <c r="X812" s="380"/>
      <c r="Y812" s="380"/>
      <c r="Z812" s="380"/>
      <c r="AA812" s="380"/>
    </row>
    <row r="813">
      <c r="A813" s="380"/>
      <c r="B813" s="380"/>
      <c r="C813" s="380"/>
      <c r="D813" s="380"/>
      <c r="E813" s="381"/>
      <c r="F813" s="382"/>
      <c r="G813" s="382"/>
      <c r="H813" s="382"/>
      <c r="I813" s="383"/>
      <c r="J813" s="382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  <c r="X813" s="380"/>
      <c r="Y813" s="380"/>
      <c r="Z813" s="380"/>
      <c r="AA813" s="380"/>
    </row>
    <row r="814">
      <c r="A814" s="380"/>
      <c r="B814" s="380"/>
      <c r="C814" s="380"/>
      <c r="D814" s="380"/>
      <c r="E814" s="381"/>
      <c r="F814" s="382"/>
      <c r="G814" s="382"/>
      <c r="H814" s="382"/>
      <c r="I814" s="383"/>
      <c r="J814" s="382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  <c r="X814" s="380"/>
      <c r="Y814" s="380"/>
      <c r="Z814" s="380"/>
      <c r="AA814" s="380"/>
    </row>
    <row r="815">
      <c r="A815" s="380"/>
      <c r="B815" s="380"/>
      <c r="C815" s="380"/>
      <c r="D815" s="380"/>
      <c r="E815" s="381"/>
      <c r="F815" s="382"/>
      <c r="G815" s="382"/>
      <c r="H815" s="382"/>
      <c r="I815" s="383"/>
      <c r="J815" s="382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  <c r="X815" s="380"/>
      <c r="Y815" s="380"/>
      <c r="Z815" s="380"/>
      <c r="AA815" s="380"/>
    </row>
    <row r="816">
      <c r="A816" s="380"/>
      <c r="B816" s="380"/>
      <c r="C816" s="380"/>
      <c r="D816" s="380"/>
      <c r="E816" s="381"/>
      <c r="F816" s="382"/>
      <c r="G816" s="382"/>
      <c r="H816" s="382"/>
      <c r="I816" s="383"/>
      <c r="J816" s="382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  <c r="X816" s="380"/>
      <c r="Y816" s="380"/>
      <c r="Z816" s="380"/>
      <c r="AA816" s="380"/>
    </row>
    <row r="817">
      <c r="A817" s="380"/>
      <c r="B817" s="380"/>
      <c r="C817" s="380"/>
      <c r="D817" s="380"/>
      <c r="E817" s="381"/>
      <c r="F817" s="382"/>
      <c r="G817" s="382"/>
      <c r="H817" s="382"/>
      <c r="I817" s="383"/>
      <c r="J817" s="382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  <c r="X817" s="380"/>
      <c r="Y817" s="380"/>
      <c r="Z817" s="380"/>
      <c r="AA817" s="380"/>
    </row>
    <row r="818">
      <c r="A818" s="380"/>
      <c r="B818" s="380"/>
      <c r="C818" s="380"/>
      <c r="D818" s="380"/>
      <c r="E818" s="381"/>
      <c r="F818" s="382"/>
      <c r="G818" s="382"/>
      <c r="H818" s="382"/>
      <c r="I818" s="383"/>
      <c r="J818" s="382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  <c r="X818" s="380"/>
      <c r="Y818" s="380"/>
      <c r="Z818" s="380"/>
      <c r="AA818" s="380"/>
    </row>
    <row r="819">
      <c r="A819" s="380"/>
      <c r="B819" s="380"/>
      <c r="C819" s="380"/>
      <c r="D819" s="380"/>
      <c r="E819" s="381"/>
      <c r="F819" s="382"/>
      <c r="G819" s="382"/>
      <c r="H819" s="382"/>
      <c r="I819" s="383"/>
      <c r="J819" s="382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  <c r="X819" s="380"/>
      <c r="Y819" s="380"/>
      <c r="Z819" s="380"/>
      <c r="AA819" s="380"/>
    </row>
    <row r="820">
      <c r="A820" s="380"/>
      <c r="B820" s="380"/>
      <c r="C820" s="380"/>
      <c r="D820" s="380"/>
      <c r="E820" s="381"/>
      <c r="F820" s="382"/>
      <c r="G820" s="382"/>
      <c r="H820" s="382"/>
      <c r="I820" s="383"/>
      <c r="J820" s="382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  <c r="X820" s="380"/>
      <c r="Y820" s="380"/>
      <c r="Z820" s="380"/>
      <c r="AA820" s="380"/>
    </row>
    <row r="821">
      <c r="A821" s="380"/>
      <c r="B821" s="380"/>
      <c r="C821" s="380"/>
      <c r="D821" s="380"/>
      <c r="E821" s="381"/>
      <c r="F821" s="382"/>
      <c r="G821" s="382"/>
      <c r="H821" s="382"/>
      <c r="I821" s="383"/>
      <c r="J821" s="382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  <c r="X821" s="380"/>
      <c r="Y821" s="380"/>
      <c r="Z821" s="380"/>
      <c r="AA821" s="380"/>
    </row>
    <row r="822">
      <c r="A822" s="380"/>
      <c r="B822" s="380"/>
      <c r="C822" s="380"/>
      <c r="D822" s="380"/>
      <c r="E822" s="381"/>
      <c r="F822" s="382"/>
      <c r="G822" s="382"/>
      <c r="H822" s="382"/>
      <c r="I822" s="383"/>
      <c r="J822" s="382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  <c r="X822" s="380"/>
      <c r="Y822" s="380"/>
      <c r="Z822" s="380"/>
      <c r="AA822" s="380"/>
    </row>
    <row r="823">
      <c r="A823" s="380"/>
      <c r="B823" s="380"/>
      <c r="C823" s="380"/>
      <c r="D823" s="380"/>
      <c r="E823" s="381"/>
      <c r="F823" s="382"/>
      <c r="G823" s="382"/>
      <c r="H823" s="382"/>
      <c r="I823" s="383"/>
      <c r="J823" s="382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  <c r="X823" s="380"/>
      <c r="Y823" s="380"/>
      <c r="Z823" s="380"/>
      <c r="AA823" s="380"/>
    </row>
    <row r="824">
      <c r="A824" s="380"/>
      <c r="B824" s="380"/>
      <c r="C824" s="380"/>
      <c r="D824" s="380"/>
      <c r="E824" s="381"/>
      <c r="F824" s="382"/>
      <c r="G824" s="382"/>
      <c r="H824" s="382"/>
      <c r="I824" s="383"/>
      <c r="J824" s="382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  <c r="X824" s="380"/>
      <c r="Y824" s="380"/>
      <c r="Z824" s="380"/>
      <c r="AA824" s="380"/>
    </row>
    <row r="825">
      <c r="A825" s="380"/>
      <c r="B825" s="380"/>
      <c r="C825" s="380"/>
      <c r="D825" s="380"/>
      <c r="E825" s="381"/>
      <c r="F825" s="382"/>
      <c r="G825" s="382"/>
      <c r="H825" s="382"/>
      <c r="I825" s="383"/>
      <c r="J825" s="382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  <c r="X825" s="380"/>
      <c r="Y825" s="380"/>
      <c r="Z825" s="380"/>
      <c r="AA825" s="380"/>
    </row>
    <row r="826">
      <c r="A826" s="380"/>
      <c r="B826" s="380"/>
      <c r="C826" s="380"/>
      <c r="D826" s="380"/>
      <c r="E826" s="381"/>
      <c r="F826" s="382"/>
      <c r="G826" s="382"/>
      <c r="H826" s="382"/>
      <c r="I826" s="383"/>
      <c r="J826" s="382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  <c r="X826" s="380"/>
      <c r="Y826" s="380"/>
      <c r="Z826" s="380"/>
      <c r="AA826" s="380"/>
    </row>
    <row r="827">
      <c r="A827" s="380"/>
      <c r="B827" s="380"/>
      <c r="C827" s="380"/>
      <c r="D827" s="380"/>
      <c r="E827" s="381"/>
      <c r="F827" s="382"/>
      <c r="G827" s="382"/>
      <c r="H827" s="382"/>
      <c r="I827" s="383"/>
      <c r="J827" s="382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  <c r="X827" s="380"/>
      <c r="Y827" s="380"/>
      <c r="Z827" s="380"/>
      <c r="AA827" s="380"/>
    </row>
    <row r="828">
      <c r="A828" s="380"/>
      <c r="B828" s="380"/>
      <c r="C828" s="380"/>
      <c r="D828" s="380"/>
      <c r="E828" s="381"/>
      <c r="F828" s="382"/>
      <c r="G828" s="382"/>
      <c r="H828" s="382"/>
      <c r="I828" s="383"/>
      <c r="J828" s="382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  <c r="X828" s="380"/>
      <c r="Y828" s="380"/>
      <c r="Z828" s="380"/>
      <c r="AA828" s="380"/>
    </row>
    <row r="829">
      <c r="A829" s="380"/>
      <c r="B829" s="380"/>
      <c r="C829" s="380"/>
      <c r="D829" s="380"/>
      <c r="E829" s="381"/>
      <c r="F829" s="382"/>
      <c r="G829" s="382"/>
      <c r="H829" s="382"/>
      <c r="I829" s="383"/>
      <c r="J829" s="382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  <c r="X829" s="380"/>
      <c r="Y829" s="380"/>
      <c r="Z829" s="380"/>
      <c r="AA829" s="380"/>
    </row>
    <row r="830">
      <c r="A830" s="380"/>
      <c r="B830" s="380"/>
      <c r="C830" s="380"/>
      <c r="D830" s="380"/>
      <c r="E830" s="381"/>
      <c r="F830" s="382"/>
      <c r="G830" s="382"/>
      <c r="H830" s="382"/>
      <c r="I830" s="383"/>
      <c r="J830" s="382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  <c r="X830" s="380"/>
      <c r="Y830" s="380"/>
      <c r="Z830" s="380"/>
      <c r="AA830" s="380"/>
    </row>
    <row r="831">
      <c r="A831" s="380"/>
      <c r="B831" s="380"/>
      <c r="C831" s="380"/>
      <c r="D831" s="380"/>
      <c r="E831" s="381"/>
      <c r="F831" s="382"/>
      <c r="G831" s="382"/>
      <c r="H831" s="382"/>
      <c r="I831" s="383"/>
      <c r="J831" s="382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  <c r="X831" s="380"/>
      <c r="Y831" s="380"/>
      <c r="Z831" s="380"/>
      <c r="AA831" s="380"/>
    </row>
    <row r="832">
      <c r="A832" s="380"/>
      <c r="B832" s="380"/>
      <c r="C832" s="380"/>
      <c r="D832" s="380"/>
      <c r="E832" s="381"/>
      <c r="F832" s="382"/>
      <c r="G832" s="382"/>
      <c r="H832" s="382"/>
      <c r="I832" s="383"/>
      <c r="J832" s="382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  <c r="X832" s="380"/>
      <c r="Y832" s="380"/>
      <c r="Z832" s="380"/>
      <c r="AA832" s="380"/>
    </row>
    <row r="833">
      <c r="A833" s="380"/>
      <c r="B833" s="380"/>
      <c r="C833" s="380"/>
      <c r="D833" s="380"/>
      <c r="E833" s="381"/>
      <c r="F833" s="382"/>
      <c r="G833" s="382"/>
      <c r="H833" s="382"/>
      <c r="I833" s="383"/>
      <c r="J833" s="382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  <c r="X833" s="380"/>
      <c r="Y833" s="380"/>
      <c r="Z833" s="380"/>
      <c r="AA833" s="380"/>
    </row>
    <row r="834">
      <c r="A834" s="380"/>
      <c r="B834" s="380"/>
      <c r="C834" s="380"/>
      <c r="D834" s="380"/>
      <c r="E834" s="381"/>
      <c r="F834" s="382"/>
      <c r="G834" s="382"/>
      <c r="H834" s="382"/>
      <c r="I834" s="383"/>
      <c r="J834" s="382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  <c r="X834" s="380"/>
      <c r="Y834" s="380"/>
      <c r="Z834" s="380"/>
      <c r="AA834" s="380"/>
    </row>
    <row r="835">
      <c r="A835" s="380"/>
      <c r="B835" s="380"/>
      <c r="C835" s="380"/>
      <c r="D835" s="380"/>
      <c r="E835" s="381"/>
      <c r="F835" s="382"/>
      <c r="G835" s="382"/>
      <c r="H835" s="382"/>
      <c r="I835" s="383"/>
      <c r="J835" s="382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  <c r="X835" s="380"/>
      <c r="Y835" s="380"/>
      <c r="Z835" s="380"/>
      <c r="AA835" s="380"/>
    </row>
    <row r="836">
      <c r="A836" s="380"/>
      <c r="B836" s="380"/>
      <c r="C836" s="380"/>
      <c r="D836" s="380"/>
      <c r="E836" s="381"/>
      <c r="F836" s="382"/>
      <c r="G836" s="382"/>
      <c r="H836" s="382"/>
      <c r="I836" s="383"/>
      <c r="J836" s="382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  <c r="X836" s="380"/>
      <c r="Y836" s="380"/>
      <c r="Z836" s="380"/>
      <c r="AA836" s="380"/>
    </row>
    <row r="837">
      <c r="A837" s="380"/>
      <c r="B837" s="380"/>
      <c r="C837" s="380"/>
      <c r="D837" s="380"/>
      <c r="E837" s="381"/>
      <c r="F837" s="382"/>
      <c r="G837" s="382"/>
      <c r="H837" s="382"/>
      <c r="I837" s="383"/>
      <c r="J837" s="382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  <c r="X837" s="380"/>
      <c r="Y837" s="380"/>
      <c r="Z837" s="380"/>
      <c r="AA837" s="380"/>
    </row>
    <row r="838">
      <c r="A838" s="380"/>
      <c r="B838" s="380"/>
      <c r="C838" s="380"/>
      <c r="D838" s="380"/>
      <c r="E838" s="381"/>
      <c r="F838" s="382"/>
      <c r="G838" s="382"/>
      <c r="H838" s="382"/>
      <c r="I838" s="383"/>
      <c r="J838" s="382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  <c r="X838" s="380"/>
      <c r="Y838" s="380"/>
      <c r="Z838" s="380"/>
      <c r="AA838" s="380"/>
    </row>
    <row r="839">
      <c r="A839" s="380"/>
      <c r="B839" s="380"/>
      <c r="C839" s="380"/>
      <c r="D839" s="380"/>
      <c r="E839" s="381"/>
      <c r="F839" s="382"/>
      <c r="G839" s="382"/>
      <c r="H839" s="382"/>
      <c r="I839" s="383"/>
      <c r="J839" s="382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  <c r="X839" s="380"/>
      <c r="Y839" s="380"/>
      <c r="Z839" s="380"/>
      <c r="AA839" s="380"/>
    </row>
    <row r="840">
      <c r="A840" s="380"/>
      <c r="B840" s="380"/>
      <c r="C840" s="380"/>
      <c r="D840" s="380"/>
      <c r="E840" s="381"/>
      <c r="F840" s="382"/>
      <c r="G840" s="382"/>
      <c r="H840" s="382"/>
      <c r="I840" s="383"/>
      <c r="J840" s="382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  <c r="Z840" s="380"/>
      <c r="AA840" s="380"/>
    </row>
    <row r="841">
      <c r="A841" s="380"/>
      <c r="B841" s="380"/>
      <c r="C841" s="380"/>
      <c r="D841" s="380"/>
      <c r="E841" s="381"/>
      <c r="F841" s="382"/>
      <c r="G841" s="382"/>
      <c r="H841" s="382"/>
      <c r="I841" s="383"/>
      <c r="J841" s="382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  <c r="X841" s="380"/>
      <c r="Y841" s="380"/>
      <c r="Z841" s="380"/>
      <c r="AA841" s="380"/>
    </row>
    <row r="842">
      <c r="A842" s="380"/>
      <c r="B842" s="380"/>
      <c r="C842" s="380"/>
      <c r="D842" s="380"/>
      <c r="E842" s="381"/>
      <c r="F842" s="382"/>
      <c r="G842" s="382"/>
      <c r="H842" s="382"/>
      <c r="I842" s="383"/>
      <c r="J842" s="382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  <c r="X842" s="380"/>
      <c r="Y842" s="380"/>
      <c r="Z842" s="380"/>
      <c r="AA842" s="380"/>
    </row>
    <row r="843">
      <c r="A843" s="380"/>
      <c r="B843" s="380"/>
      <c r="C843" s="380"/>
      <c r="D843" s="380"/>
      <c r="E843" s="381"/>
      <c r="F843" s="382"/>
      <c r="G843" s="382"/>
      <c r="H843" s="382"/>
      <c r="I843" s="383"/>
      <c r="J843" s="382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  <c r="X843" s="380"/>
      <c r="Y843" s="380"/>
      <c r="Z843" s="380"/>
      <c r="AA843" s="380"/>
    </row>
    <row r="844">
      <c r="A844" s="380"/>
      <c r="B844" s="380"/>
      <c r="C844" s="380"/>
      <c r="D844" s="380"/>
      <c r="E844" s="381"/>
      <c r="F844" s="382"/>
      <c r="G844" s="382"/>
      <c r="H844" s="382"/>
      <c r="I844" s="383"/>
      <c r="J844" s="382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  <c r="X844" s="380"/>
      <c r="Y844" s="380"/>
      <c r="Z844" s="380"/>
      <c r="AA844" s="380"/>
    </row>
    <row r="845">
      <c r="A845" s="380"/>
      <c r="B845" s="380"/>
      <c r="C845" s="380"/>
      <c r="D845" s="380"/>
      <c r="E845" s="381"/>
      <c r="F845" s="382"/>
      <c r="G845" s="382"/>
      <c r="H845" s="382"/>
      <c r="I845" s="383"/>
      <c r="J845" s="382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  <c r="X845" s="380"/>
      <c r="Y845" s="380"/>
      <c r="Z845" s="380"/>
      <c r="AA845" s="380"/>
    </row>
    <row r="846">
      <c r="A846" s="380"/>
      <c r="B846" s="380"/>
      <c r="C846" s="380"/>
      <c r="D846" s="380"/>
      <c r="E846" s="381"/>
      <c r="F846" s="382"/>
      <c r="G846" s="382"/>
      <c r="H846" s="382"/>
      <c r="I846" s="383"/>
      <c r="J846" s="382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  <c r="X846" s="380"/>
      <c r="Y846" s="380"/>
      <c r="Z846" s="380"/>
      <c r="AA846" s="380"/>
    </row>
    <row r="847">
      <c r="A847" s="380"/>
      <c r="B847" s="380"/>
      <c r="C847" s="380"/>
      <c r="D847" s="380"/>
      <c r="E847" s="381"/>
      <c r="F847" s="382"/>
      <c r="G847" s="382"/>
      <c r="H847" s="382"/>
      <c r="I847" s="383"/>
      <c r="J847" s="382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  <c r="X847" s="380"/>
      <c r="Y847" s="380"/>
      <c r="Z847" s="380"/>
      <c r="AA847" s="380"/>
    </row>
    <row r="848">
      <c r="A848" s="380"/>
      <c r="B848" s="380"/>
      <c r="C848" s="380"/>
      <c r="D848" s="380"/>
      <c r="E848" s="381"/>
      <c r="F848" s="382"/>
      <c r="G848" s="382"/>
      <c r="H848" s="382"/>
      <c r="I848" s="383"/>
      <c r="J848" s="382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  <c r="X848" s="380"/>
      <c r="Y848" s="380"/>
      <c r="Z848" s="380"/>
      <c r="AA848" s="380"/>
    </row>
    <row r="849">
      <c r="A849" s="380"/>
      <c r="B849" s="380"/>
      <c r="C849" s="380"/>
      <c r="D849" s="380"/>
      <c r="E849" s="381"/>
      <c r="F849" s="382"/>
      <c r="G849" s="382"/>
      <c r="H849" s="382"/>
      <c r="I849" s="383"/>
      <c r="J849" s="382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  <c r="X849" s="380"/>
      <c r="Y849" s="380"/>
      <c r="Z849" s="380"/>
      <c r="AA849" s="380"/>
    </row>
    <row r="850">
      <c r="A850" s="380"/>
      <c r="B850" s="380"/>
      <c r="C850" s="380"/>
      <c r="D850" s="380"/>
      <c r="E850" s="381"/>
      <c r="F850" s="382"/>
      <c r="G850" s="382"/>
      <c r="H850" s="382"/>
      <c r="I850" s="383"/>
      <c r="J850" s="382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  <c r="X850" s="380"/>
      <c r="Y850" s="380"/>
      <c r="Z850" s="380"/>
      <c r="AA850" s="380"/>
    </row>
    <row r="851">
      <c r="A851" s="380"/>
      <c r="B851" s="380"/>
      <c r="C851" s="380"/>
      <c r="D851" s="380"/>
      <c r="E851" s="381"/>
      <c r="F851" s="382"/>
      <c r="G851" s="382"/>
      <c r="H851" s="382"/>
      <c r="I851" s="383"/>
      <c r="J851" s="382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  <c r="X851" s="380"/>
      <c r="Y851" s="380"/>
      <c r="Z851" s="380"/>
      <c r="AA851" s="380"/>
    </row>
    <row r="852">
      <c r="A852" s="380"/>
      <c r="B852" s="380"/>
      <c r="C852" s="380"/>
      <c r="D852" s="380"/>
      <c r="E852" s="381"/>
      <c r="F852" s="382"/>
      <c r="G852" s="382"/>
      <c r="H852" s="382"/>
      <c r="I852" s="383"/>
      <c r="J852" s="382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  <c r="X852" s="380"/>
      <c r="Y852" s="380"/>
      <c r="Z852" s="380"/>
      <c r="AA852" s="380"/>
    </row>
    <row r="853">
      <c r="A853" s="380"/>
      <c r="B853" s="380"/>
      <c r="C853" s="380"/>
      <c r="D853" s="380"/>
      <c r="E853" s="381"/>
      <c r="F853" s="382"/>
      <c r="G853" s="382"/>
      <c r="H853" s="382"/>
      <c r="I853" s="383"/>
      <c r="J853" s="382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  <c r="X853" s="380"/>
      <c r="Y853" s="380"/>
      <c r="Z853" s="380"/>
      <c r="AA853" s="380"/>
    </row>
    <row r="854">
      <c r="A854" s="380"/>
      <c r="B854" s="380"/>
      <c r="C854" s="380"/>
      <c r="D854" s="380"/>
      <c r="E854" s="381"/>
      <c r="F854" s="382"/>
      <c r="G854" s="382"/>
      <c r="H854" s="382"/>
      <c r="I854" s="383"/>
      <c r="J854" s="382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  <c r="X854" s="380"/>
      <c r="Y854" s="380"/>
      <c r="Z854" s="380"/>
      <c r="AA854" s="380"/>
    </row>
    <row r="855">
      <c r="A855" s="380"/>
      <c r="B855" s="380"/>
      <c r="C855" s="380"/>
      <c r="D855" s="380"/>
      <c r="E855" s="381"/>
      <c r="F855" s="382"/>
      <c r="G855" s="382"/>
      <c r="H855" s="382"/>
      <c r="I855" s="383"/>
      <c r="J855" s="382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  <c r="X855" s="380"/>
      <c r="Y855" s="380"/>
      <c r="Z855" s="380"/>
      <c r="AA855" s="380"/>
    </row>
    <row r="856">
      <c r="A856" s="380"/>
      <c r="B856" s="380"/>
      <c r="C856" s="380"/>
      <c r="D856" s="380"/>
      <c r="E856" s="381"/>
      <c r="F856" s="382"/>
      <c r="G856" s="382"/>
      <c r="H856" s="382"/>
      <c r="I856" s="383"/>
      <c r="J856" s="382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  <c r="X856" s="380"/>
      <c r="Y856" s="380"/>
      <c r="Z856" s="380"/>
      <c r="AA856" s="380"/>
    </row>
    <row r="857">
      <c r="A857" s="380"/>
      <c r="B857" s="380"/>
      <c r="C857" s="380"/>
      <c r="D857" s="380"/>
      <c r="E857" s="381"/>
      <c r="F857" s="382"/>
      <c r="G857" s="382"/>
      <c r="H857" s="382"/>
      <c r="I857" s="383"/>
      <c r="J857" s="382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  <c r="X857" s="380"/>
      <c r="Y857" s="380"/>
      <c r="Z857" s="380"/>
      <c r="AA857" s="380"/>
    </row>
    <row r="858">
      <c r="A858" s="380"/>
      <c r="B858" s="380"/>
      <c r="C858" s="380"/>
      <c r="D858" s="380"/>
      <c r="E858" s="381"/>
      <c r="F858" s="382"/>
      <c r="G858" s="382"/>
      <c r="H858" s="382"/>
      <c r="I858" s="383"/>
      <c r="J858" s="382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  <c r="X858" s="380"/>
      <c r="Y858" s="380"/>
      <c r="Z858" s="380"/>
      <c r="AA858" s="380"/>
    </row>
    <row r="859">
      <c r="A859" s="380"/>
      <c r="B859" s="380"/>
      <c r="C859" s="380"/>
      <c r="D859" s="380"/>
      <c r="E859" s="381"/>
      <c r="F859" s="382"/>
      <c r="G859" s="382"/>
      <c r="H859" s="382"/>
      <c r="I859" s="383"/>
      <c r="J859" s="382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  <c r="X859" s="380"/>
      <c r="Y859" s="380"/>
      <c r="Z859" s="380"/>
      <c r="AA859" s="380"/>
    </row>
    <row r="860">
      <c r="A860" s="380"/>
      <c r="B860" s="380"/>
      <c r="C860" s="380"/>
      <c r="D860" s="380"/>
      <c r="E860" s="381"/>
      <c r="F860" s="382"/>
      <c r="G860" s="382"/>
      <c r="H860" s="382"/>
      <c r="I860" s="383"/>
      <c r="J860" s="382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  <c r="X860" s="380"/>
      <c r="Y860" s="380"/>
      <c r="Z860" s="380"/>
      <c r="AA860" s="380"/>
    </row>
    <row r="861">
      <c r="A861" s="380"/>
      <c r="B861" s="380"/>
      <c r="C861" s="380"/>
      <c r="D861" s="380"/>
      <c r="E861" s="381"/>
      <c r="F861" s="382"/>
      <c r="G861" s="382"/>
      <c r="H861" s="382"/>
      <c r="I861" s="383"/>
      <c r="J861" s="382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  <c r="X861" s="380"/>
      <c r="Y861" s="380"/>
      <c r="Z861" s="380"/>
      <c r="AA861" s="380"/>
    </row>
    <row r="862">
      <c r="A862" s="380"/>
      <c r="B862" s="380"/>
      <c r="C862" s="380"/>
      <c r="D862" s="380"/>
      <c r="E862" s="381"/>
      <c r="F862" s="382"/>
      <c r="G862" s="382"/>
      <c r="H862" s="382"/>
      <c r="I862" s="383"/>
      <c r="J862" s="382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  <c r="X862" s="380"/>
      <c r="Y862" s="380"/>
      <c r="Z862" s="380"/>
      <c r="AA862" s="380"/>
    </row>
    <row r="863">
      <c r="A863" s="380"/>
      <c r="B863" s="380"/>
      <c r="C863" s="380"/>
      <c r="D863" s="380"/>
      <c r="E863" s="381"/>
      <c r="F863" s="382"/>
      <c r="G863" s="382"/>
      <c r="H863" s="382"/>
      <c r="I863" s="383"/>
      <c r="J863" s="382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  <c r="X863" s="380"/>
      <c r="Y863" s="380"/>
      <c r="Z863" s="380"/>
      <c r="AA863" s="380"/>
    </row>
    <row r="864">
      <c r="A864" s="380"/>
      <c r="B864" s="380"/>
      <c r="C864" s="380"/>
      <c r="D864" s="380"/>
      <c r="E864" s="381"/>
      <c r="F864" s="382"/>
      <c r="G864" s="382"/>
      <c r="H864" s="382"/>
      <c r="I864" s="383"/>
      <c r="J864" s="382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  <c r="X864" s="380"/>
      <c r="Y864" s="380"/>
      <c r="Z864" s="380"/>
      <c r="AA864" s="380"/>
    </row>
    <row r="865">
      <c r="A865" s="380"/>
      <c r="B865" s="380"/>
      <c r="C865" s="380"/>
      <c r="D865" s="380"/>
      <c r="E865" s="381"/>
      <c r="F865" s="382"/>
      <c r="G865" s="382"/>
      <c r="H865" s="382"/>
      <c r="I865" s="383"/>
      <c r="J865" s="382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  <c r="X865" s="380"/>
      <c r="Y865" s="380"/>
      <c r="Z865" s="380"/>
      <c r="AA865" s="380"/>
    </row>
    <row r="866">
      <c r="A866" s="380"/>
      <c r="B866" s="380"/>
      <c r="C866" s="380"/>
      <c r="D866" s="380"/>
      <c r="E866" s="381"/>
      <c r="F866" s="382"/>
      <c r="G866" s="382"/>
      <c r="H866" s="382"/>
      <c r="I866" s="383"/>
      <c r="J866" s="382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  <c r="X866" s="380"/>
      <c r="Y866" s="380"/>
      <c r="Z866" s="380"/>
      <c r="AA866" s="380"/>
    </row>
    <row r="867">
      <c r="A867" s="380"/>
      <c r="B867" s="380"/>
      <c r="C867" s="380"/>
      <c r="D867" s="380"/>
      <c r="E867" s="381"/>
      <c r="F867" s="382"/>
      <c r="G867" s="382"/>
      <c r="H867" s="382"/>
      <c r="I867" s="383"/>
      <c r="J867" s="382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  <c r="X867" s="380"/>
      <c r="Y867" s="380"/>
      <c r="Z867" s="380"/>
      <c r="AA867" s="380"/>
    </row>
    <row r="868">
      <c r="A868" s="380"/>
      <c r="B868" s="380"/>
      <c r="C868" s="380"/>
      <c r="D868" s="380"/>
      <c r="E868" s="381"/>
      <c r="F868" s="382"/>
      <c r="G868" s="382"/>
      <c r="H868" s="382"/>
      <c r="I868" s="383"/>
      <c r="J868" s="382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  <c r="X868" s="380"/>
      <c r="Y868" s="380"/>
      <c r="Z868" s="380"/>
      <c r="AA868" s="380"/>
    </row>
    <row r="869">
      <c r="A869" s="380"/>
      <c r="B869" s="380"/>
      <c r="C869" s="380"/>
      <c r="D869" s="380"/>
      <c r="E869" s="381"/>
      <c r="F869" s="382"/>
      <c r="G869" s="382"/>
      <c r="H869" s="382"/>
      <c r="I869" s="383"/>
      <c r="J869" s="382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  <c r="X869" s="380"/>
      <c r="Y869" s="380"/>
      <c r="Z869" s="380"/>
      <c r="AA869" s="380"/>
    </row>
    <row r="870">
      <c r="A870" s="380"/>
      <c r="B870" s="380"/>
      <c r="C870" s="380"/>
      <c r="D870" s="380"/>
      <c r="E870" s="381"/>
      <c r="F870" s="382"/>
      <c r="G870" s="382"/>
      <c r="H870" s="382"/>
      <c r="I870" s="383"/>
      <c r="J870" s="382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  <c r="X870" s="380"/>
      <c r="Y870" s="380"/>
      <c r="Z870" s="380"/>
      <c r="AA870" s="380"/>
    </row>
    <row r="871">
      <c r="A871" s="380"/>
      <c r="B871" s="380"/>
      <c r="C871" s="380"/>
      <c r="D871" s="380"/>
      <c r="E871" s="381"/>
      <c r="F871" s="382"/>
      <c r="G871" s="382"/>
      <c r="H871" s="382"/>
      <c r="I871" s="383"/>
      <c r="J871" s="382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  <c r="X871" s="380"/>
      <c r="Y871" s="380"/>
      <c r="Z871" s="380"/>
      <c r="AA871" s="380"/>
    </row>
    <row r="872">
      <c r="A872" s="380"/>
      <c r="B872" s="380"/>
      <c r="C872" s="380"/>
      <c r="D872" s="380"/>
      <c r="E872" s="381"/>
      <c r="F872" s="382"/>
      <c r="G872" s="382"/>
      <c r="H872" s="382"/>
      <c r="I872" s="383"/>
      <c r="J872" s="382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  <c r="X872" s="380"/>
      <c r="Y872" s="380"/>
      <c r="Z872" s="380"/>
      <c r="AA872" s="380"/>
    </row>
    <row r="873">
      <c r="A873" s="380"/>
      <c r="B873" s="380"/>
      <c r="C873" s="380"/>
      <c r="D873" s="380"/>
      <c r="E873" s="381"/>
      <c r="F873" s="382"/>
      <c r="G873" s="382"/>
      <c r="H873" s="382"/>
      <c r="I873" s="383"/>
      <c r="J873" s="382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  <c r="X873" s="380"/>
      <c r="Y873" s="380"/>
      <c r="Z873" s="380"/>
      <c r="AA873" s="380"/>
    </row>
    <row r="874">
      <c r="A874" s="380"/>
      <c r="B874" s="380"/>
      <c r="C874" s="380"/>
      <c r="D874" s="380"/>
      <c r="E874" s="381"/>
      <c r="F874" s="382"/>
      <c r="G874" s="382"/>
      <c r="H874" s="382"/>
      <c r="I874" s="383"/>
      <c r="J874" s="382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  <c r="X874" s="380"/>
      <c r="Y874" s="380"/>
      <c r="Z874" s="380"/>
      <c r="AA874" s="380"/>
    </row>
    <row r="875">
      <c r="A875" s="380"/>
      <c r="B875" s="380"/>
      <c r="C875" s="380"/>
      <c r="D875" s="380"/>
      <c r="E875" s="381"/>
      <c r="F875" s="382"/>
      <c r="G875" s="382"/>
      <c r="H875" s="382"/>
      <c r="I875" s="383"/>
      <c r="J875" s="382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  <c r="X875" s="380"/>
      <c r="Y875" s="380"/>
      <c r="Z875" s="380"/>
      <c r="AA875" s="380"/>
    </row>
    <row r="876">
      <c r="A876" s="380"/>
      <c r="B876" s="380"/>
      <c r="C876" s="380"/>
      <c r="D876" s="380"/>
      <c r="E876" s="381"/>
      <c r="F876" s="382"/>
      <c r="G876" s="382"/>
      <c r="H876" s="382"/>
      <c r="I876" s="383"/>
      <c r="J876" s="382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  <c r="X876" s="380"/>
      <c r="Y876" s="380"/>
      <c r="Z876" s="380"/>
      <c r="AA876" s="380"/>
    </row>
    <row r="877">
      <c r="A877" s="380"/>
      <c r="B877" s="380"/>
      <c r="C877" s="380"/>
      <c r="D877" s="380"/>
      <c r="E877" s="381"/>
      <c r="F877" s="382"/>
      <c r="G877" s="382"/>
      <c r="H877" s="382"/>
      <c r="I877" s="383"/>
      <c r="J877" s="382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  <c r="X877" s="380"/>
      <c r="Y877" s="380"/>
      <c r="Z877" s="380"/>
      <c r="AA877" s="380"/>
    </row>
    <row r="878">
      <c r="A878" s="380"/>
      <c r="B878" s="380"/>
      <c r="C878" s="380"/>
      <c r="D878" s="380"/>
      <c r="E878" s="381"/>
      <c r="F878" s="382"/>
      <c r="G878" s="382"/>
      <c r="H878" s="382"/>
      <c r="I878" s="383"/>
      <c r="J878" s="382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  <c r="X878" s="380"/>
      <c r="Y878" s="380"/>
      <c r="Z878" s="380"/>
      <c r="AA878" s="380"/>
    </row>
    <row r="879">
      <c r="A879" s="380"/>
      <c r="B879" s="380"/>
      <c r="C879" s="380"/>
      <c r="D879" s="380"/>
      <c r="E879" s="381"/>
      <c r="F879" s="382"/>
      <c r="G879" s="382"/>
      <c r="H879" s="382"/>
      <c r="I879" s="383"/>
      <c r="J879" s="382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  <c r="X879" s="380"/>
      <c r="Y879" s="380"/>
      <c r="Z879" s="380"/>
      <c r="AA879" s="380"/>
    </row>
    <row r="880">
      <c r="A880" s="380"/>
      <c r="B880" s="380"/>
      <c r="C880" s="380"/>
      <c r="D880" s="380"/>
      <c r="E880" s="381"/>
      <c r="F880" s="382"/>
      <c r="G880" s="382"/>
      <c r="H880" s="382"/>
      <c r="I880" s="383"/>
      <c r="J880" s="382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  <c r="X880" s="380"/>
      <c r="Y880" s="380"/>
      <c r="Z880" s="380"/>
      <c r="AA880" s="380"/>
    </row>
    <row r="881">
      <c r="A881" s="380"/>
      <c r="B881" s="380"/>
      <c r="C881" s="380"/>
      <c r="D881" s="380"/>
      <c r="E881" s="381"/>
      <c r="F881" s="382"/>
      <c r="G881" s="382"/>
      <c r="H881" s="382"/>
      <c r="I881" s="383"/>
      <c r="J881" s="382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  <c r="X881" s="380"/>
      <c r="Y881" s="380"/>
      <c r="Z881" s="380"/>
      <c r="AA881" s="380"/>
    </row>
    <row r="882">
      <c r="A882" s="380"/>
      <c r="B882" s="380"/>
      <c r="C882" s="380"/>
      <c r="D882" s="380"/>
      <c r="E882" s="381"/>
      <c r="F882" s="382"/>
      <c r="G882" s="382"/>
      <c r="H882" s="382"/>
      <c r="I882" s="383"/>
      <c r="J882" s="382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  <c r="X882" s="380"/>
      <c r="Y882" s="380"/>
      <c r="Z882" s="380"/>
      <c r="AA882" s="380"/>
    </row>
    <row r="883">
      <c r="A883" s="380"/>
      <c r="B883" s="380"/>
      <c r="C883" s="380"/>
      <c r="D883" s="380"/>
      <c r="E883" s="381"/>
      <c r="F883" s="382"/>
      <c r="G883" s="382"/>
      <c r="H883" s="382"/>
      <c r="I883" s="383"/>
      <c r="J883" s="382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  <c r="X883" s="380"/>
      <c r="Y883" s="380"/>
      <c r="Z883" s="380"/>
      <c r="AA883" s="380"/>
    </row>
    <row r="884">
      <c r="A884" s="380"/>
      <c r="B884" s="380"/>
      <c r="C884" s="380"/>
      <c r="D884" s="380"/>
      <c r="E884" s="381"/>
      <c r="F884" s="382"/>
      <c r="G884" s="382"/>
      <c r="H884" s="382"/>
      <c r="I884" s="383"/>
      <c r="J884" s="382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  <c r="X884" s="380"/>
      <c r="Y884" s="380"/>
      <c r="Z884" s="380"/>
      <c r="AA884" s="380"/>
    </row>
    <row r="885">
      <c r="A885" s="380"/>
      <c r="B885" s="380"/>
      <c r="C885" s="380"/>
      <c r="D885" s="380"/>
      <c r="E885" s="381"/>
      <c r="F885" s="382"/>
      <c r="G885" s="382"/>
      <c r="H885" s="382"/>
      <c r="I885" s="383"/>
      <c r="J885" s="382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  <c r="X885" s="380"/>
      <c r="Y885" s="380"/>
      <c r="Z885" s="380"/>
      <c r="AA885" s="380"/>
    </row>
    <row r="886">
      <c r="A886" s="380"/>
      <c r="B886" s="380"/>
      <c r="C886" s="380"/>
      <c r="D886" s="380"/>
      <c r="E886" s="381"/>
      <c r="F886" s="382"/>
      <c r="G886" s="382"/>
      <c r="H886" s="382"/>
      <c r="I886" s="383"/>
      <c r="J886" s="382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  <c r="X886" s="380"/>
      <c r="Y886" s="380"/>
      <c r="Z886" s="380"/>
      <c r="AA886" s="380"/>
    </row>
    <row r="887">
      <c r="A887" s="380"/>
      <c r="B887" s="380"/>
      <c r="C887" s="380"/>
      <c r="D887" s="380"/>
      <c r="E887" s="381"/>
      <c r="F887" s="382"/>
      <c r="G887" s="382"/>
      <c r="H887" s="382"/>
      <c r="I887" s="383"/>
      <c r="J887" s="382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  <c r="X887" s="380"/>
      <c r="Y887" s="380"/>
      <c r="Z887" s="380"/>
      <c r="AA887" s="380"/>
    </row>
    <row r="888">
      <c r="A888" s="380"/>
      <c r="B888" s="380"/>
      <c r="C888" s="380"/>
      <c r="D888" s="380"/>
      <c r="E888" s="381"/>
      <c r="F888" s="382"/>
      <c r="G888" s="382"/>
      <c r="H888" s="382"/>
      <c r="I888" s="383"/>
      <c r="J888" s="382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  <c r="X888" s="380"/>
      <c r="Y888" s="380"/>
      <c r="Z888" s="380"/>
      <c r="AA888" s="380"/>
    </row>
    <row r="889">
      <c r="A889" s="380"/>
      <c r="B889" s="380"/>
      <c r="C889" s="380"/>
      <c r="D889" s="380"/>
      <c r="E889" s="381"/>
      <c r="F889" s="382"/>
      <c r="G889" s="382"/>
      <c r="H889" s="382"/>
      <c r="I889" s="383"/>
      <c r="J889" s="382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  <c r="X889" s="380"/>
      <c r="Y889" s="380"/>
      <c r="Z889" s="380"/>
      <c r="AA889" s="380"/>
    </row>
    <row r="890">
      <c r="A890" s="380"/>
      <c r="B890" s="380"/>
      <c r="C890" s="380"/>
      <c r="D890" s="380"/>
      <c r="E890" s="381"/>
      <c r="F890" s="382"/>
      <c r="G890" s="382"/>
      <c r="H890" s="382"/>
      <c r="I890" s="383"/>
      <c r="J890" s="382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  <c r="X890" s="380"/>
      <c r="Y890" s="380"/>
      <c r="Z890" s="380"/>
      <c r="AA890" s="380"/>
    </row>
    <row r="891">
      <c r="A891" s="380"/>
      <c r="B891" s="380"/>
      <c r="C891" s="380"/>
      <c r="D891" s="380"/>
      <c r="E891" s="381"/>
      <c r="F891" s="382"/>
      <c r="G891" s="382"/>
      <c r="H891" s="382"/>
      <c r="I891" s="383"/>
      <c r="J891" s="382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  <c r="X891" s="380"/>
      <c r="Y891" s="380"/>
      <c r="Z891" s="380"/>
      <c r="AA891" s="380"/>
    </row>
    <row r="892">
      <c r="A892" s="380"/>
      <c r="B892" s="380"/>
      <c r="C892" s="380"/>
      <c r="D892" s="380"/>
      <c r="E892" s="381"/>
      <c r="F892" s="382"/>
      <c r="G892" s="382"/>
      <c r="H892" s="382"/>
      <c r="I892" s="383"/>
      <c r="J892" s="382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  <c r="X892" s="380"/>
      <c r="Y892" s="380"/>
      <c r="Z892" s="380"/>
      <c r="AA892" s="380"/>
    </row>
    <row r="893">
      <c r="A893" s="380"/>
      <c r="B893" s="380"/>
      <c r="C893" s="380"/>
      <c r="D893" s="380"/>
      <c r="E893" s="381"/>
      <c r="F893" s="382"/>
      <c r="G893" s="382"/>
      <c r="H893" s="382"/>
      <c r="I893" s="383"/>
      <c r="J893" s="382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  <c r="X893" s="380"/>
      <c r="Y893" s="380"/>
      <c r="Z893" s="380"/>
      <c r="AA893" s="380"/>
    </row>
    <row r="894">
      <c r="A894" s="380"/>
      <c r="B894" s="380"/>
      <c r="C894" s="380"/>
      <c r="D894" s="380"/>
      <c r="E894" s="381"/>
      <c r="F894" s="382"/>
      <c r="G894" s="382"/>
      <c r="H894" s="382"/>
      <c r="I894" s="383"/>
      <c r="J894" s="382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  <c r="X894" s="380"/>
      <c r="Y894" s="380"/>
      <c r="Z894" s="380"/>
      <c r="AA894" s="380"/>
    </row>
    <row r="895">
      <c r="A895" s="380"/>
      <c r="B895" s="380"/>
      <c r="C895" s="380"/>
      <c r="D895" s="380"/>
      <c r="E895" s="381"/>
      <c r="F895" s="382"/>
      <c r="G895" s="382"/>
      <c r="H895" s="382"/>
      <c r="I895" s="383"/>
      <c r="J895" s="382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  <c r="X895" s="380"/>
      <c r="Y895" s="380"/>
      <c r="Z895" s="380"/>
      <c r="AA895" s="380"/>
    </row>
    <row r="896">
      <c r="A896" s="380"/>
      <c r="B896" s="380"/>
      <c r="C896" s="380"/>
      <c r="D896" s="380"/>
      <c r="E896" s="381"/>
      <c r="F896" s="382"/>
      <c r="G896" s="382"/>
      <c r="H896" s="382"/>
      <c r="I896" s="383"/>
      <c r="J896" s="382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  <c r="X896" s="380"/>
      <c r="Y896" s="380"/>
      <c r="Z896" s="380"/>
      <c r="AA896" s="380"/>
    </row>
    <row r="897">
      <c r="A897" s="380"/>
      <c r="B897" s="380"/>
      <c r="C897" s="380"/>
      <c r="D897" s="380"/>
      <c r="E897" s="381"/>
      <c r="F897" s="382"/>
      <c r="G897" s="382"/>
      <c r="H897" s="382"/>
      <c r="I897" s="383"/>
      <c r="J897" s="382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  <c r="X897" s="380"/>
      <c r="Y897" s="380"/>
      <c r="Z897" s="380"/>
      <c r="AA897" s="380"/>
    </row>
    <row r="898">
      <c r="A898" s="380"/>
      <c r="B898" s="380"/>
      <c r="C898" s="380"/>
      <c r="D898" s="380"/>
      <c r="E898" s="381"/>
      <c r="F898" s="382"/>
      <c r="G898" s="382"/>
      <c r="H898" s="382"/>
      <c r="I898" s="383"/>
      <c r="J898" s="382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  <c r="X898" s="380"/>
      <c r="Y898" s="380"/>
      <c r="Z898" s="380"/>
      <c r="AA898" s="380"/>
    </row>
    <row r="899">
      <c r="A899" s="380"/>
      <c r="B899" s="380"/>
      <c r="C899" s="380"/>
      <c r="D899" s="380"/>
      <c r="E899" s="381"/>
      <c r="F899" s="382"/>
      <c r="G899" s="382"/>
      <c r="H899" s="382"/>
      <c r="I899" s="383"/>
      <c r="J899" s="382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  <c r="X899" s="380"/>
      <c r="Y899" s="380"/>
      <c r="Z899" s="380"/>
      <c r="AA899" s="380"/>
    </row>
    <row r="900">
      <c r="A900" s="380"/>
      <c r="B900" s="380"/>
      <c r="C900" s="380"/>
      <c r="D900" s="380"/>
      <c r="E900" s="381"/>
      <c r="F900" s="382"/>
      <c r="G900" s="382"/>
      <c r="H900" s="382"/>
      <c r="I900" s="383"/>
      <c r="J900" s="382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  <c r="X900" s="380"/>
      <c r="Y900" s="380"/>
      <c r="Z900" s="380"/>
      <c r="AA900" s="380"/>
    </row>
    <row r="901">
      <c r="A901" s="380"/>
      <c r="B901" s="380"/>
      <c r="C901" s="380"/>
      <c r="D901" s="380"/>
      <c r="E901" s="381"/>
      <c r="F901" s="382"/>
      <c r="G901" s="382"/>
      <c r="H901" s="382"/>
      <c r="I901" s="383"/>
      <c r="J901" s="382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  <c r="X901" s="380"/>
      <c r="Y901" s="380"/>
      <c r="Z901" s="380"/>
      <c r="AA901" s="380"/>
    </row>
    <row r="902">
      <c r="A902" s="380"/>
      <c r="B902" s="380"/>
      <c r="C902" s="380"/>
      <c r="D902" s="380"/>
      <c r="E902" s="381"/>
      <c r="F902" s="382"/>
      <c r="G902" s="382"/>
      <c r="H902" s="382"/>
      <c r="I902" s="383"/>
      <c r="J902" s="382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  <c r="X902" s="380"/>
      <c r="Y902" s="380"/>
      <c r="Z902" s="380"/>
      <c r="AA902" s="380"/>
    </row>
    <row r="903">
      <c r="A903" s="380"/>
      <c r="B903" s="380"/>
      <c r="C903" s="380"/>
      <c r="D903" s="380"/>
      <c r="E903" s="381"/>
      <c r="F903" s="382"/>
      <c r="G903" s="382"/>
      <c r="H903" s="382"/>
      <c r="I903" s="383"/>
      <c r="J903" s="382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  <c r="X903" s="380"/>
      <c r="Y903" s="380"/>
      <c r="Z903" s="380"/>
      <c r="AA903" s="380"/>
    </row>
    <row r="904">
      <c r="A904" s="380"/>
      <c r="B904" s="380"/>
      <c r="C904" s="380"/>
      <c r="D904" s="380"/>
      <c r="E904" s="381"/>
      <c r="F904" s="382"/>
      <c r="G904" s="382"/>
      <c r="H904" s="382"/>
      <c r="I904" s="383"/>
      <c r="J904" s="382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  <c r="X904" s="380"/>
      <c r="Y904" s="380"/>
      <c r="Z904" s="380"/>
      <c r="AA904" s="380"/>
    </row>
    <row r="905">
      <c r="A905" s="380"/>
      <c r="B905" s="380"/>
      <c r="C905" s="380"/>
      <c r="D905" s="380"/>
      <c r="E905" s="381"/>
      <c r="F905" s="382"/>
      <c r="G905" s="382"/>
      <c r="H905" s="382"/>
      <c r="I905" s="383"/>
      <c r="J905" s="382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  <c r="X905" s="380"/>
      <c r="Y905" s="380"/>
      <c r="Z905" s="380"/>
      <c r="AA905" s="380"/>
    </row>
    <row r="906">
      <c r="A906" s="380"/>
      <c r="B906" s="380"/>
      <c r="C906" s="380"/>
      <c r="D906" s="380"/>
      <c r="E906" s="381"/>
      <c r="F906" s="382"/>
      <c r="G906" s="382"/>
      <c r="H906" s="382"/>
      <c r="I906" s="383"/>
      <c r="J906" s="382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  <c r="X906" s="380"/>
      <c r="Y906" s="380"/>
      <c r="Z906" s="380"/>
      <c r="AA906" s="380"/>
    </row>
    <row r="907">
      <c r="A907" s="380"/>
      <c r="B907" s="380"/>
      <c r="C907" s="380"/>
      <c r="D907" s="380"/>
      <c r="E907" s="381"/>
      <c r="F907" s="382"/>
      <c r="G907" s="382"/>
      <c r="H907" s="382"/>
      <c r="I907" s="383"/>
      <c r="J907" s="382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  <c r="X907" s="380"/>
      <c r="Y907" s="380"/>
      <c r="Z907" s="380"/>
      <c r="AA907" s="380"/>
    </row>
    <row r="908">
      <c r="A908" s="380"/>
      <c r="B908" s="380"/>
      <c r="C908" s="380"/>
      <c r="D908" s="380"/>
      <c r="E908" s="381"/>
      <c r="F908" s="382"/>
      <c r="G908" s="382"/>
      <c r="H908" s="382"/>
      <c r="I908" s="383"/>
      <c r="J908" s="382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  <c r="X908" s="380"/>
      <c r="Y908" s="380"/>
      <c r="Z908" s="380"/>
      <c r="AA908" s="380"/>
    </row>
    <row r="909">
      <c r="A909" s="380"/>
      <c r="B909" s="380"/>
      <c r="C909" s="380"/>
      <c r="D909" s="380"/>
      <c r="E909" s="381"/>
      <c r="F909" s="382"/>
      <c r="G909" s="382"/>
      <c r="H909" s="382"/>
      <c r="I909" s="383"/>
      <c r="J909" s="382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  <c r="X909" s="380"/>
      <c r="Y909" s="380"/>
      <c r="Z909" s="380"/>
      <c r="AA909" s="380"/>
    </row>
    <row r="910">
      <c r="A910" s="380"/>
      <c r="B910" s="380"/>
      <c r="C910" s="380"/>
      <c r="D910" s="380"/>
      <c r="E910" s="381"/>
      <c r="F910" s="382"/>
      <c r="G910" s="382"/>
      <c r="H910" s="382"/>
      <c r="I910" s="383"/>
      <c r="J910" s="382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  <c r="X910" s="380"/>
      <c r="Y910" s="380"/>
      <c r="Z910" s="380"/>
      <c r="AA910" s="380"/>
    </row>
    <row r="911">
      <c r="A911" s="380"/>
      <c r="B911" s="380"/>
      <c r="C911" s="380"/>
      <c r="D911" s="380"/>
      <c r="E911" s="381"/>
      <c r="F911" s="382"/>
      <c r="G911" s="382"/>
      <c r="H911" s="382"/>
      <c r="I911" s="383"/>
      <c r="J911" s="382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  <c r="X911" s="380"/>
      <c r="Y911" s="380"/>
      <c r="Z911" s="380"/>
      <c r="AA911" s="380"/>
    </row>
    <row r="912">
      <c r="A912" s="380"/>
      <c r="B912" s="380"/>
      <c r="C912" s="380"/>
      <c r="D912" s="380"/>
      <c r="E912" s="381"/>
      <c r="F912" s="382"/>
      <c r="G912" s="382"/>
      <c r="H912" s="382"/>
      <c r="I912" s="383"/>
      <c r="J912" s="382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  <c r="X912" s="380"/>
      <c r="Y912" s="380"/>
      <c r="Z912" s="380"/>
      <c r="AA912" s="380"/>
    </row>
    <row r="913">
      <c r="A913" s="380"/>
      <c r="B913" s="380"/>
      <c r="C913" s="380"/>
      <c r="D913" s="380"/>
      <c r="E913" s="381"/>
      <c r="F913" s="382"/>
      <c r="G913" s="382"/>
      <c r="H913" s="382"/>
      <c r="I913" s="383"/>
      <c r="J913" s="382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  <c r="X913" s="380"/>
      <c r="Y913" s="380"/>
      <c r="Z913" s="380"/>
      <c r="AA913" s="380"/>
    </row>
    <row r="914">
      <c r="A914" s="380"/>
      <c r="B914" s="380"/>
      <c r="C914" s="380"/>
      <c r="D914" s="380"/>
      <c r="E914" s="381"/>
      <c r="F914" s="382"/>
      <c r="G914" s="382"/>
      <c r="H914" s="382"/>
      <c r="I914" s="383"/>
      <c r="J914" s="382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  <c r="X914" s="380"/>
      <c r="Y914" s="380"/>
      <c r="Z914" s="380"/>
      <c r="AA914" s="380"/>
    </row>
    <row r="915">
      <c r="A915" s="380"/>
      <c r="B915" s="380"/>
      <c r="C915" s="380"/>
      <c r="D915" s="380"/>
      <c r="E915" s="381"/>
      <c r="F915" s="382"/>
      <c r="G915" s="382"/>
      <c r="H915" s="382"/>
      <c r="I915" s="383"/>
      <c r="J915" s="382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  <c r="X915" s="380"/>
      <c r="Y915" s="380"/>
      <c r="Z915" s="380"/>
      <c r="AA915" s="380"/>
    </row>
    <row r="916">
      <c r="A916" s="380"/>
      <c r="B916" s="380"/>
      <c r="C916" s="380"/>
      <c r="D916" s="380"/>
      <c r="E916" s="381"/>
      <c r="F916" s="382"/>
      <c r="G916" s="382"/>
      <c r="H916" s="382"/>
      <c r="I916" s="383"/>
      <c r="J916" s="382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  <c r="X916" s="380"/>
      <c r="Y916" s="380"/>
      <c r="Z916" s="380"/>
      <c r="AA916" s="380"/>
    </row>
    <row r="917">
      <c r="A917" s="380"/>
      <c r="B917" s="380"/>
      <c r="C917" s="380"/>
      <c r="D917" s="380"/>
      <c r="E917" s="381"/>
      <c r="F917" s="382"/>
      <c r="G917" s="382"/>
      <c r="H917" s="382"/>
      <c r="I917" s="383"/>
      <c r="J917" s="382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  <c r="X917" s="380"/>
      <c r="Y917" s="380"/>
      <c r="Z917" s="380"/>
      <c r="AA917" s="380"/>
    </row>
    <row r="918">
      <c r="A918" s="380"/>
      <c r="B918" s="380"/>
      <c r="C918" s="380"/>
      <c r="D918" s="380"/>
      <c r="E918" s="381"/>
      <c r="F918" s="382"/>
      <c r="G918" s="382"/>
      <c r="H918" s="382"/>
      <c r="I918" s="383"/>
      <c r="J918" s="382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  <c r="X918" s="380"/>
      <c r="Y918" s="380"/>
      <c r="Z918" s="380"/>
      <c r="AA918" s="380"/>
    </row>
    <row r="919">
      <c r="A919" s="380"/>
      <c r="B919" s="380"/>
      <c r="C919" s="380"/>
      <c r="D919" s="380"/>
      <c r="E919" s="381"/>
      <c r="F919" s="382"/>
      <c r="G919" s="382"/>
      <c r="H919" s="382"/>
      <c r="I919" s="383"/>
      <c r="J919" s="382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  <c r="X919" s="380"/>
      <c r="Y919" s="380"/>
      <c r="Z919" s="380"/>
      <c r="AA919" s="380"/>
    </row>
    <row r="920">
      <c r="A920" s="380"/>
      <c r="B920" s="380"/>
      <c r="C920" s="380"/>
      <c r="D920" s="380"/>
      <c r="E920" s="381"/>
      <c r="F920" s="382"/>
      <c r="G920" s="382"/>
      <c r="H920" s="382"/>
      <c r="I920" s="383"/>
      <c r="J920" s="382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  <c r="X920" s="380"/>
      <c r="Y920" s="380"/>
      <c r="Z920" s="380"/>
      <c r="AA920" s="380"/>
    </row>
    <row r="921">
      <c r="A921" s="380"/>
      <c r="B921" s="380"/>
      <c r="C921" s="380"/>
      <c r="D921" s="380"/>
      <c r="E921" s="381"/>
      <c r="F921" s="382"/>
      <c r="G921" s="382"/>
      <c r="H921" s="382"/>
      <c r="I921" s="383"/>
      <c r="J921" s="382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  <c r="X921" s="380"/>
      <c r="Y921" s="380"/>
      <c r="Z921" s="380"/>
      <c r="AA921" s="380"/>
    </row>
    <row r="922">
      <c r="A922" s="380"/>
      <c r="B922" s="380"/>
      <c r="C922" s="380"/>
      <c r="D922" s="380"/>
      <c r="E922" s="381"/>
      <c r="F922" s="382"/>
      <c r="G922" s="382"/>
      <c r="H922" s="382"/>
      <c r="I922" s="383"/>
      <c r="J922" s="382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  <c r="X922" s="380"/>
      <c r="Y922" s="380"/>
      <c r="Z922" s="380"/>
      <c r="AA922" s="380"/>
    </row>
    <row r="923">
      <c r="A923" s="380"/>
      <c r="B923" s="380"/>
      <c r="C923" s="380"/>
      <c r="D923" s="380"/>
      <c r="E923" s="381"/>
      <c r="F923" s="382"/>
      <c r="G923" s="382"/>
      <c r="H923" s="382"/>
      <c r="I923" s="383"/>
      <c r="J923" s="382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  <c r="X923" s="380"/>
      <c r="Y923" s="380"/>
      <c r="Z923" s="380"/>
      <c r="AA923" s="380"/>
    </row>
    <row r="924">
      <c r="A924" s="380"/>
      <c r="B924" s="380"/>
      <c r="C924" s="380"/>
      <c r="D924" s="380"/>
      <c r="E924" s="381"/>
      <c r="F924" s="382"/>
      <c r="G924" s="382"/>
      <c r="H924" s="382"/>
      <c r="I924" s="383"/>
      <c r="J924" s="382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  <c r="X924" s="380"/>
      <c r="Y924" s="380"/>
      <c r="Z924" s="380"/>
      <c r="AA924" s="380"/>
    </row>
    <row r="925">
      <c r="A925" s="380"/>
      <c r="B925" s="380"/>
      <c r="C925" s="380"/>
      <c r="D925" s="380"/>
      <c r="E925" s="381"/>
      <c r="F925" s="382"/>
      <c r="G925" s="382"/>
      <c r="H925" s="382"/>
      <c r="I925" s="383"/>
      <c r="J925" s="382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  <c r="X925" s="380"/>
      <c r="Y925" s="380"/>
      <c r="Z925" s="380"/>
      <c r="AA925" s="380"/>
    </row>
    <row r="926">
      <c r="A926" s="380"/>
      <c r="B926" s="380"/>
      <c r="C926" s="380"/>
      <c r="D926" s="380"/>
      <c r="E926" s="381"/>
      <c r="F926" s="382"/>
      <c r="G926" s="382"/>
      <c r="H926" s="382"/>
      <c r="I926" s="383"/>
      <c r="J926" s="382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  <c r="X926" s="380"/>
      <c r="Y926" s="380"/>
      <c r="Z926" s="380"/>
      <c r="AA926" s="380"/>
    </row>
    <row r="927">
      <c r="A927" s="380"/>
      <c r="B927" s="380"/>
      <c r="C927" s="380"/>
      <c r="D927" s="380"/>
      <c r="E927" s="381"/>
      <c r="F927" s="382"/>
      <c r="G927" s="382"/>
      <c r="H927" s="382"/>
      <c r="I927" s="383"/>
      <c r="J927" s="382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  <c r="X927" s="380"/>
      <c r="Y927" s="380"/>
      <c r="Z927" s="380"/>
      <c r="AA927" s="380"/>
    </row>
    <row r="928">
      <c r="A928" s="380"/>
      <c r="B928" s="380"/>
      <c r="C928" s="380"/>
      <c r="D928" s="380"/>
      <c r="E928" s="381"/>
      <c r="F928" s="382"/>
      <c r="G928" s="382"/>
      <c r="H928" s="382"/>
      <c r="I928" s="383"/>
      <c r="J928" s="382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  <c r="X928" s="380"/>
      <c r="Y928" s="380"/>
      <c r="Z928" s="380"/>
      <c r="AA928" s="380"/>
    </row>
    <row r="929">
      <c r="A929" s="380"/>
      <c r="B929" s="380"/>
      <c r="C929" s="380"/>
      <c r="D929" s="380"/>
      <c r="E929" s="381"/>
      <c r="F929" s="382"/>
      <c r="G929" s="382"/>
      <c r="H929" s="382"/>
      <c r="I929" s="383"/>
      <c r="J929" s="382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  <c r="X929" s="380"/>
      <c r="Y929" s="380"/>
      <c r="Z929" s="380"/>
      <c r="AA929" s="380"/>
    </row>
    <row r="930">
      <c r="A930" s="380"/>
      <c r="B930" s="380"/>
      <c r="C930" s="380"/>
      <c r="D930" s="380"/>
      <c r="E930" s="381"/>
      <c r="F930" s="382"/>
      <c r="G930" s="382"/>
      <c r="H930" s="382"/>
      <c r="I930" s="383"/>
      <c r="J930" s="382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  <c r="X930" s="380"/>
      <c r="Y930" s="380"/>
      <c r="Z930" s="380"/>
      <c r="AA930" s="380"/>
    </row>
    <row r="931">
      <c r="A931" s="380"/>
      <c r="B931" s="380"/>
      <c r="C931" s="380"/>
      <c r="D931" s="380"/>
      <c r="E931" s="381"/>
      <c r="F931" s="382"/>
      <c r="G931" s="382"/>
      <c r="H931" s="382"/>
      <c r="I931" s="383"/>
      <c r="J931" s="382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  <c r="X931" s="380"/>
      <c r="Y931" s="380"/>
      <c r="Z931" s="380"/>
      <c r="AA931" s="380"/>
    </row>
    <row r="932">
      <c r="A932" s="380"/>
      <c r="B932" s="380"/>
      <c r="C932" s="380"/>
      <c r="D932" s="380"/>
      <c r="E932" s="381"/>
      <c r="F932" s="382"/>
      <c r="G932" s="382"/>
      <c r="H932" s="382"/>
      <c r="I932" s="383"/>
      <c r="J932" s="382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  <c r="X932" s="380"/>
      <c r="Y932" s="380"/>
      <c r="Z932" s="380"/>
      <c r="AA932" s="380"/>
    </row>
    <row r="933">
      <c r="A933" s="380"/>
      <c r="B933" s="380"/>
      <c r="C933" s="380"/>
      <c r="D933" s="380"/>
      <c r="E933" s="381"/>
      <c r="F933" s="382"/>
      <c r="G933" s="382"/>
      <c r="H933" s="382"/>
      <c r="I933" s="383"/>
      <c r="J933" s="382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  <c r="X933" s="380"/>
      <c r="Y933" s="380"/>
      <c r="Z933" s="380"/>
      <c r="AA933" s="380"/>
    </row>
    <row r="934">
      <c r="A934" s="380"/>
      <c r="B934" s="380"/>
      <c r="C934" s="380"/>
      <c r="D934" s="380"/>
      <c r="E934" s="381"/>
      <c r="F934" s="382"/>
      <c r="G934" s="382"/>
      <c r="H934" s="382"/>
      <c r="I934" s="383"/>
      <c r="J934" s="382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  <c r="X934" s="380"/>
      <c r="Y934" s="380"/>
      <c r="Z934" s="380"/>
      <c r="AA934" s="380"/>
    </row>
    <row r="935">
      <c r="A935" s="380"/>
      <c r="B935" s="380"/>
      <c r="C935" s="380"/>
      <c r="D935" s="380"/>
      <c r="E935" s="381"/>
      <c r="F935" s="382"/>
      <c r="G935" s="382"/>
      <c r="H935" s="382"/>
      <c r="I935" s="383"/>
      <c r="J935" s="382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  <c r="X935" s="380"/>
      <c r="Y935" s="380"/>
      <c r="Z935" s="380"/>
      <c r="AA935" s="380"/>
    </row>
    <row r="936">
      <c r="A936" s="380"/>
      <c r="B936" s="380"/>
      <c r="C936" s="380"/>
      <c r="D936" s="380"/>
      <c r="E936" s="381"/>
      <c r="F936" s="382"/>
      <c r="G936" s="382"/>
      <c r="H936" s="382"/>
      <c r="I936" s="383"/>
      <c r="J936" s="382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  <c r="X936" s="380"/>
      <c r="Y936" s="380"/>
      <c r="Z936" s="380"/>
      <c r="AA936" s="380"/>
    </row>
    <row r="937">
      <c r="A937" s="380"/>
      <c r="B937" s="380"/>
      <c r="C937" s="380"/>
      <c r="D937" s="380"/>
      <c r="E937" s="381"/>
      <c r="F937" s="382"/>
      <c r="G937" s="382"/>
      <c r="H937" s="382"/>
      <c r="I937" s="383"/>
      <c r="J937" s="382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  <c r="X937" s="380"/>
      <c r="Y937" s="380"/>
      <c r="Z937" s="380"/>
      <c r="AA937" s="380"/>
    </row>
    <row r="938">
      <c r="A938" s="380"/>
      <c r="B938" s="380"/>
      <c r="C938" s="380"/>
      <c r="D938" s="380"/>
      <c r="E938" s="381"/>
      <c r="F938" s="382"/>
      <c r="G938" s="382"/>
      <c r="H938" s="382"/>
      <c r="I938" s="383"/>
      <c r="J938" s="382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  <c r="X938" s="380"/>
      <c r="Y938" s="380"/>
      <c r="Z938" s="380"/>
      <c r="AA938" s="380"/>
    </row>
    <row r="939">
      <c r="A939" s="380"/>
      <c r="B939" s="380"/>
      <c r="C939" s="380"/>
      <c r="D939" s="380"/>
      <c r="E939" s="381"/>
      <c r="F939" s="382"/>
      <c r="G939" s="382"/>
      <c r="H939" s="382"/>
      <c r="I939" s="383"/>
      <c r="J939" s="382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  <c r="X939" s="380"/>
      <c r="Y939" s="380"/>
      <c r="Z939" s="380"/>
      <c r="AA939" s="380"/>
    </row>
    <row r="940">
      <c r="A940" s="380"/>
      <c r="B940" s="380"/>
      <c r="C940" s="380"/>
      <c r="D940" s="380"/>
      <c r="E940" s="381"/>
      <c r="F940" s="382"/>
      <c r="G940" s="382"/>
      <c r="H940" s="382"/>
      <c r="I940" s="383"/>
      <c r="J940" s="382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  <c r="X940" s="380"/>
      <c r="Y940" s="380"/>
      <c r="Z940" s="380"/>
      <c r="AA940" s="380"/>
    </row>
    <row r="941">
      <c r="A941" s="380"/>
      <c r="B941" s="380"/>
      <c r="C941" s="380"/>
      <c r="D941" s="380"/>
      <c r="E941" s="381"/>
      <c r="F941" s="382"/>
      <c r="G941" s="382"/>
      <c r="H941" s="382"/>
      <c r="I941" s="383"/>
      <c r="J941" s="382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  <c r="X941" s="380"/>
      <c r="Y941" s="380"/>
      <c r="Z941" s="380"/>
      <c r="AA941" s="380"/>
    </row>
    <row r="942">
      <c r="A942" s="380"/>
      <c r="B942" s="380"/>
      <c r="C942" s="380"/>
      <c r="D942" s="380"/>
      <c r="E942" s="381"/>
      <c r="F942" s="382"/>
      <c r="G942" s="382"/>
      <c r="H942" s="382"/>
      <c r="I942" s="383"/>
      <c r="J942" s="382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  <c r="X942" s="380"/>
      <c r="Y942" s="380"/>
      <c r="Z942" s="380"/>
      <c r="AA942" s="380"/>
    </row>
    <row r="943">
      <c r="A943" s="380"/>
      <c r="B943" s="380"/>
      <c r="C943" s="380"/>
      <c r="D943" s="380"/>
      <c r="E943" s="381"/>
      <c r="F943" s="382"/>
      <c r="G943" s="382"/>
      <c r="H943" s="382"/>
      <c r="I943" s="383"/>
      <c r="J943" s="382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  <c r="X943" s="380"/>
      <c r="Y943" s="380"/>
      <c r="Z943" s="380"/>
      <c r="AA943" s="380"/>
    </row>
    <row r="944">
      <c r="A944" s="380"/>
      <c r="B944" s="380"/>
      <c r="C944" s="380"/>
      <c r="D944" s="380"/>
      <c r="E944" s="381"/>
      <c r="F944" s="382"/>
      <c r="G944" s="382"/>
      <c r="H944" s="382"/>
      <c r="I944" s="383"/>
      <c r="J944" s="382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  <c r="X944" s="380"/>
      <c r="Y944" s="380"/>
      <c r="Z944" s="380"/>
      <c r="AA944" s="380"/>
    </row>
    <row r="945">
      <c r="A945" s="380"/>
      <c r="B945" s="380"/>
      <c r="C945" s="380"/>
      <c r="D945" s="380"/>
      <c r="E945" s="381"/>
      <c r="F945" s="382"/>
      <c r="G945" s="382"/>
      <c r="H945" s="382"/>
      <c r="I945" s="383"/>
      <c r="J945" s="382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  <c r="X945" s="380"/>
      <c r="Y945" s="380"/>
      <c r="Z945" s="380"/>
      <c r="AA945" s="380"/>
    </row>
    <row r="946">
      <c r="A946" s="380"/>
      <c r="B946" s="380"/>
      <c r="C946" s="380"/>
      <c r="D946" s="380"/>
      <c r="E946" s="381"/>
      <c r="F946" s="382"/>
      <c r="G946" s="382"/>
      <c r="H946" s="382"/>
      <c r="I946" s="383"/>
      <c r="J946" s="382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  <c r="X946" s="380"/>
      <c r="Y946" s="380"/>
      <c r="Z946" s="380"/>
      <c r="AA946" s="380"/>
    </row>
    <row r="947">
      <c r="A947" s="380"/>
      <c r="B947" s="380"/>
      <c r="C947" s="380"/>
      <c r="D947" s="380"/>
      <c r="E947" s="381"/>
      <c r="F947" s="382"/>
      <c r="G947" s="382"/>
      <c r="H947" s="382"/>
      <c r="I947" s="383"/>
      <c r="J947" s="382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  <c r="X947" s="380"/>
      <c r="Y947" s="380"/>
      <c r="Z947" s="380"/>
      <c r="AA947" s="380"/>
    </row>
    <row r="948">
      <c r="A948" s="380"/>
      <c r="B948" s="380"/>
      <c r="C948" s="380"/>
      <c r="D948" s="380"/>
      <c r="E948" s="381"/>
      <c r="F948" s="382"/>
      <c r="G948" s="382"/>
      <c r="H948" s="382"/>
      <c r="I948" s="383"/>
      <c r="J948" s="382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  <c r="X948" s="380"/>
      <c r="Y948" s="380"/>
      <c r="Z948" s="380"/>
      <c r="AA948" s="380"/>
    </row>
    <row r="949">
      <c r="A949" s="380"/>
      <c r="B949" s="380"/>
      <c r="C949" s="380"/>
      <c r="D949" s="380"/>
      <c r="E949" s="381"/>
      <c r="F949" s="382"/>
      <c r="G949" s="382"/>
      <c r="H949" s="382"/>
      <c r="I949" s="383"/>
      <c r="J949" s="382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  <c r="X949" s="380"/>
      <c r="Y949" s="380"/>
      <c r="Z949" s="380"/>
      <c r="AA949" s="380"/>
    </row>
    <row r="950">
      <c r="A950" s="380"/>
      <c r="B950" s="380"/>
      <c r="C950" s="380"/>
      <c r="D950" s="380"/>
      <c r="E950" s="381"/>
      <c r="F950" s="382"/>
      <c r="G950" s="382"/>
      <c r="H950" s="382"/>
      <c r="I950" s="383"/>
      <c r="J950" s="382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  <c r="X950" s="380"/>
      <c r="Y950" s="380"/>
      <c r="Z950" s="380"/>
      <c r="AA950" s="380"/>
    </row>
    <row r="951">
      <c r="A951" s="380"/>
      <c r="B951" s="380"/>
      <c r="C951" s="380"/>
      <c r="D951" s="380"/>
      <c r="E951" s="381"/>
      <c r="F951" s="382"/>
      <c r="G951" s="382"/>
      <c r="H951" s="382"/>
      <c r="I951" s="383"/>
      <c r="J951" s="382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  <c r="X951" s="380"/>
      <c r="Y951" s="380"/>
      <c r="Z951" s="380"/>
      <c r="AA951" s="380"/>
    </row>
    <row r="952">
      <c r="A952" s="380"/>
      <c r="B952" s="380"/>
      <c r="C952" s="380"/>
      <c r="D952" s="380"/>
      <c r="E952" s="381"/>
      <c r="F952" s="382"/>
      <c r="G952" s="382"/>
      <c r="H952" s="382"/>
      <c r="I952" s="383"/>
      <c r="J952" s="382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  <c r="X952" s="380"/>
      <c r="Y952" s="380"/>
      <c r="Z952" s="380"/>
      <c r="AA952" s="380"/>
    </row>
    <row r="953">
      <c r="A953" s="380"/>
      <c r="B953" s="380"/>
      <c r="C953" s="380"/>
      <c r="D953" s="380"/>
      <c r="E953" s="381"/>
      <c r="F953" s="382"/>
      <c r="G953" s="382"/>
      <c r="H953" s="382"/>
      <c r="I953" s="383"/>
      <c r="J953" s="382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  <c r="X953" s="380"/>
      <c r="Y953" s="380"/>
      <c r="Z953" s="380"/>
      <c r="AA953" s="380"/>
    </row>
    <row r="954">
      <c r="A954" s="380"/>
      <c r="B954" s="380"/>
      <c r="C954" s="380"/>
      <c r="D954" s="380"/>
      <c r="E954" s="381"/>
      <c r="F954" s="382"/>
      <c r="G954" s="382"/>
      <c r="H954" s="382"/>
      <c r="I954" s="383"/>
      <c r="J954" s="382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  <c r="X954" s="380"/>
      <c r="Y954" s="380"/>
      <c r="Z954" s="380"/>
      <c r="AA954" s="380"/>
    </row>
    <row r="955">
      <c r="A955" s="380"/>
      <c r="B955" s="380"/>
      <c r="C955" s="380"/>
      <c r="D955" s="380"/>
      <c r="E955" s="381"/>
      <c r="F955" s="382"/>
      <c r="G955" s="382"/>
      <c r="H955" s="382"/>
      <c r="I955" s="383"/>
      <c r="J955" s="382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  <c r="X955" s="380"/>
      <c r="Y955" s="380"/>
      <c r="Z955" s="380"/>
      <c r="AA955" s="380"/>
    </row>
    <row r="956">
      <c r="A956" s="380"/>
      <c r="B956" s="380"/>
      <c r="C956" s="380"/>
      <c r="D956" s="380"/>
      <c r="E956" s="381"/>
      <c r="F956" s="382"/>
      <c r="G956" s="382"/>
      <c r="H956" s="382"/>
      <c r="I956" s="383"/>
      <c r="J956" s="382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  <c r="X956" s="380"/>
      <c r="Y956" s="380"/>
      <c r="Z956" s="380"/>
      <c r="AA956" s="380"/>
    </row>
    <row r="957">
      <c r="A957" s="380"/>
      <c r="B957" s="380"/>
      <c r="C957" s="380"/>
      <c r="D957" s="380"/>
      <c r="E957" s="381"/>
      <c r="F957" s="382"/>
      <c r="G957" s="382"/>
      <c r="H957" s="382"/>
      <c r="I957" s="383"/>
      <c r="J957" s="382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  <c r="X957" s="380"/>
      <c r="Y957" s="380"/>
      <c r="Z957" s="380"/>
      <c r="AA957" s="380"/>
    </row>
    <row r="958">
      <c r="A958" s="380"/>
      <c r="B958" s="380"/>
      <c r="C958" s="380"/>
      <c r="D958" s="380"/>
      <c r="E958" s="381"/>
      <c r="F958" s="382"/>
      <c r="G958" s="382"/>
      <c r="H958" s="382"/>
      <c r="I958" s="383"/>
      <c r="J958" s="382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  <c r="X958" s="380"/>
      <c r="Y958" s="380"/>
      <c r="Z958" s="380"/>
      <c r="AA958" s="380"/>
    </row>
    <row r="959">
      <c r="A959" s="380"/>
      <c r="B959" s="380"/>
      <c r="C959" s="380"/>
      <c r="D959" s="380"/>
      <c r="E959" s="381"/>
      <c r="F959" s="382"/>
      <c r="G959" s="382"/>
      <c r="H959" s="382"/>
      <c r="I959" s="383"/>
      <c r="J959" s="382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  <c r="X959" s="380"/>
      <c r="Y959" s="380"/>
      <c r="Z959" s="380"/>
      <c r="AA959" s="380"/>
    </row>
    <row r="960">
      <c r="A960" s="380"/>
      <c r="B960" s="380"/>
      <c r="C960" s="380"/>
      <c r="D960" s="380"/>
      <c r="E960" s="381"/>
      <c r="F960" s="382"/>
      <c r="G960" s="382"/>
      <c r="H960" s="382"/>
      <c r="I960" s="383"/>
      <c r="J960" s="382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  <c r="X960" s="380"/>
      <c r="Y960" s="380"/>
      <c r="Z960" s="380"/>
      <c r="AA960" s="380"/>
    </row>
    <row r="961">
      <c r="A961" s="380"/>
      <c r="B961" s="380"/>
      <c r="C961" s="380"/>
      <c r="D961" s="380"/>
      <c r="E961" s="381"/>
      <c r="F961" s="382"/>
      <c r="G961" s="382"/>
      <c r="H961" s="382"/>
      <c r="I961" s="383"/>
      <c r="J961" s="382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  <c r="X961" s="380"/>
      <c r="Y961" s="380"/>
      <c r="Z961" s="380"/>
      <c r="AA961" s="380"/>
    </row>
    <row r="962">
      <c r="A962" s="380"/>
      <c r="B962" s="380"/>
      <c r="C962" s="380"/>
      <c r="D962" s="380"/>
      <c r="E962" s="381"/>
      <c r="F962" s="382"/>
      <c r="G962" s="382"/>
      <c r="H962" s="382"/>
      <c r="I962" s="383"/>
      <c r="J962" s="382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  <c r="X962" s="380"/>
      <c r="Y962" s="380"/>
      <c r="Z962" s="380"/>
      <c r="AA962" s="380"/>
    </row>
    <row r="963">
      <c r="A963" s="380"/>
      <c r="B963" s="380"/>
      <c r="C963" s="380"/>
      <c r="D963" s="380"/>
      <c r="E963" s="381"/>
      <c r="F963" s="382"/>
      <c r="G963" s="382"/>
      <c r="H963" s="382"/>
      <c r="I963" s="383"/>
      <c r="J963" s="382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  <c r="X963" s="380"/>
      <c r="Y963" s="380"/>
      <c r="Z963" s="380"/>
      <c r="AA963" s="380"/>
    </row>
    <row r="964">
      <c r="A964" s="380"/>
      <c r="B964" s="380"/>
      <c r="C964" s="380"/>
      <c r="D964" s="380"/>
      <c r="E964" s="381"/>
      <c r="F964" s="382"/>
      <c r="G964" s="382"/>
      <c r="H964" s="382"/>
      <c r="I964" s="383"/>
      <c r="J964" s="382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  <c r="X964" s="380"/>
      <c r="Y964" s="380"/>
      <c r="Z964" s="380"/>
      <c r="AA964" s="380"/>
    </row>
    <row r="965">
      <c r="A965" s="380"/>
      <c r="B965" s="380"/>
      <c r="C965" s="380"/>
      <c r="D965" s="380"/>
      <c r="E965" s="381"/>
      <c r="F965" s="382"/>
      <c r="G965" s="382"/>
      <c r="H965" s="382"/>
      <c r="I965" s="383"/>
      <c r="J965" s="382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  <c r="X965" s="380"/>
      <c r="Y965" s="380"/>
      <c r="Z965" s="380"/>
      <c r="AA965" s="380"/>
    </row>
    <row r="966">
      <c r="A966" s="380"/>
      <c r="B966" s="380"/>
      <c r="C966" s="380"/>
      <c r="D966" s="380"/>
      <c r="E966" s="381"/>
      <c r="F966" s="382"/>
      <c r="G966" s="382"/>
      <c r="H966" s="382"/>
      <c r="I966" s="383"/>
      <c r="J966" s="382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  <c r="X966" s="380"/>
      <c r="Y966" s="380"/>
      <c r="Z966" s="380"/>
      <c r="AA966" s="380"/>
    </row>
    <row r="967">
      <c r="A967" s="380"/>
      <c r="B967" s="380"/>
      <c r="C967" s="380"/>
      <c r="D967" s="380"/>
      <c r="E967" s="381"/>
      <c r="F967" s="382"/>
      <c r="G967" s="382"/>
      <c r="H967" s="382"/>
      <c r="I967" s="383"/>
      <c r="J967" s="382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  <c r="X967" s="380"/>
      <c r="Y967" s="380"/>
      <c r="Z967" s="380"/>
      <c r="AA967" s="380"/>
    </row>
    <row r="968">
      <c r="A968" s="380"/>
      <c r="B968" s="380"/>
      <c r="C968" s="380"/>
      <c r="D968" s="380"/>
      <c r="E968" s="381"/>
      <c r="F968" s="382"/>
      <c r="G968" s="382"/>
      <c r="H968" s="382"/>
      <c r="I968" s="383"/>
      <c r="J968" s="382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  <c r="X968" s="380"/>
      <c r="Y968" s="380"/>
      <c r="Z968" s="380"/>
      <c r="AA968" s="380"/>
    </row>
    <row r="969">
      <c r="A969" s="380"/>
      <c r="B969" s="380"/>
      <c r="C969" s="380"/>
      <c r="D969" s="380"/>
      <c r="E969" s="381"/>
      <c r="F969" s="382"/>
      <c r="G969" s="382"/>
      <c r="H969" s="382"/>
      <c r="I969" s="383"/>
      <c r="J969" s="382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  <c r="X969" s="380"/>
      <c r="Y969" s="380"/>
      <c r="Z969" s="380"/>
      <c r="AA969" s="380"/>
    </row>
    <row r="970">
      <c r="A970" s="380"/>
      <c r="B970" s="380"/>
      <c r="C970" s="380"/>
      <c r="D970" s="380"/>
      <c r="E970" s="381"/>
      <c r="F970" s="382"/>
      <c r="G970" s="382"/>
      <c r="H970" s="382"/>
      <c r="I970" s="383"/>
      <c r="J970" s="382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  <c r="X970" s="380"/>
      <c r="Y970" s="380"/>
      <c r="Z970" s="380"/>
      <c r="AA970" s="380"/>
    </row>
    <row r="971">
      <c r="A971" s="380"/>
      <c r="B971" s="380"/>
      <c r="C971" s="380"/>
      <c r="D971" s="380"/>
      <c r="E971" s="381"/>
      <c r="F971" s="382"/>
      <c r="G971" s="382"/>
      <c r="H971" s="382"/>
      <c r="I971" s="383"/>
      <c r="J971" s="382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  <c r="X971" s="380"/>
      <c r="Y971" s="380"/>
      <c r="Z971" s="380"/>
      <c r="AA971" s="380"/>
    </row>
    <row r="972">
      <c r="A972" s="380"/>
      <c r="B972" s="380"/>
      <c r="C972" s="380"/>
      <c r="D972" s="380"/>
      <c r="E972" s="381"/>
      <c r="F972" s="382"/>
      <c r="G972" s="382"/>
      <c r="H972" s="382"/>
      <c r="I972" s="383"/>
      <c r="J972" s="382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  <c r="X972" s="380"/>
      <c r="Y972" s="380"/>
      <c r="Z972" s="380"/>
      <c r="AA972" s="380"/>
    </row>
    <row r="973">
      <c r="A973" s="380"/>
      <c r="B973" s="380"/>
      <c r="C973" s="380"/>
      <c r="D973" s="380"/>
      <c r="E973" s="381"/>
      <c r="F973" s="382"/>
      <c r="G973" s="382"/>
      <c r="H973" s="382"/>
      <c r="I973" s="383"/>
      <c r="J973" s="382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  <c r="X973" s="380"/>
      <c r="Y973" s="380"/>
      <c r="Z973" s="380"/>
      <c r="AA973" s="380"/>
    </row>
    <row r="974">
      <c r="A974" s="380"/>
      <c r="B974" s="380"/>
      <c r="C974" s="380"/>
      <c r="D974" s="380"/>
      <c r="E974" s="381"/>
      <c r="F974" s="382"/>
      <c r="G974" s="382"/>
      <c r="H974" s="382"/>
      <c r="I974" s="383"/>
      <c r="J974" s="382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  <c r="X974" s="380"/>
      <c r="Y974" s="380"/>
      <c r="Z974" s="380"/>
      <c r="AA974" s="380"/>
    </row>
    <row r="975">
      <c r="A975" s="380"/>
      <c r="B975" s="380"/>
      <c r="C975" s="380"/>
      <c r="D975" s="380"/>
      <c r="E975" s="381"/>
      <c r="F975" s="382"/>
      <c r="G975" s="382"/>
      <c r="H975" s="382"/>
      <c r="I975" s="383"/>
      <c r="J975" s="382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  <c r="X975" s="380"/>
      <c r="Y975" s="380"/>
      <c r="Z975" s="380"/>
      <c r="AA975" s="380"/>
    </row>
    <row r="976">
      <c r="A976" s="380"/>
      <c r="B976" s="380"/>
      <c r="C976" s="380"/>
      <c r="D976" s="380"/>
      <c r="E976" s="381"/>
      <c r="F976" s="382"/>
      <c r="G976" s="382"/>
      <c r="H976" s="382"/>
      <c r="I976" s="383"/>
      <c r="J976" s="382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  <c r="X976" s="380"/>
      <c r="Y976" s="380"/>
      <c r="Z976" s="380"/>
      <c r="AA976" s="380"/>
    </row>
    <row r="977">
      <c r="A977" s="380"/>
      <c r="B977" s="380"/>
      <c r="C977" s="380"/>
      <c r="D977" s="380"/>
      <c r="E977" s="381"/>
      <c r="F977" s="382"/>
      <c r="G977" s="382"/>
      <c r="H977" s="382"/>
      <c r="I977" s="383"/>
      <c r="J977" s="382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  <c r="X977" s="380"/>
      <c r="Y977" s="380"/>
      <c r="Z977" s="380"/>
      <c r="AA977" s="380"/>
    </row>
    <row r="978">
      <c r="A978" s="380"/>
      <c r="B978" s="380"/>
      <c r="C978" s="380"/>
      <c r="D978" s="380"/>
      <c r="E978" s="381"/>
      <c r="F978" s="382"/>
      <c r="G978" s="382"/>
      <c r="H978" s="382"/>
      <c r="I978" s="383"/>
      <c r="J978" s="382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  <c r="X978" s="380"/>
      <c r="Y978" s="380"/>
      <c r="Z978" s="380"/>
      <c r="AA978" s="380"/>
    </row>
    <row r="979">
      <c r="A979" s="380"/>
      <c r="B979" s="380"/>
      <c r="C979" s="380"/>
      <c r="D979" s="380"/>
      <c r="E979" s="381"/>
      <c r="F979" s="382"/>
      <c r="G979" s="382"/>
      <c r="H979" s="382"/>
      <c r="I979" s="383"/>
      <c r="J979" s="382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  <c r="X979" s="380"/>
      <c r="Y979" s="380"/>
      <c r="Z979" s="380"/>
      <c r="AA979" s="380"/>
    </row>
    <row r="980">
      <c r="A980" s="380"/>
      <c r="B980" s="380"/>
      <c r="C980" s="380"/>
      <c r="D980" s="380"/>
      <c r="E980" s="381"/>
      <c r="F980" s="382"/>
      <c r="G980" s="382"/>
      <c r="H980" s="382"/>
      <c r="I980" s="383"/>
      <c r="J980" s="382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  <c r="X980" s="380"/>
      <c r="Y980" s="380"/>
      <c r="Z980" s="380"/>
      <c r="AA980" s="380"/>
    </row>
    <row r="981">
      <c r="A981" s="380"/>
      <c r="B981" s="380"/>
      <c r="C981" s="380"/>
      <c r="D981" s="380"/>
      <c r="E981" s="381"/>
      <c r="F981" s="382"/>
      <c r="G981" s="382"/>
      <c r="H981" s="382"/>
      <c r="I981" s="383"/>
      <c r="J981" s="382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  <c r="X981" s="380"/>
      <c r="Y981" s="380"/>
      <c r="Z981" s="380"/>
      <c r="AA981" s="380"/>
    </row>
    <row r="982">
      <c r="A982" s="380"/>
      <c r="B982" s="380"/>
      <c r="C982" s="380"/>
      <c r="D982" s="380"/>
      <c r="E982" s="381"/>
      <c r="F982" s="382"/>
      <c r="G982" s="382"/>
      <c r="H982" s="382"/>
      <c r="I982" s="383"/>
      <c r="J982" s="382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  <c r="X982" s="380"/>
      <c r="Y982" s="380"/>
      <c r="Z982" s="380"/>
      <c r="AA982" s="380"/>
    </row>
    <row r="983">
      <c r="A983" s="380"/>
      <c r="B983" s="380"/>
      <c r="C983" s="380"/>
      <c r="D983" s="380"/>
      <c r="E983" s="381"/>
      <c r="F983" s="382"/>
      <c r="G983" s="382"/>
      <c r="H983" s="382"/>
      <c r="I983" s="383"/>
      <c r="J983" s="382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  <c r="X983" s="380"/>
      <c r="Y983" s="380"/>
      <c r="Z983" s="380"/>
      <c r="AA983" s="380"/>
    </row>
    <row r="984">
      <c r="A984" s="380"/>
      <c r="B984" s="380"/>
      <c r="C984" s="380"/>
      <c r="D984" s="380"/>
      <c r="E984" s="381"/>
      <c r="F984" s="382"/>
      <c r="G984" s="382"/>
      <c r="H984" s="382"/>
      <c r="I984" s="383"/>
      <c r="J984" s="382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  <c r="X984" s="380"/>
      <c r="Y984" s="380"/>
      <c r="Z984" s="380"/>
      <c r="AA984" s="380"/>
    </row>
    <row r="985">
      <c r="A985" s="380"/>
      <c r="B985" s="380"/>
      <c r="C985" s="380"/>
      <c r="D985" s="380"/>
      <c r="E985" s="381"/>
      <c r="F985" s="382"/>
      <c r="G985" s="382"/>
      <c r="H985" s="382"/>
      <c r="I985" s="383"/>
      <c r="J985" s="382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  <c r="X985" s="380"/>
      <c r="Y985" s="380"/>
      <c r="Z985" s="380"/>
      <c r="AA985" s="380"/>
    </row>
    <row r="986">
      <c r="A986" s="380"/>
      <c r="B986" s="380"/>
      <c r="C986" s="380"/>
      <c r="D986" s="380"/>
      <c r="E986" s="381"/>
      <c r="F986" s="382"/>
      <c r="G986" s="382"/>
      <c r="H986" s="382"/>
      <c r="I986" s="383"/>
      <c r="J986" s="382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  <c r="X986" s="380"/>
      <c r="Y986" s="380"/>
      <c r="Z986" s="380"/>
      <c r="AA986" s="380"/>
    </row>
    <row r="987">
      <c r="A987" s="380"/>
      <c r="B987" s="380"/>
      <c r="C987" s="380"/>
      <c r="D987" s="380"/>
      <c r="E987" s="381"/>
      <c r="F987" s="382"/>
      <c r="G987" s="382"/>
      <c r="H987" s="382"/>
      <c r="I987" s="383"/>
      <c r="J987" s="382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  <c r="X987" s="380"/>
      <c r="Y987" s="380"/>
      <c r="Z987" s="380"/>
      <c r="AA987" s="380"/>
    </row>
    <row r="988">
      <c r="A988" s="380"/>
      <c r="B988" s="380"/>
      <c r="C988" s="380"/>
      <c r="D988" s="380"/>
      <c r="E988" s="381"/>
      <c r="F988" s="382"/>
      <c r="G988" s="382"/>
      <c r="H988" s="382"/>
      <c r="I988" s="383"/>
      <c r="J988" s="382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  <c r="X988" s="380"/>
      <c r="Y988" s="380"/>
      <c r="Z988" s="380"/>
      <c r="AA988" s="380"/>
    </row>
    <row r="989">
      <c r="A989" s="380"/>
      <c r="B989" s="380"/>
      <c r="C989" s="380"/>
      <c r="D989" s="380"/>
      <c r="E989" s="381"/>
      <c r="F989" s="382"/>
      <c r="G989" s="382"/>
      <c r="H989" s="382"/>
      <c r="I989" s="383"/>
      <c r="J989" s="382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  <c r="X989" s="380"/>
      <c r="Y989" s="380"/>
      <c r="Z989" s="380"/>
      <c r="AA989" s="380"/>
    </row>
    <row r="990">
      <c r="A990" s="380"/>
      <c r="B990" s="380"/>
      <c r="C990" s="380"/>
      <c r="D990" s="380"/>
      <c r="E990" s="381"/>
      <c r="F990" s="382"/>
      <c r="G990" s="382"/>
      <c r="H990" s="382"/>
      <c r="I990" s="383"/>
      <c r="J990" s="382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  <c r="X990" s="380"/>
      <c r="Y990" s="380"/>
      <c r="Z990" s="380"/>
      <c r="AA990" s="380"/>
    </row>
    <row r="991">
      <c r="A991" s="380"/>
      <c r="B991" s="380"/>
      <c r="C991" s="380"/>
      <c r="D991" s="380"/>
      <c r="E991" s="381"/>
      <c r="F991" s="382"/>
      <c r="G991" s="382"/>
      <c r="H991" s="382"/>
      <c r="I991" s="383"/>
      <c r="J991" s="382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  <c r="X991" s="380"/>
      <c r="Y991" s="380"/>
      <c r="Z991" s="380"/>
      <c r="AA991" s="380"/>
    </row>
    <row r="992">
      <c r="A992" s="380"/>
      <c r="B992" s="380"/>
      <c r="C992" s="380"/>
      <c r="D992" s="380"/>
      <c r="E992" s="381"/>
      <c r="F992" s="382"/>
      <c r="G992" s="382"/>
      <c r="H992" s="382"/>
      <c r="I992" s="383"/>
      <c r="J992" s="382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  <c r="X992" s="380"/>
      <c r="Y992" s="380"/>
      <c r="Z992" s="380"/>
      <c r="AA992" s="380"/>
    </row>
    <row r="993">
      <c r="A993" s="380"/>
      <c r="B993" s="380"/>
      <c r="C993" s="380"/>
      <c r="D993" s="380"/>
      <c r="E993" s="381"/>
      <c r="F993" s="382"/>
      <c r="G993" s="382"/>
      <c r="H993" s="382"/>
      <c r="I993" s="383"/>
      <c r="J993" s="382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  <c r="X993" s="380"/>
      <c r="Y993" s="380"/>
      <c r="Z993" s="380"/>
      <c r="AA993" s="380"/>
    </row>
    <row r="994">
      <c r="A994" s="380"/>
      <c r="B994" s="380"/>
      <c r="C994" s="380"/>
      <c r="D994" s="380"/>
      <c r="E994" s="381"/>
      <c r="F994" s="382"/>
      <c r="G994" s="382"/>
      <c r="H994" s="382"/>
      <c r="I994" s="383"/>
      <c r="J994" s="382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  <c r="X994" s="380"/>
      <c r="Y994" s="380"/>
      <c r="Z994" s="380"/>
      <c r="AA994" s="380"/>
    </row>
    <row r="995">
      <c r="A995" s="380"/>
      <c r="B995" s="380"/>
      <c r="C995" s="380"/>
      <c r="D995" s="380"/>
      <c r="E995" s="381"/>
      <c r="F995" s="382"/>
      <c r="G995" s="382"/>
      <c r="H995" s="382"/>
      <c r="I995" s="383"/>
      <c r="J995" s="382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  <c r="X995" s="380"/>
      <c r="Y995" s="380"/>
      <c r="Z995" s="380"/>
      <c r="AA995" s="380"/>
    </row>
    <row r="996">
      <c r="A996" s="380"/>
      <c r="B996" s="380"/>
      <c r="C996" s="380"/>
      <c r="D996" s="380"/>
      <c r="E996" s="381"/>
      <c r="F996" s="382"/>
      <c r="G996" s="382"/>
      <c r="H996" s="382"/>
      <c r="I996" s="383"/>
      <c r="J996" s="382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  <c r="X996" s="380"/>
      <c r="Y996" s="380"/>
      <c r="Z996" s="380"/>
      <c r="AA996" s="380"/>
    </row>
    <row r="997">
      <c r="A997" s="380"/>
      <c r="B997" s="380"/>
      <c r="C997" s="380"/>
      <c r="D997" s="380"/>
      <c r="E997" s="381"/>
      <c r="F997" s="382"/>
      <c r="G997" s="382"/>
      <c r="H997" s="382"/>
      <c r="I997" s="383"/>
      <c r="J997" s="382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  <c r="X997" s="380"/>
      <c r="Y997" s="380"/>
      <c r="Z997" s="380"/>
      <c r="AA997" s="380"/>
    </row>
    <row r="998">
      <c r="A998" s="380"/>
      <c r="B998" s="380"/>
      <c r="C998" s="380"/>
      <c r="D998" s="380"/>
      <c r="E998" s="381"/>
      <c r="F998" s="382"/>
      <c r="G998" s="382"/>
      <c r="H998" s="382"/>
      <c r="I998" s="383"/>
      <c r="J998" s="382"/>
      <c r="K998" s="380"/>
      <c r="L998" s="380"/>
      <c r="M998" s="380"/>
      <c r="N998" s="380"/>
      <c r="O998" s="380"/>
      <c r="P998" s="380"/>
      <c r="Q998" s="380"/>
      <c r="R998" s="380"/>
      <c r="S998" s="380"/>
      <c r="T998" s="380"/>
      <c r="U998" s="380"/>
      <c r="V998" s="380"/>
      <c r="W998" s="380"/>
      <c r="X998" s="380"/>
      <c r="Y998" s="380"/>
      <c r="Z998" s="380"/>
      <c r="AA998" s="380"/>
    </row>
    <row r="999">
      <c r="A999" s="380"/>
      <c r="B999" s="380"/>
      <c r="C999" s="380"/>
      <c r="D999" s="380"/>
      <c r="E999" s="381"/>
      <c r="F999" s="382"/>
      <c r="G999" s="382"/>
      <c r="H999" s="382"/>
      <c r="I999" s="383"/>
      <c r="J999" s="382"/>
      <c r="K999" s="380"/>
      <c r="L999" s="380"/>
      <c r="M999" s="380"/>
      <c r="N999" s="380"/>
      <c r="O999" s="380"/>
      <c r="P999" s="380"/>
      <c r="Q999" s="380"/>
      <c r="R999" s="380"/>
      <c r="S999" s="380"/>
      <c r="T999" s="380"/>
      <c r="U999" s="380"/>
      <c r="V999" s="380"/>
      <c r="W999" s="380"/>
      <c r="X999" s="380"/>
      <c r="Y999" s="380"/>
      <c r="Z999" s="380"/>
      <c r="AA999" s="380"/>
    </row>
    <row r="1000">
      <c r="A1000" s="380"/>
      <c r="B1000" s="380"/>
      <c r="C1000" s="380"/>
      <c r="D1000" s="380"/>
      <c r="E1000" s="381"/>
      <c r="F1000" s="382"/>
      <c r="G1000" s="382"/>
      <c r="H1000" s="382"/>
      <c r="I1000" s="383"/>
      <c r="J1000" s="382"/>
      <c r="K1000" s="380"/>
      <c r="L1000" s="380"/>
      <c r="M1000" s="380"/>
      <c r="N1000" s="380"/>
      <c r="O1000" s="380"/>
      <c r="P1000" s="380"/>
      <c r="Q1000" s="380"/>
      <c r="R1000" s="380"/>
      <c r="S1000" s="380"/>
      <c r="T1000" s="380"/>
      <c r="U1000" s="380"/>
      <c r="V1000" s="380"/>
      <c r="W1000" s="380"/>
      <c r="X1000" s="380"/>
      <c r="Y1000" s="380"/>
      <c r="Z1000" s="380"/>
      <c r="AA1000" s="380"/>
    </row>
  </sheetData>
  <drawing r:id="rId1"/>
</worksheet>
</file>