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0"/>
  <workbookPr/>
  <mc:AlternateContent xmlns:mc="http://schemas.openxmlformats.org/markup-compatibility/2006">
    <mc:Choice Requires="x15">
      <x15ac:absPath xmlns:x15ac="http://schemas.microsoft.com/office/spreadsheetml/2010/11/ac" url="/Users/franciscadeves/Desktop/"/>
    </mc:Choice>
  </mc:AlternateContent>
  <xr:revisionPtr revIDLastSave="0" documentId="8_{A5323FDE-1F7D-084C-A732-595DE98197A2}" xr6:coauthVersionLast="47" xr6:coauthVersionMax="47" xr10:uidLastSave="{00000000-0000-0000-0000-000000000000}"/>
  <bookViews>
    <workbookView xWindow="0" yWindow="500" windowWidth="28800" windowHeight="16400" activeTab="9" xr2:uid="{00000000-000D-0000-FFFF-FFFF00000000}"/>
  </bookViews>
  <sheets>
    <sheet name="Actividad 1" sheetId="1" r:id="rId1"/>
    <sheet name="Actividad 2" sheetId="2" r:id="rId2"/>
    <sheet name="Actividad 3" sheetId="3" r:id="rId3"/>
    <sheet name="Actividad 4" sheetId="4" r:id="rId4"/>
    <sheet name="Actividad 5" sheetId="5" r:id="rId5"/>
    <sheet name="Resumen Asesoría" sheetId="6" r:id="rId6"/>
    <sheet name="Tareas " sheetId="8" r:id="rId7"/>
    <sheet name="Actividad 2.3" sheetId="9" r:id="rId8"/>
    <sheet name="Actividad 3.1" sheetId="10" r:id="rId9"/>
    <sheet name="Actividad 2.1" sheetId="11" r:id="rId10"/>
    <sheet name="Hipotecarios" sheetId="12" r:id="rId11"/>
    <sheet name="Propiedades" sheetId="13" r:id="rId12"/>
    <sheet name="__OpenSolverCache__" sheetId="14" state="hidden" r:id="rId13"/>
    <sheet name="__OpenSolver__" sheetId="15" state="hidden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" i="15" l="1"/>
  <c r="A11" i="15"/>
  <c r="A10" i="15"/>
  <c r="A8" i="15"/>
  <c r="A7" i="15"/>
  <c r="A6" i="15"/>
  <c r="A5" i="15"/>
  <c r="A4" i="15"/>
  <c r="A3" i="15"/>
  <c r="A2" i="15"/>
  <c r="A1" i="15"/>
  <c r="Q8" i="13"/>
  <c r="O8" i="13"/>
  <c r="P8" i="13" s="1"/>
  <c r="M8" i="13"/>
  <c r="N8" i="13" s="1"/>
  <c r="L8" i="13"/>
  <c r="I8" i="13"/>
  <c r="G8" i="13"/>
  <c r="H8" i="13" s="1"/>
  <c r="I7" i="12"/>
  <c r="I6" i="12"/>
  <c r="F5" i="12"/>
  <c r="C5" i="12"/>
  <c r="C4" i="12"/>
  <c r="I3" i="12"/>
  <c r="C2" i="12"/>
  <c r="D7" i="11"/>
  <c r="D6" i="11"/>
  <c r="D5" i="11"/>
  <c r="E28" i="10"/>
  <c r="E27" i="10"/>
  <c r="E26" i="10"/>
  <c r="E25" i="10"/>
  <c r="E24" i="10"/>
  <c r="E23" i="10"/>
  <c r="E22" i="10"/>
  <c r="E21" i="10"/>
  <c r="C21" i="10"/>
  <c r="C22" i="10" s="1"/>
  <c r="C23" i="10" s="1"/>
  <c r="C24" i="10" s="1"/>
  <c r="C25" i="10" s="1"/>
  <c r="C26" i="10" s="1"/>
  <c r="C27" i="10" s="1"/>
  <c r="C28" i="10" s="1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C7" i="10"/>
  <c r="C8" i="10" s="1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E6" i="10"/>
  <c r="C5" i="10"/>
  <c r="C6" i="10" s="1"/>
  <c r="C25" i="9"/>
  <c r="C26" i="9" s="1"/>
  <c r="C27" i="9" s="1"/>
  <c r="C28" i="9" s="1"/>
  <c r="C19" i="9"/>
  <c r="C20" i="9" s="1"/>
  <c r="C21" i="9" s="1"/>
  <c r="C22" i="9" s="1"/>
  <c r="C23" i="9" s="1"/>
  <c r="C24" i="9" s="1"/>
  <c r="E12" i="9"/>
  <c r="E13" i="9" s="1"/>
  <c r="E14" i="9" s="1"/>
  <c r="E15" i="9" s="1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C12" i="9"/>
  <c r="C13" i="9" s="1"/>
  <c r="C14" i="9" s="1"/>
  <c r="C15" i="9" s="1"/>
  <c r="C16" i="9" s="1"/>
  <c r="C17" i="9" s="1"/>
  <c r="C18" i="9" s="1"/>
  <c r="C11" i="9"/>
  <c r="G8" i="9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F8" i="9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G6" i="9"/>
  <c r="G7" i="9" s="1"/>
  <c r="F6" i="9"/>
  <c r="F7" i="9" s="1"/>
  <c r="G5" i="9"/>
  <c r="F5" i="9"/>
  <c r="E5" i="9"/>
  <c r="E6" i="9" s="1"/>
  <c r="E7" i="9" s="1"/>
  <c r="E8" i="9" s="1"/>
  <c r="E9" i="9" s="1"/>
  <c r="E10" i="9" s="1"/>
  <c r="E11" i="9" s="1"/>
  <c r="C5" i="9"/>
  <c r="C6" i="9" s="1"/>
  <c r="C7" i="9" s="1"/>
  <c r="C8" i="9" s="1"/>
  <c r="C9" i="9" s="1"/>
  <c r="C10" i="9" s="1"/>
  <c r="E101" i="6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E118" i="6" s="1"/>
  <c r="E119" i="6" s="1"/>
  <c r="E120" i="6" s="1"/>
  <c r="E121" i="6" s="1"/>
  <c r="E122" i="6" s="1"/>
  <c r="E123" i="6" s="1"/>
  <c r="E124" i="6" s="1"/>
  <c r="E125" i="6" s="1"/>
  <c r="E126" i="6" s="1"/>
  <c r="E127" i="6" s="1"/>
  <c r="E128" i="6" s="1"/>
  <c r="E129" i="6" s="1"/>
  <c r="E130" i="6" s="1"/>
  <c r="E131" i="6" s="1"/>
  <c r="E95" i="6"/>
  <c r="E96" i="6" s="1"/>
  <c r="E97" i="6" s="1"/>
  <c r="E98" i="6" s="1"/>
  <c r="E99" i="6" s="1"/>
  <c r="E100" i="6" s="1"/>
  <c r="H94" i="6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93" i="6"/>
  <c r="H92" i="6"/>
  <c r="E92" i="6"/>
  <c r="E93" i="6" s="1"/>
  <c r="E94" i="6" s="1"/>
  <c r="E82" i="6"/>
  <c r="D81" i="6"/>
  <c r="E71" i="6"/>
  <c r="E66" i="6"/>
  <c r="L65" i="6"/>
  <c r="E65" i="6"/>
  <c r="E6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J19" i="6"/>
  <c r="D19" i="6"/>
  <c r="D18" i="6"/>
  <c r="D17" i="6"/>
  <c r="D16" i="6"/>
  <c r="D15" i="6"/>
  <c r="J7" i="6"/>
  <c r="D7" i="6"/>
  <c r="J6" i="6"/>
  <c r="D6" i="6"/>
  <c r="J5" i="6"/>
  <c r="D5" i="6"/>
  <c r="E78" i="5"/>
  <c r="D77" i="5"/>
  <c r="E76" i="5"/>
  <c r="E74" i="5"/>
  <c r="D72" i="5"/>
  <c r="E70" i="5"/>
  <c r="D68" i="5"/>
  <c r="E66" i="5"/>
  <c r="E65" i="5"/>
  <c r="D64" i="5"/>
  <c r="E67" i="5" s="1"/>
  <c r="D60" i="5"/>
  <c r="E59" i="5"/>
  <c r="E58" i="5"/>
  <c r="E57" i="5"/>
  <c r="D53" i="5"/>
  <c r="E52" i="5"/>
  <c r="E51" i="5"/>
  <c r="E50" i="5"/>
  <c r="E47" i="5"/>
  <c r="E44" i="5"/>
  <c r="D42" i="5"/>
  <c r="E40" i="5"/>
  <c r="E39" i="5"/>
  <c r="I38" i="5"/>
  <c r="J43" i="5" s="1"/>
  <c r="E38" i="5"/>
  <c r="D37" i="5"/>
  <c r="E67" i="6" s="1"/>
  <c r="J34" i="5"/>
  <c r="E34" i="5"/>
  <c r="I33" i="5"/>
  <c r="D33" i="5"/>
  <c r="E31" i="5"/>
  <c r="J30" i="5"/>
  <c r="E30" i="5"/>
  <c r="E29" i="5"/>
  <c r="I28" i="5"/>
  <c r="D28" i="5"/>
  <c r="E32" i="5" s="1"/>
  <c r="E20" i="5"/>
  <c r="I17" i="5"/>
  <c r="J20" i="5" s="1"/>
  <c r="E17" i="5"/>
  <c r="D17" i="5"/>
  <c r="E16" i="5"/>
  <c r="E14" i="5"/>
  <c r="J13" i="5"/>
  <c r="E13" i="5"/>
  <c r="I12" i="5"/>
  <c r="J15" i="5" s="1"/>
  <c r="D12" i="5"/>
  <c r="E11" i="5"/>
  <c r="J10" i="5"/>
  <c r="E10" i="5"/>
  <c r="I7" i="5"/>
  <c r="D7" i="5"/>
  <c r="X68" i="4"/>
  <c r="X67" i="4"/>
  <c r="X66" i="4"/>
  <c r="X65" i="4"/>
  <c r="J55" i="4"/>
  <c r="E58" i="4" s="1"/>
  <c r="J54" i="4"/>
  <c r="I54" i="4"/>
  <c r="D54" i="4"/>
  <c r="D53" i="4"/>
  <c r="I53" i="4" s="1"/>
  <c r="J53" i="4" s="1"/>
  <c r="J37" i="4"/>
  <c r="I37" i="4"/>
  <c r="I33" i="4"/>
  <c r="E29" i="4"/>
  <c r="E24" i="4"/>
  <c r="E26" i="4" s="1"/>
  <c r="C24" i="4"/>
  <c r="I17" i="4"/>
  <c r="J17" i="4" s="1"/>
  <c r="I16" i="4"/>
  <c r="J16" i="4" s="1"/>
  <c r="I15" i="4"/>
  <c r="J15" i="4" s="1"/>
  <c r="I14" i="4"/>
  <c r="J14" i="4" s="1"/>
  <c r="I13" i="4"/>
  <c r="J13" i="4" s="1"/>
  <c r="I12" i="4"/>
  <c r="J12" i="4" s="1"/>
  <c r="I11" i="4"/>
  <c r="J11" i="4" s="1"/>
  <c r="I10" i="4"/>
  <c r="V5" i="4"/>
  <c r="J48" i="3"/>
  <c r="I48" i="3"/>
  <c r="H48" i="3"/>
  <c r="H47" i="3"/>
  <c r="J47" i="3" s="1"/>
  <c r="J46" i="3"/>
  <c r="I46" i="3"/>
  <c r="H46" i="3"/>
  <c r="H45" i="3"/>
  <c r="J45" i="3" s="1"/>
  <c r="J44" i="3" s="1"/>
  <c r="F50" i="6" s="1"/>
  <c r="H44" i="3"/>
  <c r="I43" i="3"/>
  <c r="H43" i="3"/>
  <c r="J43" i="3" s="1"/>
  <c r="J42" i="3"/>
  <c r="I42" i="3"/>
  <c r="H42" i="3"/>
  <c r="H41" i="3"/>
  <c r="J41" i="3" s="1"/>
  <c r="J40" i="3" s="1"/>
  <c r="F49" i="6" s="1"/>
  <c r="H40" i="3"/>
  <c r="H39" i="3"/>
  <c r="J39" i="3" s="1"/>
  <c r="J38" i="3"/>
  <c r="I38" i="3"/>
  <c r="H38" i="3"/>
  <c r="I37" i="3"/>
  <c r="H37" i="3"/>
  <c r="J37" i="3" s="1"/>
  <c r="H36" i="3"/>
  <c r="H35" i="3"/>
  <c r="J35" i="3" s="1"/>
  <c r="J34" i="3"/>
  <c r="I34" i="3"/>
  <c r="H34" i="3"/>
  <c r="H33" i="3"/>
  <c r="J33" i="3" s="1"/>
  <c r="J32" i="3"/>
  <c r="J31" i="3" s="1"/>
  <c r="F47" i="6" s="1"/>
  <c r="I32" i="3"/>
  <c r="H32" i="3"/>
  <c r="H31" i="3"/>
  <c r="J30" i="3"/>
  <c r="I30" i="3"/>
  <c r="H30" i="3"/>
  <c r="H29" i="3"/>
  <c r="J29" i="3" s="1"/>
  <c r="J28" i="3" s="1"/>
  <c r="F46" i="6" s="1"/>
  <c r="H28" i="3"/>
  <c r="H27" i="3"/>
  <c r="J27" i="3" s="1"/>
  <c r="J26" i="3"/>
  <c r="I26" i="3"/>
  <c r="H26" i="3"/>
  <c r="I25" i="3"/>
  <c r="H25" i="3"/>
  <c r="J25" i="3" s="1"/>
  <c r="H24" i="3"/>
  <c r="H23" i="3"/>
  <c r="J23" i="3" s="1"/>
  <c r="J22" i="3"/>
  <c r="I22" i="3"/>
  <c r="H22" i="3"/>
  <c r="H21" i="3"/>
  <c r="J21" i="3" s="1"/>
  <c r="J19" i="3" s="1"/>
  <c r="F44" i="6" s="1"/>
  <c r="L20" i="3"/>
  <c r="J20" i="3"/>
  <c r="H20" i="3"/>
  <c r="I20" i="3" s="1"/>
  <c r="H19" i="3"/>
  <c r="J18" i="3"/>
  <c r="H18" i="3"/>
  <c r="I18" i="3" s="1"/>
  <c r="J17" i="3"/>
  <c r="J16" i="3" s="1"/>
  <c r="F43" i="6" s="1"/>
  <c r="I17" i="3"/>
  <c r="H17" i="3"/>
  <c r="I15" i="3"/>
  <c r="H15" i="3"/>
  <c r="J15" i="3" s="1"/>
  <c r="J14" i="3"/>
  <c r="I14" i="3"/>
  <c r="H14" i="3"/>
  <c r="I13" i="3"/>
  <c r="H13" i="3"/>
  <c r="J13" i="3" s="1"/>
  <c r="J12" i="3"/>
  <c r="I12" i="3"/>
  <c r="H12" i="3"/>
  <c r="J10" i="3"/>
  <c r="H10" i="3"/>
  <c r="I10" i="3" s="1"/>
  <c r="H9" i="3"/>
  <c r="J8" i="3"/>
  <c r="H8" i="3"/>
  <c r="I8" i="3" s="1"/>
  <c r="H7" i="3"/>
  <c r="K135" i="2"/>
  <c r="J135" i="2"/>
  <c r="F135" i="2"/>
  <c r="H135" i="2" s="1"/>
  <c r="F134" i="2"/>
  <c r="H134" i="2" s="1"/>
  <c r="J134" i="2" s="1"/>
  <c r="F133" i="2"/>
  <c r="H133" i="2" s="1"/>
  <c r="J132" i="2"/>
  <c r="H132" i="2"/>
  <c r="F132" i="2"/>
  <c r="F131" i="2"/>
  <c r="H131" i="2" s="1"/>
  <c r="J131" i="2" s="1"/>
  <c r="H130" i="2"/>
  <c r="F130" i="2"/>
  <c r="J129" i="2"/>
  <c r="H129" i="2"/>
  <c r="F129" i="2"/>
  <c r="H128" i="2"/>
  <c r="F128" i="2"/>
  <c r="F127" i="2"/>
  <c r="H127" i="2" s="1"/>
  <c r="J127" i="2" s="1"/>
  <c r="H126" i="2"/>
  <c r="J126" i="2" s="1"/>
  <c r="F126" i="2"/>
  <c r="F125" i="2"/>
  <c r="H125" i="2" s="1"/>
  <c r="J125" i="2" s="1"/>
  <c r="H124" i="2"/>
  <c r="J124" i="2" s="1"/>
  <c r="F124" i="2"/>
  <c r="F123" i="2"/>
  <c r="H123" i="2" s="1"/>
  <c r="H122" i="2"/>
  <c r="J122" i="2" s="1"/>
  <c r="F122" i="2"/>
  <c r="J121" i="2"/>
  <c r="H121" i="2"/>
  <c r="F121" i="2"/>
  <c r="H120" i="2"/>
  <c r="F120" i="2"/>
  <c r="J119" i="2"/>
  <c r="K119" i="2" s="1"/>
  <c r="F119" i="2"/>
  <c r="H119" i="2" s="1"/>
  <c r="F118" i="2"/>
  <c r="H118" i="2" s="1"/>
  <c r="J118" i="2" s="1"/>
  <c r="F117" i="2"/>
  <c r="H117" i="2" s="1"/>
  <c r="J117" i="2" s="1"/>
  <c r="J116" i="2"/>
  <c r="H116" i="2"/>
  <c r="F116" i="2"/>
  <c r="F115" i="2"/>
  <c r="H115" i="2" s="1"/>
  <c r="J115" i="2" s="1"/>
  <c r="K115" i="2" s="1"/>
  <c r="K114" i="2"/>
  <c r="H114" i="2"/>
  <c r="J114" i="2" s="1"/>
  <c r="F114" i="2"/>
  <c r="F113" i="2"/>
  <c r="H113" i="2" s="1"/>
  <c r="J113" i="2" s="1"/>
  <c r="H112" i="2"/>
  <c r="J112" i="2" s="1"/>
  <c r="F112" i="2"/>
  <c r="K111" i="2"/>
  <c r="J111" i="2"/>
  <c r="F111" i="2"/>
  <c r="H111" i="2" s="1"/>
  <c r="F110" i="2"/>
  <c r="H110" i="2" s="1"/>
  <c r="J110" i="2" s="1"/>
  <c r="F109" i="2"/>
  <c r="H109" i="2" s="1"/>
  <c r="K108" i="2"/>
  <c r="J108" i="2"/>
  <c r="H108" i="2"/>
  <c r="F108" i="2"/>
  <c r="F107" i="2"/>
  <c r="H107" i="2" s="1"/>
  <c r="J107" i="2" s="1"/>
  <c r="K107" i="2" s="1"/>
  <c r="H106" i="2"/>
  <c r="J106" i="2" s="1"/>
  <c r="K106" i="2" s="1"/>
  <c r="F106" i="2"/>
  <c r="F105" i="2"/>
  <c r="H105" i="2" s="1"/>
  <c r="J105" i="2" s="1"/>
  <c r="H104" i="2"/>
  <c r="J104" i="2" s="1"/>
  <c r="F104" i="2"/>
  <c r="F103" i="2"/>
  <c r="H103" i="2" s="1"/>
  <c r="J103" i="2" s="1"/>
  <c r="F102" i="2"/>
  <c r="H102" i="2" s="1"/>
  <c r="F101" i="2"/>
  <c r="H101" i="2" s="1"/>
  <c r="J101" i="2" s="1"/>
  <c r="H100" i="2"/>
  <c r="J100" i="2" s="1"/>
  <c r="F100" i="2"/>
  <c r="F99" i="2"/>
  <c r="H99" i="2" s="1"/>
  <c r="J99" i="2" s="1"/>
  <c r="H98" i="2"/>
  <c r="F98" i="2"/>
  <c r="F97" i="2"/>
  <c r="H97" i="2" s="1"/>
  <c r="J97" i="2" s="1"/>
  <c r="K96" i="2"/>
  <c r="H96" i="2"/>
  <c r="J96" i="2" s="1"/>
  <c r="F96" i="2"/>
  <c r="F95" i="2"/>
  <c r="H95" i="2" s="1"/>
  <c r="J95" i="2" s="1"/>
  <c r="F94" i="2"/>
  <c r="H94" i="2" s="1"/>
  <c r="J94" i="2" s="1"/>
  <c r="J93" i="2"/>
  <c r="K93" i="2" s="1"/>
  <c r="F93" i="2"/>
  <c r="H93" i="2" s="1"/>
  <c r="H92" i="2"/>
  <c r="J92" i="2" s="1"/>
  <c r="F92" i="2"/>
  <c r="F91" i="2"/>
  <c r="H91" i="2" s="1"/>
  <c r="K90" i="2"/>
  <c r="H90" i="2"/>
  <c r="J90" i="2" s="1"/>
  <c r="F90" i="2"/>
  <c r="F89" i="2"/>
  <c r="H89" i="2" s="1"/>
  <c r="J89" i="2" s="1"/>
  <c r="H88" i="2"/>
  <c r="J88" i="2" s="1"/>
  <c r="F88" i="2"/>
  <c r="F87" i="2"/>
  <c r="H87" i="2" s="1"/>
  <c r="J87" i="2" s="1"/>
  <c r="H86" i="2"/>
  <c r="J86" i="2" s="1"/>
  <c r="F86" i="2"/>
  <c r="J85" i="2"/>
  <c r="K85" i="2" s="1"/>
  <c r="F85" i="2"/>
  <c r="H85" i="2" s="1"/>
  <c r="H84" i="2"/>
  <c r="J84" i="2" s="1"/>
  <c r="F84" i="2"/>
  <c r="F83" i="2"/>
  <c r="H83" i="2" s="1"/>
  <c r="J83" i="2" s="1"/>
  <c r="K83" i="2" s="1"/>
  <c r="H82" i="2"/>
  <c r="J82" i="2" s="1"/>
  <c r="F82" i="2"/>
  <c r="H81" i="2"/>
  <c r="J81" i="2" s="1"/>
  <c r="F81" i="2"/>
  <c r="K80" i="2"/>
  <c r="H80" i="2"/>
  <c r="J80" i="2" s="1"/>
  <c r="F80" i="2"/>
  <c r="F79" i="2"/>
  <c r="H79" i="2" s="1"/>
  <c r="J79" i="2" s="1"/>
  <c r="F78" i="2"/>
  <c r="H78" i="2" s="1"/>
  <c r="F77" i="2"/>
  <c r="H77" i="2" s="1"/>
  <c r="J77" i="2" s="1"/>
  <c r="H76" i="2"/>
  <c r="J76" i="2" s="1"/>
  <c r="F76" i="2"/>
  <c r="F75" i="2"/>
  <c r="H75" i="2" s="1"/>
  <c r="J75" i="2" s="1"/>
  <c r="K75" i="2" s="1"/>
  <c r="H74" i="2"/>
  <c r="J74" i="2" s="1"/>
  <c r="K74" i="2" s="1"/>
  <c r="F74" i="2"/>
  <c r="F73" i="2"/>
  <c r="H73" i="2" s="1"/>
  <c r="J73" i="2" s="1"/>
  <c r="K72" i="2"/>
  <c r="H72" i="2"/>
  <c r="J72" i="2" s="1"/>
  <c r="F72" i="2"/>
  <c r="J71" i="2"/>
  <c r="F71" i="2"/>
  <c r="H71" i="2" s="1"/>
  <c r="H70" i="2"/>
  <c r="F70" i="2"/>
  <c r="F69" i="2"/>
  <c r="H69" i="2" s="1"/>
  <c r="J69" i="2" s="1"/>
  <c r="J68" i="2"/>
  <c r="H68" i="2"/>
  <c r="F68" i="2"/>
  <c r="F67" i="2"/>
  <c r="H67" i="2" s="1"/>
  <c r="J67" i="2" s="1"/>
  <c r="K67" i="2" s="1"/>
  <c r="H66" i="2"/>
  <c r="J66" i="2" s="1"/>
  <c r="F66" i="2"/>
  <c r="H65" i="2"/>
  <c r="F64" i="2"/>
  <c r="H64" i="2" s="1"/>
  <c r="J64" i="2" s="1"/>
  <c r="H63" i="2"/>
  <c r="J63" i="2" s="1"/>
  <c r="F63" i="2"/>
  <c r="F62" i="2"/>
  <c r="H62" i="2" s="1"/>
  <c r="J62" i="2" s="1"/>
  <c r="K62" i="2" s="1"/>
  <c r="H61" i="2"/>
  <c r="J61" i="2" s="1"/>
  <c r="F61" i="2"/>
  <c r="F60" i="2"/>
  <c r="H60" i="2" s="1"/>
  <c r="J60" i="2" s="1"/>
  <c r="K59" i="2"/>
  <c r="H59" i="2"/>
  <c r="J59" i="2" s="1"/>
  <c r="F59" i="2"/>
  <c r="J58" i="2"/>
  <c r="F58" i="2"/>
  <c r="H58" i="2" s="1"/>
  <c r="H57" i="2"/>
  <c r="J57" i="2" s="1"/>
  <c r="F57" i="2"/>
  <c r="F56" i="2"/>
  <c r="H56" i="2" s="1"/>
  <c r="J56" i="2" s="1"/>
  <c r="J55" i="2"/>
  <c r="H55" i="2"/>
  <c r="F55" i="2"/>
  <c r="F54" i="2"/>
  <c r="H54" i="2" s="1"/>
  <c r="J54" i="2" s="1"/>
  <c r="H53" i="2"/>
  <c r="H52" i="2"/>
  <c r="J52" i="2" s="1"/>
  <c r="F52" i="2"/>
  <c r="J51" i="2"/>
  <c r="K51" i="2" s="1"/>
  <c r="F51" i="2"/>
  <c r="H51" i="2" s="1"/>
  <c r="H50" i="2"/>
  <c r="J50" i="2" s="1"/>
  <c r="F50" i="2"/>
  <c r="F49" i="2"/>
  <c r="H49" i="2" s="1"/>
  <c r="J49" i="2" s="1"/>
  <c r="K49" i="2" s="1"/>
  <c r="H48" i="2"/>
  <c r="J48" i="2" s="1"/>
  <c r="F48" i="2"/>
  <c r="H47" i="2"/>
  <c r="J47" i="2" s="1"/>
  <c r="F47" i="2"/>
  <c r="K46" i="2"/>
  <c r="H46" i="2"/>
  <c r="J46" i="2" s="1"/>
  <c r="F46" i="2"/>
  <c r="F45" i="2"/>
  <c r="H45" i="2" s="1"/>
  <c r="J45" i="2" s="1"/>
  <c r="F44" i="2"/>
  <c r="H44" i="2" s="1"/>
  <c r="J44" i="2" s="1"/>
  <c r="H43" i="2"/>
  <c r="F42" i="2"/>
  <c r="H42" i="2" s="1"/>
  <c r="J42" i="2" s="1"/>
  <c r="H41" i="2"/>
  <c r="J41" i="2" s="1"/>
  <c r="F41" i="2"/>
  <c r="F40" i="2"/>
  <c r="H40" i="2" s="1"/>
  <c r="J40" i="2" s="1"/>
  <c r="F39" i="2"/>
  <c r="H39" i="2" s="1"/>
  <c r="J39" i="2" s="1"/>
  <c r="F38" i="2"/>
  <c r="H38" i="2" s="1"/>
  <c r="J38" i="2" s="1"/>
  <c r="H37" i="2"/>
  <c r="J37" i="2" s="1"/>
  <c r="F37" i="2"/>
  <c r="J36" i="2"/>
  <c r="F36" i="2"/>
  <c r="H36" i="2" s="1"/>
  <c r="H35" i="2"/>
  <c r="F34" i="2"/>
  <c r="H34" i="2" s="1"/>
  <c r="J34" i="2" s="1"/>
  <c r="K34" i="2" s="1"/>
  <c r="F33" i="2"/>
  <c r="H33" i="2" s="1"/>
  <c r="J33" i="2" s="1"/>
  <c r="H32" i="2"/>
  <c r="J32" i="2" s="1"/>
  <c r="F32" i="2"/>
  <c r="J31" i="2"/>
  <c r="K31" i="2" s="1"/>
  <c r="F31" i="2"/>
  <c r="H31" i="2" s="1"/>
  <c r="H30" i="2"/>
  <c r="J30" i="2" s="1"/>
  <c r="F30" i="2"/>
  <c r="J29" i="2"/>
  <c r="K29" i="2" s="1"/>
  <c r="H29" i="2"/>
  <c r="F29" i="2"/>
  <c r="H28" i="2"/>
  <c r="J28" i="2" s="1"/>
  <c r="F28" i="2"/>
  <c r="J27" i="2"/>
  <c r="K27" i="2" s="1"/>
  <c r="F27" i="2"/>
  <c r="H27" i="2" s="1"/>
  <c r="F26" i="2"/>
  <c r="H26" i="2" s="1"/>
  <c r="J26" i="2" s="1"/>
  <c r="J25" i="2" s="1"/>
  <c r="H25" i="2"/>
  <c r="F24" i="2"/>
  <c r="H24" i="2" s="1"/>
  <c r="J24" i="2" s="1"/>
  <c r="H23" i="2"/>
  <c r="J23" i="2" s="1"/>
  <c r="K23" i="2" s="1"/>
  <c r="F23" i="2"/>
  <c r="K22" i="2"/>
  <c r="J22" i="2"/>
  <c r="F22" i="2"/>
  <c r="H22" i="2" s="1"/>
  <c r="F21" i="2"/>
  <c r="H21" i="2" s="1"/>
  <c r="J21" i="2" s="1"/>
  <c r="F20" i="2"/>
  <c r="H20" i="2" s="1"/>
  <c r="J20" i="2" s="1"/>
  <c r="H19" i="2"/>
  <c r="J19" i="2" s="1"/>
  <c r="F19" i="2"/>
  <c r="J18" i="2"/>
  <c r="F18" i="2"/>
  <c r="H18" i="2" s="1"/>
  <c r="K17" i="2"/>
  <c r="H17" i="2"/>
  <c r="J17" i="2" s="1"/>
  <c r="F17" i="2"/>
  <c r="H16" i="2"/>
  <c r="J16" i="2" s="1"/>
  <c r="F16" i="2"/>
  <c r="K15" i="2"/>
  <c r="H15" i="2"/>
  <c r="J15" i="2" s="1"/>
  <c r="F15" i="2"/>
  <c r="F14" i="2"/>
  <c r="H14" i="2" s="1"/>
  <c r="J14" i="2" s="1"/>
  <c r="K13" i="2"/>
  <c r="H13" i="2"/>
  <c r="J13" i="2" s="1"/>
  <c r="F13" i="2"/>
  <c r="F12" i="2"/>
  <c r="H12" i="2" s="1"/>
  <c r="J12" i="2" s="1"/>
  <c r="J11" i="2"/>
  <c r="H11" i="2"/>
  <c r="F11" i="2"/>
  <c r="F10" i="2"/>
  <c r="H10" i="2" s="1"/>
  <c r="J10" i="2" s="1"/>
  <c r="H9" i="2"/>
  <c r="J9" i="2" s="1"/>
  <c r="F9" i="2"/>
  <c r="F8" i="2"/>
  <c r="H8" i="2" s="1"/>
  <c r="J8" i="2" s="1"/>
  <c r="H7" i="2"/>
  <c r="J7" i="2" s="1"/>
  <c r="F7" i="2"/>
  <c r="K6" i="2"/>
  <c r="J6" i="2"/>
  <c r="F6" i="2"/>
  <c r="H6" i="2" s="1"/>
  <c r="M26" i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N24" i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23" i="1"/>
  <c r="N22" i="1"/>
  <c r="M22" i="1"/>
  <c r="M23" i="1" s="1"/>
  <c r="M24" i="1" s="1"/>
  <c r="M25" i="1" s="1"/>
  <c r="L22" i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R8" i="13" l="1"/>
  <c r="E17" i="6"/>
  <c r="L31" i="2"/>
  <c r="L27" i="2"/>
  <c r="K60" i="2"/>
  <c r="K12" i="2"/>
  <c r="K19" i="2"/>
  <c r="I66" i="4"/>
  <c r="J66" i="4" s="1"/>
  <c r="I62" i="4"/>
  <c r="J62" i="4" s="1"/>
  <c r="I68" i="4"/>
  <c r="J68" i="4" s="1"/>
  <c r="I61" i="4"/>
  <c r="I63" i="4"/>
  <c r="J63" i="4" s="1"/>
  <c r="I64" i="4"/>
  <c r="J64" i="4" s="1"/>
  <c r="I65" i="4"/>
  <c r="J65" i="4" s="1"/>
  <c r="I67" i="4"/>
  <c r="J67" i="4" s="1"/>
  <c r="K56" i="2"/>
  <c r="L56" i="2"/>
  <c r="K24" i="2"/>
  <c r="L24" i="2"/>
  <c r="L37" i="2"/>
  <c r="K37" i="2"/>
  <c r="K52" i="2"/>
  <c r="L94" i="2"/>
  <c r="K94" i="2"/>
  <c r="L105" i="2"/>
  <c r="K105" i="2"/>
  <c r="K118" i="2"/>
  <c r="L127" i="2"/>
  <c r="K127" i="2"/>
  <c r="L9" i="2"/>
  <c r="K9" i="2"/>
  <c r="L21" i="2"/>
  <c r="K21" i="2"/>
  <c r="K20" i="2" s="1"/>
  <c r="F16" i="6" s="1"/>
  <c r="K33" i="2"/>
  <c r="L33" i="2"/>
  <c r="K38" i="2"/>
  <c r="L38" i="2"/>
  <c r="L44" i="2"/>
  <c r="K44" i="2"/>
  <c r="J43" i="2"/>
  <c r="L48" i="2" s="1"/>
  <c r="J70" i="2"/>
  <c r="L71" i="2"/>
  <c r="K71" i="2"/>
  <c r="K70" i="2" s="1"/>
  <c r="F22" i="6" s="1"/>
  <c r="L95" i="2"/>
  <c r="K95" i="2"/>
  <c r="L110" i="2"/>
  <c r="K110" i="2"/>
  <c r="J109" i="2"/>
  <c r="L32" i="2"/>
  <c r="K32" i="2"/>
  <c r="K10" i="2"/>
  <c r="L26" i="2"/>
  <c r="K26" i="2"/>
  <c r="K81" i="2"/>
  <c r="L100" i="2"/>
  <c r="K100" i="2"/>
  <c r="K77" i="2"/>
  <c r="L77" i="2"/>
  <c r="K101" i="2"/>
  <c r="K18" i="2"/>
  <c r="L30" i="2"/>
  <c r="K40" i="2"/>
  <c r="K50" i="2"/>
  <c r="K63" i="2"/>
  <c r="K68" i="2"/>
  <c r="L87" i="2"/>
  <c r="K87" i="2"/>
  <c r="J123" i="2"/>
  <c r="L124" i="2"/>
  <c r="K124" i="2"/>
  <c r="K8" i="2"/>
  <c r="L8" i="2"/>
  <c r="K16" i="2"/>
  <c r="L16" i="2"/>
  <c r="E16" i="6"/>
  <c r="L22" i="2"/>
  <c r="K42" i="2"/>
  <c r="K47" i="2"/>
  <c r="K84" i="2"/>
  <c r="L89" i="2"/>
  <c r="K89" i="2"/>
  <c r="L113" i="2"/>
  <c r="K113" i="2"/>
  <c r="K117" i="2"/>
  <c r="L117" i="2"/>
  <c r="K14" i="2"/>
  <c r="L34" i="2"/>
  <c r="K45" i="2"/>
  <c r="L58" i="2"/>
  <c r="K58" i="2"/>
  <c r="L76" i="2"/>
  <c r="K76" i="2"/>
  <c r="K39" i="2"/>
  <c r="K11" i="2"/>
  <c r="L55" i="2"/>
  <c r="K55" i="2"/>
  <c r="K64" i="2"/>
  <c r="L64" i="2"/>
  <c r="K69" i="2"/>
  <c r="L73" i="2"/>
  <c r="K73" i="2"/>
  <c r="J78" i="2"/>
  <c r="L82" i="2" s="1"/>
  <c r="K79" i="2"/>
  <c r="L79" i="2"/>
  <c r="J91" i="2"/>
  <c r="L92" i="2"/>
  <c r="K92" i="2"/>
  <c r="K91" i="2" s="1"/>
  <c r="F24" i="6" s="1"/>
  <c r="K97" i="2"/>
  <c r="J102" i="2"/>
  <c r="K103" i="2"/>
  <c r="L103" i="2"/>
  <c r="K125" i="2"/>
  <c r="L125" i="2"/>
  <c r="L134" i="2"/>
  <c r="K134" i="2"/>
  <c r="K133" i="2" s="1"/>
  <c r="J133" i="2"/>
  <c r="L86" i="2"/>
  <c r="K86" i="2"/>
  <c r="K99" i="2"/>
  <c r="K98" i="2" s="1"/>
  <c r="F25" i="6" s="1"/>
  <c r="J98" i="2"/>
  <c r="L104" i="2"/>
  <c r="I16" i="3"/>
  <c r="K17" i="3"/>
  <c r="J18" i="4"/>
  <c r="K104" i="2"/>
  <c r="I45" i="3"/>
  <c r="L28" i="2"/>
  <c r="K30" i="2"/>
  <c r="K66" i="2"/>
  <c r="L57" i="2"/>
  <c r="K57" i="2"/>
  <c r="L88" i="2"/>
  <c r="L116" i="2"/>
  <c r="J120" i="2"/>
  <c r="L121" i="2" s="1"/>
  <c r="K121" i="2"/>
  <c r="J128" i="2"/>
  <c r="L129" i="2"/>
  <c r="K129" i="2"/>
  <c r="K128" i="2" s="1"/>
  <c r="F30" i="6" s="1"/>
  <c r="L132" i="2"/>
  <c r="J9" i="3"/>
  <c r="I9" i="3"/>
  <c r="J42" i="5"/>
  <c r="E72" i="6"/>
  <c r="E71" i="5"/>
  <c r="L29" i="2"/>
  <c r="K41" i="2"/>
  <c r="L49" i="2"/>
  <c r="J65" i="2"/>
  <c r="K88" i="2"/>
  <c r="L93" i="2"/>
  <c r="L96" i="2"/>
  <c r="K116" i="2"/>
  <c r="K132" i="2"/>
  <c r="I29" i="3"/>
  <c r="I41" i="3"/>
  <c r="I47" i="3"/>
  <c r="E64" i="6"/>
  <c r="E18" i="5"/>
  <c r="E19" i="5"/>
  <c r="E69" i="5"/>
  <c r="L23" i="2"/>
  <c r="L112" i="2"/>
  <c r="K122" i="2"/>
  <c r="I23" i="3"/>
  <c r="I35" i="3"/>
  <c r="E62" i="5"/>
  <c r="E70" i="6"/>
  <c r="E63" i="5"/>
  <c r="I8" i="12"/>
  <c r="J7" i="3"/>
  <c r="J6" i="3" s="1"/>
  <c r="F41" i="6" s="1"/>
  <c r="I7" i="3"/>
  <c r="J39" i="5"/>
  <c r="J40" i="5"/>
  <c r="I44" i="5"/>
  <c r="J33" i="5" s="1"/>
  <c r="L67" i="6"/>
  <c r="M67" i="6" s="1"/>
  <c r="J41" i="5"/>
  <c r="K61" i="2"/>
  <c r="L115" i="2"/>
  <c r="I21" i="3"/>
  <c r="I27" i="3"/>
  <c r="I33" i="3"/>
  <c r="E8" i="5"/>
  <c r="E9" i="5"/>
  <c r="E62" i="6"/>
  <c r="K48" i="2"/>
  <c r="K54" i="2"/>
  <c r="K53" i="2" s="1"/>
  <c r="F20" i="6" s="1"/>
  <c r="J53" i="2"/>
  <c r="L63" i="2" s="1"/>
  <c r="L72" i="2"/>
  <c r="L74" i="2"/>
  <c r="K82" i="2"/>
  <c r="J24" i="3"/>
  <c r="F45" i="6" s="1"/>
  <c r="J36" i="3"/>
  <c r="F48" i="6" s="1"/>
  <c r="I39" i="4"/>
  <c r="J39" i="4" s="1"/>
  <c r="I35" i="4"/>
  <c r="J35" i="4" s="1"/>
  <c r="I38" i="4"/>
  <c r="J38" i="4" s="1"/>
  <c r="I34" i="4"/>
  <c r="J34" i="4" s="1"/>
  <c r="I40" i="4"/>
  <c r="J40" i="4" s="1"/>
  <c r="I36" i="4"/>
  <c r="J36" i="4" s="1"/>
  <c r="E21" i="5"/>
  <c r="D82" i="5"/>
  <c r="E80" i="5"/>
  <c r="E74" i="6"/>
  <c r="E81" i="5"/>
  <c r="E79" i="5"/>
  <c r="M65" i="6"/>
  <c r="J18" i="5"/>
  <c r="J21" i="5"/>
  <c r="J17" i="5"/>
  <c r="J19" i="5"/>
  <c r="L64" i="6"/>
  <c r="K7" i="2"/>
  <c r="K5" i="2" s="1"/>
  <c r="F15" i="6" s="1"/>
  <c r="L107" i="2"/>
  <c r="K112" i="2"/>
  <c r="I11" i="3"/>
  <c r="K13" i="3" s="1"/>
  <c r="K18" i="3"/>
  <c r="E61" i="5"/>
  <c r="K28" i="2"/>
  <c r="K131" i="2"/>
  <c r="J130" i="2"/>
  <c r="L131" i="2"/>
  <c r="I39" i="3"/>
  <c r="I36" i="3" s="1"/>
  <c r="J5" i="2"/>
  <c r="L15" i="2"/>
  <c r="K36" i="2"/>
  <c r="K35" i="2" s="1"/>
  <c r="F18" i="6" s="1"/>
  <c r="J35" i="2"/>
  <c r="L42" i="2" s="1"/>
  <c r="L80" i="2"/>
  <c r="L108" i="2"/>
  <c r="L126" i="2"/>
  <c r="K126" i="2"/>
  <c r="J11" i="3"/>
  <c r="F42" i="6" s="1"/>
  <c r="I19" i="3"/>
  <c r="K25" i="3"/>
  <c r="I24" i="3"/>
  <c r="L62" i="6"/>
  <c r="J8" i="5"/>
  <c r="J11" i="5"/>
  <c r="J9" i="5"/>
  <c r="J29" i="5"/>
  <c r="J32" i="5"/>
  <c r="J16" i="5"/>
  <c r="J36" i="5"/>
  <c r="J35" i="5"/>
  <c r="J37" i="5"/>
  <c r="E48" i="5"/>
  <c r="E43" i="5"/>
  <c r="E46" i="5"/>
  <c r="E68" i="6"/>
  <c r="E49" i="5"/>
  <c r="J14" i="5"/>
  <c r="E35" i="5"/>
  <c r="E55" i="5"/>
  <c r="L63" i="6"/>
  <c r="E69" i="6"/>
  <c r="E15" i="5"/>
  <c r="J31" i="5"/>
  <c r="E36" i="5"/>
  <c r="E54" i="5"/>
  <c r="E75" i="5"/>
  <c r="E73" i="5"/>
  <c r="E73" i="6"/>
  <c r="L66" i="6"/>
  <c r="G81" i="6"/>
  <c r="E41" i="5"/>
  <c r="E45" i="5"/>
  <c r="E56" i="5"/>
  <c r="G5" i="12"/>
  <c r="H5" i="12" s="1"/>
  <c r="J5" i="12"/>
  <c r="F6" i="12" s="1"/>
  <c r="E48" i="6" l="1"/>
  <c r="K38" i="3"/>
  <c r="K37" i="3"/>
  <c r="E44" i="6"/>
  <c r="K22" i="3"/>
  <c r="I28" i="3"/>
  <c r="E21" i="6"/>
  <c r="L67" i="2"/>
  <c r="K15" i="3"/>
  <c r="K65" i="2"/>
  <c r="F21" i="6" s="1"/>
  <c r="L69" i="2"/>
  <c r="L50" i="2"/>
  <c r="K25" i="2"/>
  <c r="F17" i="6" s="1"/>
  <c r="F33" i="6" s="1"/>
  <c r="K109" i="2"/>
  <c r="F27" i="6" s="1"/>
  <c r="E85" i="5"/>
  <c r="E28" i="5"/>
  <c r="E37" i="5"/>
  <c r="E77" i="5"/>
  <c r="K7" i="3"/>
  <c r="I6" i="3"/>
  <c r="L68" i="6"/>
  <c r="M62" i="6"/>
  <c r="E12" i="5"/>
  <c r="E41" i="6"/>
  <c r="F51" i="6"/>
  <c r="K35" i="3"/>
  <c r="K20" i="3"/>
  <c r="K9" i="3"/>
  <c r="E28" i="6"/>
  <c r="E19" i="6"/>
  <c r="L51" i="2"/>
  <c r="J49" i="3"/>
  <c r="E15" i="6"/>
  <c r="L6" i="2"/>
  <c r="L17" i="2"/>
  <c r="E42" i="6"/>
  <c r="K14" i="3"/>
  <c r="K12" i="3"/>
  <c r="E7" i="5"/>
  <c r="E75" i="6"/>
  <c r="F62" i="6"/>
  <c r="K23" i="3"/>
  <c r="E25" i="6"/>
  <c r="L98" i="2"/>
  <c r="G25" i="6" s="1"/>
  <c r="E24" i="6"/>
  <c r="L91" i="2"/>
  <c r="G24" i="6" s="1"/>
  <c r="L14" i="2"/>
  <c r="L84" i="2"/>
  <c r="L40" i="2"/>
  <c r="L10" i="2"/>
  <c r="K43" i="2"/>
  <c r="F19" i="6" s="1"/>
  <c r="J69" i="4"/>
  <c r="L60" i="2"/>
  <c r="I9" i="12"/>
  <c r="I44" i="3"/>
  <c r="K45" i="3" s="1"/>
  <c r="K102" i="2"/>
  <c r="F26" i="6" s="1"/>
  <c r="K78" i="2"/>
  <c r="F23" i="6" s="1"/>
  <c r="L47" i="2"/>
  <c r="L68" i="2"/>
  <c r="L18" i="2"/>
  <c r="L66" i="2"/>
  <c r="E31" i="6"/>
  <c r="L130" i="2"/>
  <c r="G31" i="6" s="1"/>
  <c r="K123" i="2"/>
  <c r="F29" i="6" s="1"/>
  <c r="E64" i="5"/>
  <c r="E33" i="5"/>
  <c r="K39" i="3"/>
  <c r="G6" i="12"/>
  <c r="H6" i="12" s="1"/>
  <c r="J6" i="12"/>
  <c r="F7" i="12" s="1"/>
  <c r="M66" i="6"/>
  <c r="F69" i="6"/>
  <c r="H69" i="6" s="1"/>
  <c r="F68" i="6"/>
  <c r="H68" i="6" s="1"/>
  <c r="J28" i="5"/>
  <c r="K33" i="3"/>
  <c r="I31" i="3"/>
  <c r="F70" i="6"/>
  <c r="H70" i="6" s="1"/>
  <c r="F64" i="6"/>
  <c r="H64" i="6" s="1"/>
  <c r="E68" i="5"/>
  <c r="E52" i="6"/>
  <c r="J71" i="4"/>
  <c r="J27" i="4"/>
  <c r="E26" i="6"/>
  <c r="L106" i="2"/>
  <c r="E23" i="6"/>
  <c r="L90" i="2"/>
  <c r="L85" i="2"/>
  <c r="F73" i="6"/>
  <c r="H73" i="6" s="1"/>
  <c r="M63" i="6"/>
  <c r="E42" i="5"/>
  <c r="J7" i="5"/>
  <c r="E45" i="6"/>
  <c r="K26" i="3"/>
  <c r="L46" i="2"/>
  <c r="K130" i="2"/>
  <c r="F31" i="6" s="1"/>
  <c r="M64" i="6"/>
  <c r="F74" i="6"/>
  <c r="H74" i="6" s="1"/>
  <c r="L59" i="2"/>
  <c r="K27" i="3"/>
  <c r="J38" i="5"/>
  <c r="J44" i="5" s="1"/>
  <c r="E60" i="5"/>
  <c r="L7" i="2"/>
  <c r="K47" i="3"/>
  <c r="F72" i="6"/>
  <c r="H72" i="6" s="1"/>
  <c r="E30" i="6"/>
  <c r="L41" i="2"/>
  <c r="J136" i="2"/>
  <c r="L123" i="2" s="1"/>
  <c r="G29" i="6" s="1"/>
  <c r="E32" i="6"/>
  <c r="L135" i="2"/>
  <c r="L81" i="2"/>
  <c r="L122" i="2"/>
  <c r="E22" i="6"/>
  <c r="L75" i="2"/>
  <c r="L52" i="2"/>
  <c r="L19" i="2"/>
  <c r="J41" i="4"/>
  <c r="J43" i="4" s="1"/>
  <c r="E72" i="5"/>
  <c r="E53" i="5"/>
  <c r="J12" i="5"/>
  <c r="E18" i="6"/>
  <c r="L35" i="2"/>
  <c r="G18" i="6" s="1"/>
  <c r="L36" i="2"/>
  <c r="E20" i="6"/>
  <c r="L54" i="2"/>
  <c r="L62" i="2"/>
  <c r="K21" i="3"/>
  <c r="L99" i="2"/>
  <c r="I40" i="3"/>
  <c r="L83" i="2"/>
  <c r="K120" i="2"/>
  <c r="F28" i="6" s="1"/>
  <c r="L13" i="2"/>
  <c r="E43" i="6"/>
  <c r="F32" i="6"/>
  <c r="L97" i="2"/>
  <c r="L11" i="2"/>
  <c r="L45" i="2"/>
  <c r="E29" i="6"/>
  <c r="L101" i="2"/>
  <c r="L39" i="2"/>
  <c r="E27" i="6"/>
  <c r="L114" i="2"/>
  <c r="L111" i="2"/>
  <c r="L119" i="2"/>
  <c r="L61" i="2"/>
  <c r="L118" i="2"/>
  <c r="L12" i="2"/>
  <c r="E79" i="6" l="1"/>
  <c r="G79" i="6" s="1"/>
  <c r="K21" i="6"/>
  <c r="E80" i="6"/>
  <c r="E81" i="6"/>
  <c r="H81" i="6" s="1"/>
  <c r="E33" i="6"/>
  <c r="E49" i="6"/>
  <c r="K42" i="3"/>
  <c r="K43" i="3"/>
  <c r="L109" i="2"/>
  <c r="G27" i="6" s="1"/>
  <c r="L133" i="2"/>
  <c r="K41" i="3"/>
  <c r="F52" i="6"/>
  <c r="F53" i="6" s="1"/>
  <c r="F54" i="6" s="1"/>
  <c r="L43" i="2"/>
  <c r="G19" i="6" s="1"/>
  <c r="L128" i="2"/>
  <c r="G30" i="6" s="1"/>
  <c r="H62" i="6"/>
  <c r="L120" i="2"/>
  <c r="G28" i="6" s="1"/>
  <c r="M68" i="6"/>
  <c r="L65" i="2"/>
  <c r="G21" i="6" s="1"/>
  <c r="L70" i="2"/>
  <c r="G22" i="6" s="1"/>
  <c r="G7" i="12"/>
  <c r="H7" i="12" s="1"/>
  <c r="J7" i="12" s="1"/>
  <c r="F8" i="12" s="1"/>
  <c r="E46" i="6"/>
  <c r="E51" i="6" s="1"/>
  <c r="K30" i="3"/>
  <c r="K136" i="2"/>
  <c r="J138" i="2" s="1"/>
  <c r="D5" i="9"/>
  <c r="E5" i="10" s="1"/>
  <c r="L25" i="2"/>
  <c r="G17" i="6" s="1"/>
  <c r="L20" i="2"/>
  <c r="G16" i="6" s="1"/>
  <c r="L78" i="2"/>
  <c r="G23" i="6" s="1"/>
  <c r="E50" i="6"/>
  <c r="K46" i="3"/>
  <c r="K48" i="3"/>
  <c r="I49" i="3"/>
  <c r="K40" i="3" s="1"/>
  <c r="G49" i="6" s="1"/>
  <c r="L53" i="2"/>
  <c r="G20" i="6" s="1"/>
  <c r="L102" i="2"/>
  <c r="G26" i="6" s="1"/>
  <c r="E47" i="6"/>
  <c r="K32" i="3"/>
  <c r="K34" i="3"/>
  <c r="I10" i="12"/>
  <c r="M70" i="6"/>
  <c r="F67" i="6"/>
  <c r="H67" i="6" s="1"/>
  <c r="F65" i="6"/>
  <c r="H65" i="6" s="1"/>
  <c r="F66" i="6"/>
  <c r="H66" i="6" s="1"/>
  <c r="F71" i="6"/>
  <c r="H71" i="6" s="1"/>
  <c r="F63" i="6"/>
  <c r="H63" i="6" s="1"/>
  <c r="L5" i="2"/>
  <c r="G15" i="6" s="1"/>
  <c r="K10" i="3"/>
  <c r="K6" i="3"/>
  <c r="G41" i="6" s="1"/>
  <c r="K8" i="3"/>
  <c r="K29" i="3"/>
  <c r="E53" i="6" l="1"/>
  <c r="G8" i="12"/>
  <c r="H8" i="12" s="1"/>
  <c r="J8" i="12"/>
  <c r="F9" i="12" s="1"/>
  <c r="J51" i="3"/>
  <c r="D5" i="10"/>
  <c r="K16" i="3"/>
  <c r="G43" i="6" s="1"/>
  <c r="K36" i="3"/>
  <c r="G48" i="6" s="1"/>
  <c r="K24" i="3"/>
  <c r="G45" i="6" s="1"/>
  <c r="K19" i="3"/>
  <c r="G44" i="6" s="1"/>
  <c r="K11" i="3"/>
  <c r="G42" i="6" s="1"/>
  <c r="I11" i="12"/>
  <c r="K28" i="3"/>
  <c r="G46" i="6" s="1"/>
  <c r="F75" i="6"/>
  <c r="H75" i="6"/>
  <c r="K44" i="3"/>
  <c r="G50" i="6" s="1"/>
  <c r="L136" i="2"/>
  <c r="G32" i="6"/>
  <c r="G33" i="6" s="1"/>
  <c r="K31" i="3"/>
  <c r="G47" i="6" s="1"/>
  <c r="G82" i="6"/>
  <c r="F92" i="6" s="1"/>
  <c r="G92" i="6" s="1"/>
  <c r="I92" i="6" s="1"/>
  <c r="H79" i="6"/>
  <c r="G80" i="6"/>
  <c r="F93" i="6" l="1"/>
  <c r="G93" i="6" s="1"/>
  <c r="I93" i="6" s="1"/>
  <c r="J92" i="6"/>
  <c r="I12" i="12"/>
  <c r="G51" i="6"/>
  <c r="G9" i="12"/>
  <c r="H9" i="12" s="1"/>
  <c r="J9" i="12"/>
  <c r="F10" i="12" s="1"/>
  <c r="H80" i="6"/>
  <c r="G52" i="6" l="1"/>
  <c r="G53" i="6" s="1"/>
  <c r="G10" i="12"/>
  <c r="H10" i="12" s="1"/>
  <c r="J10" i="12" s="1"/>
  <c r="F11" i="12" s="1"/>
  <c r="I13" i="12"/>
  <c r="J93" i="6"/>
  <c r="F94" i="6"/>
  <c r="G94" i="6" s="1"/>
  <c r="I94" i="6" s="1"/>
  <c r="G11" i="12" l="1"/>
  <c r="H11" i="12" s="1"/>
  <c r="J11" i="12"/>
  <c r="F12" i="12" s="1"/>
  <c r="F95" i="6"/>
  <c r="G95" i="6" s="1"/>
  <c r="I95" i="6" s="1"/>
  <c r="J94" i="6"/>
  <c r="I14" i="12"/>
  <c r="I15" i="12" l="1"/>
  <c r="F96" i="6"/>
  <c r="G96" i="6" s="1"/>
  <c r="I96" i="6" s="1"/>
  <c r="J95" i="6"/>
  <c r="G12" i="12"/>
  <c r="H12" i="12" s="1"/>
  <c r="J12" i="12" s="1"/>
  <c r="F13" i="12" s="1"/>
  <c r="G13" i="12" l="1"/>
  <c r="H13" i="12" s="1"/>
  <c r="J13" i="12" s="1"/>
  <c r="F14" i="12" s="1"/>
  <c r="F97" i="6"/>
  <c r="G97" i="6" s="1"/>
  <c r="I97" i="6" s="1"/>
  <c r="J96" i="6"/>
  <c r="I16" i="12"/>
  <c r="G14" i="12" l="1"/>
  <c r="H14" i="12" s="1"/>
  <c r="J14" i="12" s="1"/>
  <c r="F15" i="12" s="1"/>
  <c r="I17" i="12"/>
  <c r="F98" i="6"/>
  <c r="G98" i="6" s="1"/>
  <c r="I98" i="6" s="1"/>
  <c r="J97" i="6"/>
  <c r="G15" i="12" l="1"/>
  <c r="H15" i="12" s="1"/>
  <c r="J15" i="12"/>
  <c r="F16" i="12" s="1"/>
  <c r="J98" i="6"/>
  <c r="F99" i="6"/>
  <c r="G99" i="6" s="1"/>
  <c r="I99" i="6" s="1"/>
  <c r="I18" i="12"/>
  <c r="F100" i="6" l="1"/>
  <c r="G100" i="6" s="1"/>
  <c r="I100" i="6" s="1"/>
  <c r="J99" i="6"/>
  <c r="I19" i="12"/>
  <c r="G16" i="12"/>
  <c r="H16" i="12" s="1"/>
  <c r="J16" i="12" s="1"/>
  <c r="F17" i="12" s="1"/>
  <c r="G17" i="12" l="1"/>
  <c r="H17" i="12" s="1"/>
  <c r="J17" i="12" s="1"/>
  <c r="F18" i="12" s="1"/>
  <c r="I20" i="12"/>
  <c r="F101" i="6"/>
  <c r="G101" i="6" s="1"/>
  <c r="I101" i="6" s="1"/>
  <c r="J100" i="6"/>
  <c r="G18" i="12" l="1"/>
  <c r="H18" i="12" s="1"/>
  <c r="J18" i="12"/>
  <c r="F19" i="12" s="1"/>
  <c r="F102" i="6"/>
  <c r="G102" i="6" s="1"/>
  <c r="I102" i="6" s="1"/>
  <c r="J101" i="6"/>
  <c r="I21" i="12"/>
  <c r="I22" i="12" l="1"/>
  <c r="J102" i="6"/>
  <c r="F103" i="6"/>
  <c r="G103" i="6" s="1"/>
  <c r="I103" i="6" s="1"/>
  <c r="J19" i="12"/>
  <c r="F20" i="12" s="1"/>
  <c r="G19" i="12"/>
  <c r="H19" i="12" s="1"/>
  <c r="F104" i="6" l="1"/>
  <c r="G104" i="6" s="1"/>
  <c r="I104" i="6" s="1"/>
  <c r="J103" i="6"/>
  <c r="G20" i="12"/>
  <c r="H20" i="12" s="1"/>
  <c r="J20" i="12" s="1"/>
  <c r="F21" i="12" s="1"/>
  <c r="I23" i="12"/>
  <c r="G21" i="12" l="1"/>
  <c r="H21" i="12" s="1"/>
  <c r="J21" i="12" s="1"/>
  <c r="F22" i="12" s="1"/>
  <c r="I24" i="12"/>
  <c r="J104" i="6"/>
  <c r="F105" i="6"/>
  <c r="G105" i="6" s="1"/>
  <c r="I105" i="6" s="1"/>
  <c r="G22" i="12" l="1"/>
  <c r="H22" i="12" s="1"/>
  <c r="J22" i="12"/>
  <c r="F23" i="12" s="1"/>
  <c r="F106" i="6"/>
  <c r="G106" i="6" s="1"/>
  <c r="I106" i="6" s="1"/>
  <c r="J105" i="6"/>
  <c r="I25" i="12"/>
  <c r="I26" i="12" l="1"/>
  <c r="F107" i="6"/>
  <c r="G107" i="6" s="1"/>
  <c r="I107" i="6" s="1"/>
  <c r="J106" i="6"/>
  <c r="G23" i="12"/>
  <c r="H23" i="12" s="1"/>
  <c r="J23" i="12" s="1"/>
  <c r="F24" i="12" s="1"/>
  <c r="G24" i="12" l="1"/>
  <c r="H24" i="12" s="1"/>
  <c r="J24" i="12" s="1"/>
  <c r="F25" i="12" s="1"/>
  <c r="F108" i="6"/>
  <c r="G108" i="6" s="1"/>
  <c r="I108" i="6" s="1"/>
  <c r="J107" i="6"/>
  <c r="I27" i="12"/>
  <c r="G25" i="12" l="1"/>
  <c r="H25" i="12" s="1"/>
  <c r="J25" i="12" s="1"/>
  <c r="F26" i="12" s="1"/>
  <c r="I28" i="12"/>
  <c r="F109" i="6"/>
  <c r="G109" i="6" s="1"/>
  <c r="I109" i="6" s="1"/>
  <c r="J108" i="6"/>
  <c r="G26" i="12" l="1"/>
  <c r="H26" i="12" s="1"/>
  <c r="J26" i="12"/>
  <c r="F27" i="12" s="1"/>
  <c r="F110" i="6"/>
  <c r="G110" i="6" s="1"/>
  <c r="I110" i="6" s="1"/>
  <c r="J109" i="6"/>
  <c r="I29" i="12"/>
  <c r="I30" i="12" l="1"/>
  <c r="F111" i="6"/>
  <c r="G111" i="6" s="1"/>
  <c r="I111" i="6" s="1"/>
  <c r="J110" i="6"/>
  <c r="G27" i="12"/>
  <c r="H27" i="12" s="1"/>
  <c r="J27" i="12" s="1"/>
  <c r="F28" i="12" s="1"/>
  <c r="G28" i="12" l="1"/>
  <c r="H28" i="12" s="1"/>
  <c r="J28" i="12"/>
  <c r="F29" i="12" s="1"/>
  <c r="F112" i="6"/>
  <c r="G112" i="6" s="1"/>
  <c r="I112" i="6" s="1"/>
  <c r="J111" i="6"/>
  <c r="I31" i="12"/>
  <c r="I32" i="12" l="1"/>
  <c r="J112" i="6"/>
  <c r="F113" i="6"/>
  <c r="G113" i="6" s="1"/>
  <c r="I113" i="6" s="1"/>
  <c r="G29" i="12"/>
  <c r="H29" i="12" s="1"/>
  <c r="J29" i="12"/>
  <c r="F30" i="12" s="1"/>
  <c r="G30" i="12" l="1"/>
  <c r="H30" i="12" s="1"/>
  <c r="J30" i="12"/>
  <c r="F31" i="12" s="1"/>
  <c r="J113" i="6"/>
  <c r="F114" i="6"/>
  <c r="G114" i="6" s="1"/>
  <c r="I114" i="6" s="1"/>
  <c r="I33" i="12"/>
  <c r="I34" i="12" l="1"/>
  <c r="F115" i="6"/>
  <c r="G115" i="6" s="1"/>
  <c r="I115" i="6" s="1"/>
  <c r="J114" i="6"/>
  <c r="G31" i="12"/>
  <c r="H31" i="12" s="1"/>
  <c r="J31" i="12"/>
  <c r="F32" i="12" s="1"/>
  <c r="G32" i="12" l="1"/>
  <c r="H32" i="12" s="1"/>
  <c r="J32" i="12" s="1"/>
  <c r="F33" i="12" s="1"/>
  <c r="F116" i="6"/>
  <c r="G116" i="6" s="1"/>
  <c r="I116" i="6" s="1"/>
  <c r="J115" i="6"/>
  <c r="I35" i="12"/>
  <c r="G33" i="12" l="1"/>
  <c r="H33" i="12" s="1"/>
  <c r="J33" i="12"/>
  <c r="F34" i="12" s="1"/>
  <c r="I36" i="12"/>
  <c r="J116" i="6"/>
  <c r="F117" i="6"/>
  <c r="G117" i="6" s="1"/>
  <c r="I117" i="6" s="1"/>
  <c r="J117" i="6" l="1"/>
  <c r="F118" i="6"/>
  <c r="G118" i="6" s="1"/>
  <c r="I118" i="6" s="1"/>
  <c r="I37" i="12"/>
  <c r="G34" i="12"/>
  <c r="H34" i="12" s="1"/>
  <c r="J34" i="12"/>
  <c r="F35" i="12" s="1"/>
  <c r="G35" i="12" l="1"/>
  <c r="H35" i="12" s="1"/>
  <c r="J35" i="12" s="1"/>
  <c r="F36" i="12" s="1"/>
  <c r="I38" i="12"/>
  <c r="F119" i="6"/>
  <c r="G119" i="6" s="1"/>
  <c r="I119" i="6" s="1"/>
  <c r="J118" i="6"/>
  <c r="G36" i="12" l="1"/>
  <c r="H36" i="12" s="1"/>
  <c r="J36" i="12" s="1"/>
  <c r="F37" i="12" s="1"/>
  <c r="J119" i="6"/>
  <c r="F120" i="6"/>
  <c r="G120" i="6" s="1"/>
  <c r="I120" i="6" s="1"/>
  <c r="I39" i="12"/>
  <c r="G37" i="12" l="1"/>
  <c r="H37" i="12" s="1"/>
  <c r="J37" i="12"/>
  <c r="F38" i="12" s="1"/>
  <c r="I40" i="12"/>
  <c r="F121" i="6"/>
  <c r="G121" i="6" s="1"/>
  <c r="I121" i="6" s="1"/>
  <c r="J120" i="6"/>
  <c r="J121" i="6" l="1"/>
  <c r="F122" i="6"/>
  <c r="G122" i="6" s="1"/>
  <c r="I122" i="6" s="1"/>
  <c r="I41" i="12"/>
  <c r="G38" i="12"/>
  <c r="H38" i="12" s="1"/>
  <c r="J38" i="12" s="1"/>
  <c r="F39" i="12" s="1"/>
  <c r="G39" i="12" l="1"/>
  <c r="H39" i="12" s="1"/>
  <c r="J39" i="12"/>
  <c r="F40" i="12" s="1"/>
  <c r="I42" i="12"/>
  <c r="J122" i="6"/>
  <c r="F123" i="6"/>
  <c r="G123" i="6" s="1"/>
  <c r="I123" i="6" s="1"/>
  <c r="J123" i="6" l="1"/>
  <c r="F124" i="6"/>
  <c r="G124" i="6" s="1"/>
  <c r="I124" i="6" s="1"/>
  <c r="I43" i="12"/>
  <c r="G40" i="12"/>
  <c r="H40" i="12" s="1"/>
  <c r="J40" i="12"/>
  <c r="F41" i="12" s="1"/>
  <c r="G41" i="12" l="1"/>
  <c r="H41" i="12" s="1"/>
  <c r="J41" i="12"/>
  <c r="F42" i="12" s="1"/>
  <c r="I44" i="12"/>
  <c r="F125" i="6"/>
  <c r="G125" i="6" s="1"/>
  <c r="I125" i="6" s="1"/>
  <c r="J124" i="6"/>
  <c r="I45" i="12" l="1"/>
  <c r="J125" i="6"/>
  <c r="F126" i="6"/>
  <c r="G126" i="6" s="1"/>
  <c r="I126" i="6" s="1"/>
  <c r="G42" i="12"/>
  <c r="H42" i="12" s="1"/>
  <c r="J42" i="12"/>
  <c r="F43" i="12" s="1"/>
  <c r="G43" i="12" l="1"/>
  <c r="H43" i="12" s="1"/>
  <c r="J43" i="12" s="1"/>
  <c r="F44" i="12" s="1"/>
  <c r="F127" i="6"/>
  <c r="G127" i="6" s="1"/>
  <c r="I127" i="6" s="1"/>
  <c r="J126" i="6"/>
  <c r="I46" i="12"/>
  <c r="G44" i="12" l="1"/>
  <c r="H44" i="12" s="1"/>
  <c r="J44" i="12"/>
  <c r="F45" i="12" s="1"/>
  <c r="I47" i="12"/>
  <c r="F128" i="6"/>
  <c r="G128" i="6" s="1"/>
  <c r="I128" i="6" s="1"/>
  <c r="J127" i="6"/>
  <c r="F129" i="6" l="1"/>
  <c r="G129" i="6" s="1"/>
  <c r="I129" i="6" s="1"/>
  <c r="J128" i="6"/>
  <c r="I48" i="12"/>
  <c r="G45" i="12"/>
  <c r="H45" i="12" s="1"/>
  <c r="J45" i="12" s="1"/>
  <c r="F46" i="12" s="1"/>
  <c r="G46" i="12" l="1"/>
  <c r="H46" i="12" s="1"/>
  <c r="J46" i="12"/>
  <c r="F47" i="12" s="1"/>
  <c r="I49" i="12"/>
  <c r="F130" i="6"/>
  <c r="G130" i="6" s="1"/>
  <c r="I130" i="6" s="1"/>
  <c r="J129" i="6"/>
  <c r="F131" i="6" l="1"/>
  <c r="G131" i="6" s="1"/>
  <c r="I131" i="6" s="1"/>
  <c r="J131" i="6" s="1"/>
  <c r="J130" i="6"/>
  <c r="I50" i="12"/>
  <c r="G47" i="12"/>
  <c r="H47" i="12" s="1"/>
  <c r="J47" i="12" s="1"/>
  <c r="F48" i="12" s="1"/>
  <c r="G48" i="12" l="1"/>
  <c r="H48" i="12" s="1"/>
  <c r="J48" i="12"/>
  <c r="F49" i="12" s="1"/>
  <c r="I51" i="12"/>
  <c r="I52" i="12" l="1"/>
  <c r="G49" i="12"/>
  <c r="H49" i="12" s="1"/>
  <c r="J49" i="12" s="1"/>
  <c r="F50" i="12" s="1"/>
  <c r="G50" i="12" l="1"/>
  <c r="H50" i="12" s="1"/>
  <c r="J50" i="12"/>
  <c r="F51" i="12" s="1"/>
  <c r="I53" i="12"/>
  <c r="I54" i="12" l="1"/>
  <c r="G51" i="12"/>
  <c r="H51" i="12" s="1"/>
  <c r="J51" i="12" s="1"/>
  <c r="F52" i="12" s="1"/>
  <c r="G52" i="12" l="1"/>
  <c r="H52" i="12" s="1"/>
  <c r="J52" i="12"/>
  <c r="F53" i="12" s="1"/>
  <c r="I55" i="12"/>
  <c r="I56" i="12" l="1"/>
  <c r="G53" i="12"/>
  <c r="H53" i="12" s="1"/>
  <c r="J53" i="12"/>
  <c r="F54" i="12" s="1"/>
  <c r="G54" i="12" l="1"/>
  <c r="H54" i="12" s="1"/>
  <c r="J54" i="12" s="1"/>
  <c r="F55" i="12" s="1"/>
  <c r="I57" i="12"/>
  <c r="G55" i="12" l="1"/>
  <c r="H55" i="12" s="1"/>
  <c r="J55" i="12"/>
  <c r="F56" i="12" s="1"/>
  <c r="I58" i="12"/>
  <c r="I59" i="12" l="1"/>
  <c r="G56" i="12"/>
  <c r="H56" i="12" s="1"/>
  <c r="J56" i="12" s="1"/>
  <c r="F57" i="12" s="1"/>
  <c r="G57" i="12" l="1"/>
  <c r="H57" i="12" s="1"/>
  <c r="J57" i="12"/>
  <c r="F58" i="12" s="1"/>
  <c r="I60" i="12"/>
  <c r="I61" i="12" l="1"/>
  <c r="G58" i="12"/>
  <c r="H58" i="12" s="1"/>
  <c r="J58" i="12"/>
  <c r="F59" i="12" s="1"/>
  <c r="G59" i="12" l="1"/>
  <c r="H59" i="12" s="1"/>
  <c r="J59" i="12" s="1"/>
  <c r="F60" i="12" s="1"/>
  <c r="I62" i="12"/>
  <c r="G60" i="12" l="1"/>
  <c r="H60" i="12" s="1"/>
  <c r="J60" i="12" s="1"/>
  <c r="F61" i="12" s="1"/>
  <c r="I63" i="12"/>
  <c r="G61" i="12" l="1"/>
  <c r="H61" i="12" s="1"/>
  <c r="J61" i="12"/>
  <c r="F62" i="12" s="1"/>
  <c r="I64" i="12"/>
  <c r="I65" i="12" l="1"/>
  <c r="G62" i="12"/>
  <c r="H62" i="12" s="1"/>
  <c r="J62" i="12"/>
  <c r="F63" i="12" s="1"/>
  <c r="G63" i="12" l="1"/>
  <c r="H63" i="12" s="1"/>
  <c r="J63" i="12"/>
  <c r="F64" i="12" s="1"/>
  <c r="I66" i="12"/>
  <c r="I67" i="12" l="1"/>
  <c r="G64" i="12"/>
  <c r="H64" i="12" s="1"/>
  <c r="J64" i="12"/>
  <c r="F65" i="12" s="1"/>
  <c r="G65" i="12" l="1"/>
  <c r="H65" i="12" s="1"/>
  <c r="J65" i="12" s="1"/>
  <c r="F66" i="12" s="1"/>
  <c r="I68" i="12"/>
  <c r="G66" i="12" l="1"/>
  <c r="H66" i="12" s="1"/>
  <c r="J66" i="12"/>
  <c r="F67" i="12" s="1"/>
  <c r="I69" i="12"/>
  <c r="I70" i="12" l="1"/>
  <c r="G67" i="12"/>
  <c r="H67" i="12" s="1"/>
  <c r="J67" i="12" s="1"/>
  <c r="F68" i="12" s="1"/>
  <c r="G68" i="12" l="1"/>
  <c r="H68" i="12" s="1"/>
  <c r="J68" i="12"/>
  <c r="F69" i="12" s="1"/>
  <c r="I71" i="12"/>
  <c r="I72" i="12" l="1"/>
  <c r="G69" i="12"/>
  <c r="H69" i="12" s="1"/>
  <c r="J69" i="12" s="1"/>
  <c r="F70" i="12" s="1"/>
  <c r="G70" i="12" l="1"/>
  <c r="H70" i="12" s="1"/>
  <c r="J70" i="12"/>
  <c r="F71" i="12" s="1"/>
  <c r="I73" i="12"/>
  <c r="I74" i="12" l="1"/>
  <c r="G71" i="12"/>
  <c r="H71" i="12" s="1"/>
  <c r="J71" i="12" s="1"/>
  <c r="F72" i="12" s="1"/>
  <c r="G72" i="12" l="1"/>
  <c r="H72" i="12" s="1"/>
  <c r="J72" i="12"/>
  <c r="F73" i="12" s="1"/>
  <c r="I75" i="12"/>
  <c r="I76" i="12" l="1"/>
  <c r="G73" i="12"/>
  <c r="H73" i="12" s="1"/>
  <c r="J73" i="12" s="1"/>
  <c r="F74" i="12" s="1"/>
  <c r="G74" i="12" l="1"/>
  <c r="H74" i="12" s="1"/>
  <c r="J74" i="12"/>
  <c r="F75" i="12" s="1"/>
  <c r="I77" i="12"/>
  <c r="I78" i="12" l="1"/>
  <c r="G75" i="12"/>
  <c r="H75" i="12" s="1"/>
  <c r="J75" i="12" s="1"/>
  <c r="F76" i="12" s="1"/>
  <c r="G76" i="12" l="1"/>
  <c r="H76" i="12" s="1"/>
  <c r="J76" i="12"/>
  <c r="F77" i="12" s="1"/>
  <c r="I79" i="12"/>
  <c r="I80" i="12" l="1"/>
  <c r="G77" i="12"/>
  <c r="H77" i="12" s="1"/>
  <c r="J77" i="12"/>
  <c r="F78" i="12" s="1"/>
  <c r="G78" i="12" l="1"/>
  <c r="H78" i="12" s="1"/>
  <c r="J78" i="12" s="1"/>
  <c r="F79" i="12" s="1"/>
  <c r="I81" i="12"/>
  <c r="G79" i="12" l="1"/>
  <c r="H79" i="12" s="1"/>
  <c r="J79" i="12" s="1"/>
  <c r="F80" i="12" s="1"/>
  <c r="I82" i="12"/>
  <c r="G80" i="12" l="1"/>
  <c r="H80" i="12" s="1"/>
  <c r="J80" i="12" s="1"/>
  <c r="F81" i="12" s="1"/>
  <c r="I83" i="12"/>
  <c r="G81" i="12" l="1"/>
  <c r="H81" i="12" s="1"/>
  <c r="J81" i="12" s="1"/>
  <c r="F82" i="12" s="1"/>
  <c r="I84" i="12"/>
  <c r="G82" i="12" l="1"/>
  <c r="H82" i="12" s="1"/>
  <c r="J82" i="12"/>
  <c r="F83" i="12" s="1"/>
  <c r="I85" i="12"/>
  <c r="I86" i="12" l="1"/>
  <c r="G83" i="12"/>
  <c r="H83" i="12" s="1"/>
  <c r="J83" i="12" s="1"/>
  <c r="F84" i="12" s="1"/>
  <c r="G84" i="12" l="1"/>
  <c r="H84" i="12" s="1"/>
  <c r="J84" i="12"/>
  <c r="F85" i="12" s="1"/>
  <c r="I87" i="12"/>
  <c r="I88" i="12" l="1"/>
  <c r="G85" i="12"/>
  <c r="H85" i="12" s="1"/>
  <c r="J85" i="12"/>
  <c r="F86" i="12" s="1"/>
  <c r="G86" i="12" l="1"/>
  <c r="H86" i="12" s="1"/>
  <c r="J86" i="12" s="1"/>
  <c r="F87" i="12" s="1"/>
  <c r="I89" i="12"/>
  <c r="G87" i="12" l="1"/>
  <c r="H87" i="12" s="1"/>
  <c r="J87" i="12"/>
  <c r="F88" i="12" s="1"/>
  <c r="I90" i="12"/>
  <c r="I91" i="12" l="1"/>
  <c r="G88" i="12"/>
  <c r="H88" i="12" s="1"/>
  <c r="J88" i="12" s="1"/>
  <c r="F89" i="12" s="1"/>
  <c r="G89" i="12" l="1"/>
  <c r="H89" i="12" s="1"/>
  <c r="J89" i="12"/>
  <c r="F90" i="12" s="1"/>
  <c r="I92" i="12"/>
  <c r="I93" i="12" l="1"/>
  <c r="G90" i="12"/>
  <c r="H90" i="12" s="1"/>
  <c r="J90" i="12"/>
  <c r="F91" i="12" s="1"/>
  <c r="G91" i="12" l="1"/>
  <c r="H91" i="12" s="1"/>
  <c r="J91" i="12" s="1"/>
  <c r="F92" i="12" s="1"/>
  <c r="I94" i="12"/>
  <c r="G92" i="12" l="1"/>
  <c r="H92" i="12" s="1"/>
  <c r="J92" i="12" s="1"/>
  <c r="F93" i="12" s="1"/>
  <c r="I95" i="12"/>
  <c r="G93" i="12" l="1"/>
  <c r="H93" i="12" s="1"/>
  <c r="J93" i="12"/>
  <c r="F94" i="12" s="1"/>
  <c r="I96" i="12"/>
  <c r="I97" i="12" l="1"/>
  <c r="G94" i="12"/>
  <c r="H94" i="12" s="1"/>
  <c r="J94" i="12" s="1"/>
  <c r="F95" i="12" s="1"/>
  <c r="G95" i="12" l="1"/>
  <c r="H95" i="12" s="1"/>
  <c r="J95" i="12"/>
  <c r="F96" i="12" s="1"/>
  <c r="I98" i="12"/>
  <c r="I99" i="12" l="1"/>
  <c r="G96" i="12"/>
  <c r="H96" i="12" s="1"/>
  <c r="J96" i="12" s="1"/>
  <c r="F97" i="12" s="1"/>
  <c r="G97" i="12" l="1"/>
  <c r="H97" i="12" s="1"/>
  <c r="J97" i="12"/>
  <c r="F98" i="12" s="1"/>
  <c r="I100" i="12"/>
  <c r="I101" i="12" l="1"/>
  <c r="G98" i="12"/>
  <c r="H98" i="12" s="1"/>
  <c r="J98" i="12"/>
  <c r="F99" i="12" s="1"/>
  <c r="G99" i="12" l="1"/>
  <c r="H99" i="12" s="1"/>
  <c r="J99" i="12"/>
  <c r="F100" i="12" s="1"/>
  <c r="I102" i="12"/>
  <c r="I103" i="12" l="1"/>
  <c r="G100" i="12"/>
  <c r="H100" i="12" s="1"/>
  <c r="J100" i="12" s="1"/>
  <c r="F101" i="12" s="1"/>
  <c r="G101" i="12" l="1"/>
  <c r="H101" i="12" s="1"/>
  <c r="J101" i="12" s="1"/>
  <c r="F102" i="12" s="1"/>
  <c r="I104" i="12"/>
  <c r="G102" i="12" l="1"/>
  <c r="H102" i="12" s="1"/>
  <c r="J102" i="12"/>
  <c r="F103" i="12" s="1"/>
  <c r="I105" i="12"/>
  <c r="I106" i="12" l="1"/>
  <c r="G103" i="12"/>
  <c r="H103" i="12" s="1"/>
  <c r="J103" i="12" s="1"/>
  <c r="F104" i="12" s="1"/>
  <c r="G104" i="12" l="1"/>
  <c r="H104" i="12" s="1"/>
  <c r="J104" i="12" s="1"/>
  <c r="F105" i="12" s="1"/>
  <c r="I107" i="12"/>
  <c r="G105" i="12" l="1"/>
  <c r="H105" i="12" s="1"/>
  <c r="J105" i="12" s="1"/>
  <c r="F106" i="12" s="1"/>
  <c r="I108" i="12"/>
  <c r="G106" i="12" l="1"/>
  <c r="H106" i="12" s="1"/>
  <c r="J106" i="12" s="1"/>
  <c r="F107" i="12" s="1"/>
  <c r="I109" i="12"/>
  <c r="G107" i="12" l="1"/>
  <c r="H107" i="12" s="1"/>
  <c r="J107" i="12"/>
  <c r="F108" i="12" s="1"/>
  <c r="I110" i="12"/>
  <c r="I111" i="12" l="1"/>
  <c r="G108" i="12"/>
  <c r="H108" i="12" s="1"/>
  <c r="J108" i="12" s="1"/>
  <c r="F109" i="12" s="1"/>
  <c r="G109" i="12" l="1"/>
  <c r="H109" i="12" s="1"/>
  <c r="J109" i="12"/>
  <c r="F110" i="12" s="1"/>
  <c r="I112" i="12"/>
  <c r="I113" i="12" l="1"/>
  <c r="G110" i="12"/>
  <c r="H110" i="12" s="1"/>
  <c r="J110" i="12"/>
  <c r="F111" i="12" s="1"/>
  <c r="G111" i="12" l="1"/>
  <c r="H111" i="12" s="1"/>
  <c r="J111" i="12"/>
  <c r="F112" i="12" s="1"/>
  <c r="I114" i="12"/>
  <c r="I115" i="12" l="1"/>
  <c r="G112" i="12"/>
  <c r="H112" i="12" s="1"/>
  <c r="J112" i="12" s="1"/>
  <c r="F113" i="12" s="1"/>
  <c r="G113" i="12" l="1"/>
  <c r="H113" i="12" s="1"/>
  <c r="J113" i="12" s="1"/>
  <c r="F114" i="12" s="1"/>
  <c r="I116" i="12"/>
  <c r="G114" i="12" l="1"/>
  <c r="H114" i="12" s="1"/>
  <c r="J114" i="12" s="1"/>
  <c r="F115" i="12" s="1"/>
  <c r="I117" i="12"/>
  <c r="G115" i="12" l="1"/>
  <c r="H115" i="12" s="1"/>
  <c r="J115" i="12"/>
  <c r="F116" i="12" s="1"/>
  <c r="I118" i="12"/>
  <c r="I119" i="12" l="1"/>
  <c r="G116" i="12"/>
  <c r="H116" i="12" s="1"/>
  <c r="J116" i="12" s="1"/>
  <c r="F117" i="12" s="1"/>
  <c r="G117" i="12" l="1"/>
  <c r="H117" i="12" s="1"/>
  <c r="J117" i="12"/>
  <c r="F118" i="12" s="1"/>
  <c r="I120" i="12"/>
  <c r="I121" i="12" l="1"/>
  <c r="G118" i="12"/>
  <c r="H118" i="12" s="1"/>
  <c r="J118" i="12"/>
  <c r="F119" i="12" s="1"/>
  <c r="G119" i="12" l="1"/>
  <c r="H119" i="12" s="1"/>
  <c r="J119" i="12"/>
  <c r="F120" i="12" s="1"/>
  <c r="I122" i="12"/>
  <c r="I123" i="12" l="1"/>
  <c r="G120" i="12"/>
  <c r="H120" i="12" s="1"/>
  <c r="J120" i="12"/>
  <c r="F121" i="12" s="1"/>
  <c r="G121" i="12" l="1"/>
  <c r="H121" i="12" s="1"/>
  <c r="J121" i="12"/>
  <c r="F122" i="12" s="1"/>
  <c r="I124" i="12"/>
  <c r="I125" i="12" l="1"/>
  <c r="G122" i="12"/>
  <c r="H122" i="12" s="1"/>
  <c r="J122" i="12"/>
  <c r="F123" i="12" s="1"/>
  <c r="G123" i="12" l="1"/>
  <c r="H123" i="12" s="1"/>
  <c r="J123" i="12"/>
  <c r="F124" i="12" s="1"/>
  <c r="I126" i="12"/>
  <c r="I127" i="12" l="1"/>
  <c r="G124" i="12"/>
  <c r="H124" i="12" s="1"/>
  <c r="J124" i="12" s="1"/>
  <c r="F125" i="12" l="1"/>
  <c r="C9" i="12"/>
  <c r="I128" i="12"/>
  <c r="I129" i="12" l="1"/>
  <c r="G125" i="12"/>
  <c r="H125" i="12" s="1"/>
  <c r="J125" i="12" s="1"/>
  <c r="F126" i="12" s="1"/>
  <c r="G126" i="12" l="1"/>
  <c r="H126" i="12" s="1"/>
  <c r="J126" i="12"/>
  <c r="F127" i="12" s="1"/>
  <c r="I130" i="12"/>
  <c r="I131" i="12" l="1"/>
  <c r="G127" i="12"/>
  <c r="H127" i="12" s="1"/>
  <c r="J127" i="12" s="1"/>
  <c r="F128" i="12" s="1"/>
  <c r="G128" i="12" l="1"/>
  <c r="H128" i="12" s="1"/>
  <c r="J128" i="12"/>
  <c r="F129" i="12" s="1"/>
  <c r="I132" i="12"/>
  <c r="I133" i="12" l="1"/>
  <c r="G129" i="12"/>
  <c r="H129" i="12" s="1"/>
  <c r="J129" i="12"/>
  <c r="F130" i="12" s="1"/>
  <c r="G130" i="12" l="1"/>
  <c r="H130" i="12" s="1"/>
  <c r="J130" i="12"/>
  <c r="F131" i="12" s="1"/>
  <c r="I134" i="12"/>
  <c r="I135" i="12" l="1"/>
  <c r="G131" i="12"/>
  <c r="H131" i="12" s="1"/>
  <c r="J131" i="12"/>
  <c r="F132" i="12" s="1"/>
  <c r="G132" i="12" l="1"/>
  <c r="H132" i="12" s="1"/>
  <c r="J132" i="12" s="1"/>
  <c r="F133" i="12" s="1"/>
  <c r="I136" i="12"/>
  <c r="G133" i="12" l="1"/>
  <c r="H133" i="12" s="1"/>
  <c r="J133" i="12" s="1"/>
  <c r="F134" i="12" s="1"/>
  <c r="I137" i="12"/>
  <c r="G134" i="12" l="1"/>
  <c r="H134" i="12" s="1"/>
  <c r="J134" i="12"/>
  <c r="F135" i="12" s="1"/>
  <c r="I138" i="12"/>
  <c r="I139" i="12" l="1"/>
  <c r="G135" i="12"/>
  <c r="H135" i="12" s="1"/>
  <c r="J135" i="12"/>
  <c r="F136" i="12" s="1"/>
  <c r="G136" i="12" l="1"/>
  <c r="H136" i="12" s="1"/>
  <c r="J136" i="12"/>
  <c r="F137" i="12" s="1"/>
  <c r="I140" i="12"/>
  <c r="I141" i="12" l="1"/>
  <c r="G137" i="12"/>
  <c r="H137" i="12" s="1"/>
  <c r="J137" i="12"/>
  <c r="F138" i="12" s="1"/>
  <c r="G138" i="12" l="1"/>
  <c r="H138" i="12" s="1"/>
  <c r="J138" i="12"/>
  <c r="F139" i="12" s="1"/>
  <c r="I142" i="12"/>
  <c r="I143" i="12" l="1"/>
  <c r="G139" i="12"/>
  <c r="H139" i="12" s="1"/>
  <c r="J139" i="12"/>
  <c r="F140" i="12" s="1"/>
  <c r="G140" i="12" l="1"/>
  <c r="H140" i="12" s="1"/>
  <c r="J140" i="12" s="1"/>
  <c r="F141" i="12" s="1"/>
  <c r="I144" i="12"/>
  <c r="G141" i="12" l="1"/>
  <c r="H141" i="12" s="1"/>
  <c r="J141" i="12"/>
  <c r="F142" i="12" s="1"/>
  <c r="I145" i="12"/>
  <c r="I146" i="12" l="1"/>
  <c r="G142" i="12"/>
  <c r="H142" i="12" s="1"/>
  <c r="J142" i="12" s="1"/>
  <c r="F143" i="12" s="1"/>
  <c r="G143" i="12" l="1"/>
  <c r="H143" i="12" s="1"/>
  <c r="J143" i="12" s="1"/>
  <c r="F144" i="12" s="1"/>
  <c r="I147" i="12"/>
  <c r="G144" i="12" l="1"/>
  <c r="H144" i="12" s="1"/>
  <c r="J144" i="12" s="1"/>
  <c r="F145" i="12" s="1"/>
  <c r="I148" i="12"/>
  <c r="G145" i="12" l="1"/>
  <c r="H145" i="12" s="1"/>
  <c r="J145" i="12" s="1"/>
  <c r="F146" i="12" s="1"/>
  <c r="I149" i="12"/>
  <c r="G146" i="12" l="1"/>
  <c r="H146" i="12" s="1"/>
  <c r="J146" i="12" s="1"/>
  <c r="F147" i="12" s="1"/>
  <c r="I150" i="12"/>
  <c r="G147" i="12" l="1"/>
  <c r="H147" i="12" s="1"/>
  <c r="J147" i="12"/>
  <c r="F148" i="12" s="1"/>
  <c r="I151" i="12"/>
  <c r="G148" i="12" l="1"/>
  <c r="H148" i="12" s="1"/>
  <c r="J148" i="12" s="1"/>
  <c r="F149" i="12" s="1"/>
  <c r="I152" i="12"/>
  <c r="G149" i="12" l="1"/>
  <c r="H149" i="12" s="1"/>
  <c r="J149" i="12"/>
  <c r="F150" i="12" s="1"/>
  <c r="I153" i="12"/>
  <c r="I154" i="12" l="1"/>
  <c r="G150" i="12"/>
  <c r="H150" i="12" s="1"/>
  <c r="J150" i="12"/>
  <c r="F151" i="12" s="1"/>
  <c r="G151" i="12" l="1"/>
  <c r="H151" i="12" s="1"/>
  <c r="J151" i="12"/>
  <c r="F152" i="12" s="1"/>
  <c r="I155" i="12"/>
  <c r="I156" i="12" l="1"/>
  <c r="G152" i="12"/>
  <c r="H152" i="12" s="1"/>
  <c r="J152" i="12"/>
  <c r="F153" i="12" s="1"/>
  <c r="G153" i="12" l="1"/>
  <c r="H153" i="12" s="1"/>
  <c r="J153" i="12"/>
  <c r="F154" i="12" s="1"/>
  <c r="I157" i="12"/>
  <c r="I158" i="12" l="1"/>
  <c r="G154" i="12"/>
  <c r="H154" i="12" s="1"/>
  <c r="J154" i="12" s="1"/>
  <c r="F155" i="12" s="1"/>
  <c r="G155" i="12" l="1"/>
  <c r="H155" i="12" s="1"/>
  <c r="J155" i="12"/>
  <c r="F156" i="12" s="1"/>
  <c r="I159" i="12"/>
  <c r="I160" i="12" l="1"/>
  <c r="G156" i="12"/>
  <c r="H156" i="12" s="1"/>
  <c r="J156" i="12" s="1"/>
  <c r="F157" i="12" s="1"/>
  <c r="G157" i="12" l="1"/>
  <c r="H157" i="12" s="1"/>
  <c r="J157" i="12" s="1"/>
  <c r="F158" i="12" s="1"/>
  <c r="I161" i="12"/>
  <c r="G158" i="12" l="1"/>
  <c r="H158" i="12" s="1"/>
  <c r="J158" i="12" s="1"/>
  <c r="F159" i="12" s="1"/>
  <c r="I162" i="12"/>
  <c r="G159" i="12" l="1"/>
  <c r="H159" i="12" s="1"/>
  <c r="J159" i="12"/>
  <c r="F160" i="12" s="1"/>
  <c r="I163" i="12"/>
  <c r="I164" i="12" l="1"/>
  <c r="G160" i="12"/>
  <c r="H160" i="12" s="1"/>
  <c r="J160" i="12"/>
  <c r="F161" i="12" s="1"/>
  <c r="G161" i="12" l="1"/>
  <c r="H161" i="12" s="1"/>
  <c r="J161" i="12"/>
  <c r="F162" i="12" s="1"/>
  <c r="I165" i="12"/>
  <c r="I166" i="12" l="1"/>
  <c r="G162" i="12"/>
  <c r="H162" i="12" s="1"/>
  <c r="J162" i="12" s="1"/>
  <c r="F163" i="12" s="1"/>
  <c r="G163" i="12" l="1"/>
  <c r="H163" i="12" s="1"/>
  <c r="J163" i="12"/>
  <c r="F164" i="12" s="1"/>
  <c r="I167" i="12"/>
  <c r="I168" i="12" l="1"/>
  <c r="G164" i="12"/>
  <c r="H164" i="12" s="1"/>
  <c r="J164" i="12" s="1"/>
  <c r="F165" i="12" s="1"/>
  <c r="G165" i="12" l="1"/>
  <c r="H165" i="12" s="1"/>
  <c r="J165" i="12"/>
  <c r="F166" i="12" s="1"/>
  <c r="I169" i="12"/>
  <c r="I170" i="12" l="1"/>
  <c r="G166" i="12"/>
  <c r="H166" i="12" s="1"/>
  <c r="J166" i="12" s="1"/>
  <c r="F167" i="12" s="1"/>
  <c r="G167" i="12" l="1"/>
  <c r="H167" i="12" s="1"/>
  <c r="J167" i="12"/>
  <c r="F168" i="12" s="1"/>
  <c r="I171" i="12"/>
  <c r="I172" i="12" l="1"/>
  <c r="G168" i="12"/>
  <c r="H168" i="12" s="1"/>
  <c r="J168" i="12" s="1"/>
  <c r="F169" i="12" s="1"/>
  <c r="G169" i="12" l="1"/>
  <c r="H169" i="12" s="1"/>
  <c r="J169" i="12" s="1"/>
  <c r="F170" i="12" s="1"/>
  <c r="I173" i="12"/>
  <c r="G170" i="12" l="1"/>
  <c r="H170" i="12" s="1"/>
  <c r="J170" i="12"/>
  <c r="F171" i="12" s="1"/>
  <c r="I174" i="12"/>
  <c r="I175" i="12" l="1"/>
  <c r="G171" i="12"/>
  <c r="H171" i="12" s="1"/>
  <c r="J171" i="12"/>
  <c r="F172" i="12" s="1"/>
  <c r="G172" i="12" l="1"/>
  <c r="H172" i="12" s="1"/>
  <c r="J172" i="12" s="1"/>
  <c r="F173" i="12" s="1"/>
  <c r="I176" i="12"/>
  <c r="G173" i="12" l="1"/>
  <c r="H173" i="12" s="1"/>
  <c r="J173" i="12" s="1"/>
  <c r="F174" i="12" s="1"/>
  <c r="I177" i="12"/>
  <c r="G174" i="12" l="1"/>
  <c r="H174" i="12" s="1"/>
  <c r="J174" i="12" s="1"/>
  <c r="F175" i="12" s="1"/>
  <c r="I178" i="12"/>
  <c r="G175" i="12" l="1"/>
  <c r="H175" i="12" s="1"/>
  <c r="J175" i="12" s="1"/>
  <c r="F176" i="12" s="1"/>
  <c r="I179" i="12"/>
  <c r="G176" i="12" l="1"/>
  <c r="H176" i="12" s="1"/>
  <c r="J176" i="12" s="1"/>
  <c r="F177" i="12" s="1"/>
  <c r="I180" i="12"/>
  <c r="G177" i="12" l="1"/>
  <c r="H177" i="12" s="1"/>
  <c r="J177" i="12" s="1"/>
  <c r="F178" i="12" s="1"/>
  <c r="I181" i="12"/>
  <c r="G178" i="12" l="1"/>
  <c r="H178" i="12" s="1"/>
  <c r="J178" i="12"/>
  <c r="F179" i="12" s="1"/>
  <c r="I182" i="12"/>
  <c r="I183" i="12" l="1"/>
  <c r="G179" i="12"/>
  <c r="H179" i="12" s="1"/>
  <c r="J179" i="12"/>
  <c r="F180" i="12" s="1"/>
  <c r="G180" i="12" l="1"/>
  <c r="H180" i="12" s="1"/>
  <c r="J180" i="12" s="1"/>
  <c r="F181" i="12" s="1"/>
  <c r="I184" i="12"/>
  <c r="G181" i="12" l="1"/>
  <c r="H181" i="12" s="1"/>
  <c r="J181" i="12"/>
  <c r="F182" i="12" s="1"/>
  <c r="I185" i="12"/>
  <c r="I186" i="12" l="1"/>
  <c r="G182" i="12"/>
  <c r="H182" i="12" s="1"/>
  <c r="J182" i="12"/>
  <c r="F183" i="12" s="1"/>
  <c r="G183" i="12" l="1"/>
  <c r="H183" i="12" s="1"/>
  <c r="J183" i="12"/>
  <c r="F184" i="12" s="1"/>
  <c r="I187" i="12"/>
  <c r="I188" i="12" l="1"/>
  <c r="G184" i="12"/>
  <c r="H184" i="12" s="1"/>
  <c r="J184" i="12" s="1"/>
  <c r="F185" i="12" s="1"/>
  <c r="G185" i="12" l="1"/>
  <c r="H185" i="12" s="1"/>
  <c r="J185" i="12" s="1"/>
  <c r="F186" i="12" s="1"/>
  <c r="I189" i="12"/>
  <c r="G186" i="12" l="1"/>
  <c r="H186" i="12" s="1"/>
  <c r="J186" i="12" s="1"/>
  <c r="F187" i="12" s="1"/>
  <c r="I190" i="12"/>
  <c r="G187" i="12" l="1"/>
  <c r="H187" i="12" s="1"/>
  <c r="J187" i="12"/>
  <c r="F188" i="12" s="1"/>
  <c r="I191" i="12"/>
  <c r="I192" i="12" l="1"/>
  <c r="G188" i="12"/>
  <c r="H188" i="12" s="1"/>
  <c r="J188" i="12" s="1"/>
  <c r="F189" i="12" s="1"/>
  <c r="G189" i="12" l="1"/>
  <c r="H189" i="12" s="1"/>
  <c r="J189" i="12"/>
  <c r="F190" i="12" s="1"/>
  <c r="I193" i="12"/>
  <c r="I194" i="12" l="1"/>
  <c r="G190" i="12"/>
  <c r="H190" i="12" s="1"/>
  <c r="J190" i="12"/>
  <c r="F191" i="12" s="1"/>
  <c r="G191" i="12" l="1"/>
  <c r="H191" i="12" s="1"/>
  <c r="J191" i="12" s="1"/>
  <c r="F192" i="12" s="1"/>
  <c r="I195" i="12"/>
  <c r="G192" i="12" l="1"/>
  <c r="H192" i="12" s="1"/>
  <c r="J192" i="12"/>
  <c r="F193" i="12" s="1"/>
  <c r="I196" i="12"/>
  <c r="I197" i="12" l="1"/>
  <c r="G193" i="12"/>
  <c r="H193" i="12" s="1"/>
  <c r="J193" i="12" s="1"/>
  <c r="F194" i="12" s="1"/>
  <c r="G194" i="12" l="1"/>
  <c r="H194" i="12" s="1"/>
  <c r="J194" i="12"/>
  <c r="F195" i="12" s="1"/>
  <c r="I198" i="12"/>
  <c r="I199" i="12" l="1"/>
  <c r="G195" i="12"/>
  <c r="H195" i="12" s="1"/>
  <c r="J195" i="12"/>
  <c r="F196" i="12" s="1"/>
  <c r="G196" i="12" l="1"/>
  <c r="H196" i="12" s="1"/>
  <c r="J196" i="12" s="1"/>
  <c r="F197" i="12" s="1"/>
  <c r="I200" i="12"/>
  <c r="G197" i="12" l="1"/>
  <c r="H197" i="12" s="1"/>
  <c r="J197" i="12" s="1"/>
  <c r="F198" i="12" s="1"/>
  <c r="I201" i="12"/>
  <c r="G198" i="12" l="1"/>
  <c r="H198" i="12" s="1"/>
  <c r="J198" i="12" s="1"/>
  <c r="F199" i="12" s="1"/>
  <c r="I202" i="12"/>
  <c r="G199" i="12" l="1"/>
  <c r="H199" i="12" s="1"/>
  <c r="J199" i="12"/>
  <c r="F200" i="12" s="1"/>
  <c r="I203" i="12"/>
  <c r="I204" i="12" l="1"/>
  <c r="G200" i="12"/>
  <c r="H200" i="12" s="1"/>
  <c r="J200" i="12" s="1"/>
  <c r="F201" i="12" s="1"/>
  <c r="G201" i="12" l="1"/>
  <c r="H201" i="12" s="1"/>
  <c r="J201" i="12"/>
  <c r="F202" i="12" s="1"/>
  <c r="I205" i="12"/>
  <c r="I206" i="12" l="1"/>
  <c r="G202" i="12"/>
  <c r="H202" i="12" s="1"/>
  <c r="J202" i="12" s="1"/>
  <c r="F203" i="12" s="1"/>
  <c r="G203" i="12" l="1"/>
  <c r="H203" i="12" s="1"/>
  <c r="J203" i="12"/>
  <c r="F204" i="12" s="1"/>
  <c r="I207" i="12"/>
  <c r="I208" i="12" l="1"/>
  <c r="G204" i="12"/>
  <c r="H204" i="12" s="1"/>
  <c r="J204" i="12" s="1"/>
  <c r="F205" i="12" s="1"/>
  <c r="G205" i="12" l="1"/>
  <c r="H205" i="12" s="1"/>
  <c r="J205" i="12"/>
  <c r="F206" i="12" s="1"/>
  <c r="I209" i="12"/>
  <c r="I210" i="12" l="1"/>
  <c r="G206" i="12"/>
  <c r="H206" i="12" s="1"/>
  <c r="J206" i="12" s="1"/>
  <c r="F207" i="12" s="1"/>
  <c r="G207" i="12" l="1"/>
  <c r="H207" i="12" s="1"/>
  <c r="J207" i="12" s="1"/>
  <c r="F208" i="12" s="1"/>
  <c r="I211" i="12"/>
  <c r="G208" i="12" l="1"/>
  <c r="H208" i="12" s="1"/>
  <c r="J208" i="12" s="1"/>
  <c r="F209" i="12" s="1"/>
  <c r="I212" i="12"/>
  <c r="G209" i="12" l="1"/>
  <c r="H209" i="12" s="1"/>
  <c r="J209" i="12"/>
  <c r="F210" i="12" s="1"/>
  <c r="I213" i="12"/>
  <c r="I214" i="12" l="1"/>
  <c r="G210" i="12"/>
  <c r="H210" i="12" s="1"/>
  <c r="J210" i="12" s="1"/>
  <c r="F211" i="12" s="1"/>
  <c r="G211" i="12" l="1"/>
  <c r="H211" i="12" s="1"/>
  <c r="J211" i="12"/>
  <c r="F212" i="12" s="1"/>
  <c r="I215" i="12"/>
  <c r="I216" i="12" l="1"/>
  <c r="G212" i="12"/>
  <c r="H212" i="12" s="1"/>
  <c r="J212" i="12" s="1"/>
  <c r="F213" i="12" s="1"/>
  <c r="G213" i="12" l="1"/>
  <c r="H213" i="12" s="1"/>
  <c r="J213" i="12" s="1"/>
  <c r="F214" i="12" s="1"/>
  <c r="I217" i="12"/>
  <c r="G214" i="12" l="1"/>
  <c r="H214" i="12" s="1"/>
  <c r="J214" i="12"/>
  <c r="F215" i="12" s="1"/>
  <c r="I218" i="12"/>
  <c r="I219" i="12" l="1"/>
  <c r="G215" i="12"/>
  <c r="H215" i="12" s="1"/>
  <c r="J215" i="12"/>
  <c r="F216" i="12" s="1"/>
  <c r="G216" i="12" l="1"/>
  <c r="H216" i="12" s="1"/>
  <c r="J216" i="12" s="1"/>
  <c r="F217" i="12" s="1"/>
  <c r="I220" i="12"/>
  <c r="G217" i="12" l="1"/>
  <c r="H217" i="12" s="1"/>
  <c r="J217" i="12"/>
  <c r="F218" i="12" s="1"/>
  <c r="I221" i="12"/>
  <c r="I222" i="12" l="1"/>
  <c r="G218" i="12"/>
  <c r="H218" i="12" s="1"/>
  <c r="J218" i="12" s="1"/>
  <c r="F219" i="12" s="1"/>
  <c r="G219" i="12" l="1"/>
  <c r="H219" i="12" s="1"/>
  <c r="J219" i="12"/>
  <c r="F220" i="12" s="1"/>
  <c r="I223" i="12"/>
  <c r="I224" i="12" l="1"/>
  <c r="G220" i="12"/>
  <c r="H220" i="12" s="1"/>
  <c r="J220" i="12" s="1"/>
  <c r="F221" i="12" s="1"/>
  <c r="G221" i="12" l="1"/>
  <c r="H221" i="12" s="1"/>
  <c r="J221" i="12"/>
  <c r="F222" i="12" s="1"/>
  <c r="I225" i="12"/>
  <c r="I226" i="12" l="1"/>
  <c r="G222" i="12"/>
  <c r="H222" i="12" s="1"/>
  <c r="J222" i="12"/>
  <c r="F223" i="12" s="1"/>
  <c r="G223" i="12" l="1"/>
  <c r="H223" i="12" s="1"/>
  <c r="J223" i="12" s="1"/>
  <c r="F224" i="12" s="1"/>
  <c r="I227" i="12"/>
  <c r="G224" i="12" l="1"/>
  <c r="H224" i="12" s="1"/>
  <c r="J224" i="12" s="1"/>
  <c r="F225" i="12" s="1"/>
  <c r="I228" i="12"/>
  <c r="G225" i="12" l="1"/>
  <c r="H225" i="12" s="1"/>
  <c r="J225" i="12" s="1"/>
  <c r="F226" i="12" s="1"/>
  <c r="I229" i="12"/>
  <c r="G226" i="12" l="1"/>
  <c r="H226" i="12" s="1"/>
  <c r="J226" i="12"/>
  <c r="F227" i="12" s="1"/>
  <c r="I230" i="12"/>
  <c r="I231" i="12" l="1"/>
  <c r="G227" i="12"/>
  <c r="H227" i="12" s="1"/>
  <c r="J227" i="12"/>
  <c r="F228" i="12" s="1"/>
  <c r="G228" i="12" l="1"/>
  <c r="H228" i="12" s="1"/>
  <c r="J228" i="12" s="1"/>
  <c r="F229" i="12" s="1"/>
  <c r="I232" i="12"/>
  <c r="G229" i="12" l="1"/>
  <c r="H229" i="12" s="1"/>
  <c r="J229" i="12" s="1"/>
  <c r="F230" i="12" s="1"/>
  <c r="I233" i="12"/>
  <c r="G230" i="12" l="1"/>
  <c r="H230" i="12" s="1"/>
  <c r="J230" i="12"/>
  <c r="F231" i="12" s="1"/>
  <c r="I234" i="12"/>
  <c r="I235" i="12" l="1"/>
  <c r="G231" i="12"/>
  <c r="H231" i="12" s="1"/>
  <c r="J231" i="12"/>
  <c r="F232" i="12" s="1"/>
  <c r="G232" i="12" l="1"/>
  <c r="H232" i="12" s="1"/>
  <c r="J232" i="12"/>
  <c r="F233" i="12" s="1"/>
  <c r="I236" i="12"/>
  <c r="I237" i="12" l="1"/>
  <c r="G233" i="12"/>
  <c r="H233" i="12" s="1"/>
  <c r="J233" i="12"/>
  <c r="F234" i="12" s="1"/>
  <c r="G234" i="12" l="1"/>
  <c r="H234" i="12" s="1"/>
  <c r="J234" i="12" s="1"/>
  <c r="F235" i="12" s="1"/>
  <c r="I238" i="12"/>
  <c r="G235" i="12" l="1"/>
  <c r="H235" i="12" s="1"/>
  <c r="J235" i="12" s="1"/>
  <c r="F236" i="12" s="1"/>
  <c r="I239" i="12"/>
  <c r="G236" i="12" l="1"/>
  <c r="H236" i="12" s="1"/>
  <c r="J236" i="12" s="1"/>
  <c r="F237" i="12" s="1"/>
  <c r="I240" i="12"/>
  <c r="G237" i="12" l="1"/>
  <c r="H237" i="12" s="1"/>
  <c r="J237" i="12" s="1"/>
  <c r="F238" i="12" s="1"/>
  <c r="I241" i="12"/>
  <c r="G238" i="12" l="1"/>
  <c r="H238" i="12" s="1"/>
  <c r="J238" i="12" s="1"/>
  <c r="F239" i="12" s="1"/>
  <c r="I242" i="12"/>
  <c r="G239" i="12" l="1"/>
  <c r="H239" i="12" s="1"/>
  <c r="J239" i="12"/>
  <c r="F240" i="12" s="1"/>
  <c r="I243" i="12"/>
  <c r="I244" i="12" l="1"/>
  <c r="G240" i="12"/>
  <c r="H240" i="12" s="1"/>
  <c r="J240" i="12" s="1"/>
  <c r="F241" i="12" s="1"/>
  <c r="G241" i="12" l="1"/>
  <c r="H241" i="12" s="1"/>
  <c r="J241" i="12"/>
  <c r="F242" i="12" s="1"/>
  <c r="I245" i="12"/>
  <c r="I246" i="12" l="1"/>
  <c r="G242" i="12"/>
  <c r="H242" i="12" s="1"/>
  <c r="J242" i="12" s="1"/>
  <c r="F243" i="12" s="1"/>
  <c r="G243" i="12" l="1"/>
  <c r="H243" i="12" s="1"/>
  <c r="J243" i="12"/>
  <c r="F244" i="12" s="1"/>
  <c r="I247" i="12"/>
  <c r="I248" i="12" l="1"/>
  <c r="G244" i="12"/>
  <c r="H244" i="12" s="1"/>
  <c r="J244" i="12" s="1"/>
  <c r="F245" i="12" l="1"/>
  <c r="C10" i="12"/>
  <c r="I249" i="12"/>
  <c r="I250" i="12" l="1"/>
  <c r="G245" i="12"/>
  <c r="H245" i="12" s="1"/>
  <c r="J245" i="12" s="1"/>
  <c r="F246" i="12" s="1"/>
  <c r="G246" i="12" l="1"/>
  <c r="H246" i="12" s="1"/>
  <c r="J246" i="12" s="1"/>
  <c r="F247" i="12" s="1"/>
  <c r="I251" i="12"/>
  <c r="G247" i="12" l="1"/>
  <c r="H247" i="12" s="1"/>
  <c r="J247" i="12" s="1"/>
  <c r="F248" i="12" s="1"/>
  <c r="I252" i="12"/>
  <c r="G248" i="12" l="1"/>
  <c r="H248" i="12" s="1"/>
  <c r="J248" i="12" s="1"/>
  <c r="F249" i="12" s="1"/>
  <c r="I253" i="12"/>
  <c r="G249" i="12" l="1"/>
  <c r="H249" i="12" s="1"/>
  <c r="J249" i="12"/>
  <c r="F250" i="12" s="1"/>
  <c r="I254" i="12"/>
  <c r="I255" i="12" l="1"/>
  <c r="G250" i="12"/>
  <c r="H250" i="12" s="1"/>
  <c r="J250" i="12" s="1"/>
  <c r="F251" i="12" s="1"/>
  <c r="G251" i="12" l="1"/>
  <c r="H251" i="12" s="1"/>
  <c r="J251" i="12"/>
  <c r="F252" i="12" s="1"/>
  <c r="I256" i="12"/>
  <c r="I257" i="12" l="1"/>
  <c r="G252" i="12"/>
  <c r="H252" i="12" s="1"/>
  <c r="J252" i="12"/>
  <c r="F253" i="12" s="1"/>
  <c r="G253" i="12" l="1"/>
  <c r="H253" i="12" s="1"/>
  <c r="J253" i="12" s="1"/>
  <c r="F254" i="12" s="1"/>
  <c r="I258" i="12"/>
  <c r="G254" i="12" l="1"/>
  <c r="H254" i="12" s="1"/>
  <c r="J254" i="12"/>
  <c r="F255" i="12" s="1"/>
  <c r="I259" i="12"/>
  <c r="I260" i="12" l="1"/>
  <c r="G255" i="12"/>
  <c r="H255" i="12" s="1"/>
  <c r="J255" i="12" s="1"/>
  <c r="F256" i="12" s="1"/>
  <c r="G256" i="12" l="1"/>
  <c r="H256" i="12" s="1"/>
  <c r="J256" i="12" s="1"/>
  <c r="F257" i="12" s="1"/>
  <c r="I261" i="12"/>
  <c r="G257" i="12" l="1"/>
  <c r="H257" i="12" s="1"/>
  <c r="J257" i="12"/>
  <c r="F258" i="12" s="1"/>
  <c r="I262" i="12"/>
  <c r="I263" i="12" l="1"/>
  <c r="G258" i="12"/>
  <c r="H258" i="12" s="1"/>
  <c r="J258" i="12" s="1"/>
  <c r="F259" i="12" s="1"/>
  <c r="G259" i="12" l="1"/>
  <c r="H259" i="12" s="1"/>
  <c r="J259" i="12" s="1"/>
  <c r="F260" i="12" s="1"/>
  <c r="I264" i="12"/>
  <c r="G260" i="12" l="1"/>
  <c r="H260" i="12" s="1"/>
  <c r="J260" i="12"/>
  <c r="F261" i="12" s="1"/>
  <c r="I265" i="12"/>
  <c r="I266" i="12" l="1"/>
  <c r="G261" i="12"/>
  <c r="H261" i="12" s="1"/>
  <c r="J261" i="12"/>
  <c r="F262" i="12" s="1"/>
  <c r="G262" i="12" l="1"/>
  <c r="H262" i="12" s="1"/>
  <c r="J262" i="12" s="1"/>
  <c r="F263" i="12" s="1"/>
  <c r="I267" i="12"/>
  <c r="G263" i="12" l="1"/>
  <c r="H263" i="12" s="1"/>
  <c r="J263" i="12"/>
  <c r="F264" i="12" s="1"/>
  <c r="I268" i="12"/>
  <c r="I269" i="12" l="1"/>
  <c r="G264" i="12"/>
  <c r="H264" i="12" s="1"/>
  <c r="J264" i="12" s="1"/>
  <c r="F265" i="12" s="1"/>
  <c r="G265" i="12" l="1"/>
  <c r="H265" i="12" s="1"/>
  <c r="J265" i="12"/>
  <c r="F266" i="12" s="1"/>
  <c r="I270" i="12"/>
  <c r="I271" i="12" l="1"/>
  <c r="G266" i="12"/>
  <c r="H266" i="12" s="1"/>
  <c r="J266" i="12" s="1"/>
  <c r="F267" i="12" s="1"/>
  <c r="G267" i="12" l="1"/>
  <c r="H267" i="12" s="1"/>
  <c r="J267" i="12" s="1"/>
  <c r="F268" i="12" s="1"/>
  <c r="I272" i="12"/>
  <c r="G268" i="12" l="1"/>
  <c r="H268" i="12" s="1"/>
  <c r="J268" i="12" s="1"/>
  <c r="F269" i="12" s="1"/>
  <c r="I273" i="12"/>
  <c r="G269" i="12" l="1"/>
  <c r="H269" i="12" s="1"/>
  <c r="J269" i="12"/>
  <c r="F270" i="12" s="1"/>
  <c r="I274" i="12"/>
  <c r="I275" i="12" l="1"/>
  <c r="G270" i="12"/>
  <c r="H270" i="12" s="1"/>
  <c r="J270" i="12"/>
  <c r="F271" i="12" s="1"/>
  <c r="G271" i="12" l="1"/>
  <c r="H271" i="12" s="1"/>
  <c r="J271" i="12" s="1"/>
  <c r="F272" i="12" s="1"/>
  <c r="I276" i="12"/>
  <c r="G272" i="12" l="1"/>
  <c r="H272" i="12" s="1"/>
  <c r="J272" i="12"/>
  <c r="F273" i="12" s="1"/>
  <c r="I277" i="12"/>
  <c r="I278" i="12" l="1"/>
  <c r="G273" i="12"/>
  <c r="H273" i="12" s="1"/>
  <c r="J273" i="12"/>
  <c r="F274" i="12" s="1"/>
  <c r="G274" i="12" l="1"/>
  <c r="H274" i="12" s="1"/>
  <c r="J274" i="12" s="1"/>
  <c r="F275" i="12" s="1"/>
  <c r="I279" i="12"/>
  <c r="G275" i="12" l="1"/>
  <c r="H275" i="12" s="1"/>
  <c r="J275" i="12" s="1"/>
  <c r="F276" i="12" s="1"/>
  <c r="I280" i="12"/>
  <c r="G276" i="12" l="1"/>
  <c r="H276" i="12" s="1"/>
  <c r="J276" i="12"/>
  <c r="F277" i="12" s="1"/>
  <c r="I281" i="12"/>
  <c r="I282" i="12" l="1"/>
  <c r="G277" i="12"/>
  <c r="H277" i="12" s="1"/>
  <c r="J277" i="12" s="1"/>
  <c r="F278" i="12" s="1"/>
  <c r="G278" i="12" l="1"/>
  <c r="H278" i="12" s="1"/>
  <c r="J278" i="12" s="1"/>
  <c r="F279" i="12" s="1"/>
  <c r="I283" i="12"/>
  <c r="G279" i="12" l="1"/>
  <c r="H279" i="12" s="1"/>
  <c r="J279" i="12" s="1"/>
  <c r="F280" i="12" s="1"/>
  <c r="I284" i="12"/>
  <c r="G280" i="12" l="1"/>
  <c r="H280" i="12" s="1"/>
  <c r="J280" i="12" s="1"/>
  <c r="F281" i="12" s="1"/>
  <c r="I285" i="12"/>
  <c r="G281" i="12" l="1"/>
  <c r="H281" i="12" s="1"/>
  <c r="J281" i="12"/>
  <c r="F282" i="12" s="1"/>
  <c r="I286" i="12"/>
  <c r="I287" i="12" l="1"/>
  <c r="G282" i="12"/>
  <c r="H282" i="12" s="1"/>
  <c r="J282" i="12" s="1"/>
  <c r="F283" i="12" s="1"/>
  <c r="G283" i="12" l="1"/>
  <c r="H283" i="12" s="1"/>
  <c r="J283" i="12"/>
  <c r="F284" i="12" s="1"/>
  <c r="I288" i="12"/>
  <c r="I289" i="12" l="1"/>
  <c r="G284" i="12"/>
  <c r="H284" i="12" s="1"/>
  <c r="J284" i="12"/>
  <c r="F285" i="12" s="1"/>
  <c r="G285" i="12" l="1"/>
  <c r="H285" i="12" s="1"/>
  <c r="J285" i="12"/>
  <c r="F286" i="12" s="1"/>
  <c r="I290" i="12"/>
  <c r="I291" i="12" l="1"/>
  <c r="G286" i="12"/>
  <c r="H286" i="12" s="1"/>
  <c r="J286" i="12" s="1"/>
  <c r="F287" i="12" s="1"/>
  <c r="G287" i="12" l="1"/>
  <c r="H287" i="12" s="1"/>
  <c r="J287" i="12" s="1"/>
  <c r="F288" i="12" s="1"/>
  <c r="I292" i="12"/>
  <c r="G288" i="12" l="1"/>
  <c r="H288" i="12" s="1"/>
  <c r="J288" i="12" s="1"/>
  <c r="F289" i="12" s="1"/>
  <c r="I293" i="12"/>
  <c r="G289" i="12" l="1"/>
  <c r="H289" i="12" s="1"/>
  <c r="J289" i="12"/>
  <c r="F290" i="12" s="1"/>
  <c r="I294" i="12"/>
  <c r="I295" i="12" l="1"/>
  <c r="G290" i="12"/>
  <c r="H290" i="12" s="1"/>
  <c r="J290" i="12" s="1"/>
  <c r="F291" i="12" s="1"/>
  <c r="G291" i="12" l="1"/>
  <c r="H291" i="12" s="1"/>
  <c r="J291" i="12" s="1"/>
  <c r="F292" i="12" s="1"/>
  <c r="I296" i="12"/>
  <c r="G292" i="12" l="1"/>
  <c r="H292" i="12" s="1"/>
  <c r="J292" i="12"/>
  <c r="F293" i="12" s="1"/>
  <c r="I297" i="12"/>
  <c r="I298" i="12" l="1"/>
  <c r="G293" i="12"/>
  <c r="H293" i="12" s="1"/>
  <c r="J293" i="12" s="1"/>
  <c r="F294" i="12" s="1"/>
  <c r="G294" i="12" l="1"/>
  <c r="H294" i="12" s="1"/>
  <c r="J294" i="12"/>
  <c r="F295" i="12" s="1"/>
  <c r="I299" i="12"/>
  <c r="I300" i="12" l="1"/>
  <c r="G295" i="12"/>
  <c r="H295" i="12" s="1"/>
  <c r="J295" i="12"/>
  <c r="F296" i="12" s="1"/>
  <c r="G296" i="12" l="1"/>
  <c r="H296" i="12" s="1"/>
  <c r="J296" i="12"/>
  <c r="F297" i="12" s="1"/>
  <c r="I301" i="12"/>
  <c r="I302" i="12" l="1"/>
  <c r="G297" i="12"/>
  <c r="H297" i="12" s="1"/>
  <c r="J297" i="12"/>
  <c r="F298" i="12" s="1"/>
  <c r="G298" i="12" l="1"/>
  <c r="H298" i="12" s="1"/>
  <c r="J298" i="12" s="1"/>
  <c r="F299" i="12" s="1"/>
  <c r="I303" i="12"/>
  <c r="G299" i="12" l="1"/>
  <c r="H299" i="12" s="1"/>
  <c r="J299" i="12" s="1"/>
  <c r="F300" i="12" s="1"/>
  <c r="I304" i="12"/>
  <c r="G300" i="12" l="1"/>
  <c r="H300" i="12" s="1"/>
  <c r="J300" i="12" s="1"/>
  <c r="F301" i="12" s="1"/>
  <c r="I305" i="12"/>
  <c r="G301" i="12" l="1"/>
  <c r="H301" i="12" s="1"/>
  <c r="J301" i="12"/>
  <c r="F302" i="12" s="1"/>
  <c r="I306" i="12"/>
  <c r="I307" i="12" l="1"/>
  <c r="G302" i="12"/>
  <c r="H302" i="12" s="1"/>
  <c r="J302" i="12" s="1"/>
  <c r="F303" i="12" s="1"/>
  <c r="G303" i="12" l="1"/>
  <c r="H303" i="12" s="1"/>
  <c r="J303" i="12"/>
  <c r="F304" i="12" s="1"/>
  <c r="I308" i="12"/>
  <c r="I309" i="12" l="1"/>
  <c r="G304" i="12"/>
  <c r="H304" i="12" s="1"/>
  <c r="J304" i="12"/>
  <c r="F305" i="12" l="1"/>
  <c r="C11" i="12"/>
  <c r="I310" i="12"/>
  <c r="I311" i="12" l="1"/>
  <c r="G305" i="12"/>
  <c r="H305" i="12" s="1"/>
  <c r="J305" i="12"/>
  <c r="F306" i="12" s="1"/>
  <c r="G306" i="12" l="1"/>
  <c r="H306" i="12" s="1"/>
  <c r="J306" i="12" s="1"/>
  <c r="F307" i="12" s="1"/>
  <c r="I312" i="12"/>
  <c r="G307" i="12" l="1"/>
  <c r="H307" i="12" s="1"/>
  <c r="J307" i="12"/>
  <c r="F308" i="12" s="1"/>
  <c r="I313" i="12"/>
  <c r="I314" i="12" l="1"/>
  <c r="G308" i="12"/>
  <c r="H308" i="12" s="1"/>
  <c r="J308" i="12" s="1"/>
  <c r="F309" i="12" s="1"/>
  <c r="G309" i="12" l="1"/>
  <c r="H309" i="12" s="1"/>
  <c r="J309" i="12" s="1"/>
  <c r="F310" i="12" s="1"/>
  <c r="I315" i="12"/>
  <c r="G310" i="12" l="1"/>
  <c r="H310" i="12" s="1"/>
  <c r="J310" i="12" s="1"/>
  <c r="F311" i="12" s="1"/>
  <c r="I316" i="12"/>
  <c r="G311" i="12" l="1"/>
  <c r="H311" i="12" s="1"/>
  <c r="J311" i="12" s="1"/>
  <c r="F312" i="12" s="1"/>
  <c r="I317" i="12"/>
  <c r="G312" i="12" l="1"/>
  <c r="H312" i="12" s="1"/>
  <c r="J312" i="12" s="1"/>
  <c r="F313" i="12" s="1"/>
  <c r="I318" i="12"/>
  <c r="G313" i="12" l="1"/>
  <c r="H313" i="12" s="1"/>
  <c r="J313" i="12"/>
  <c r="F314" i="12" s="1"/>
  <c r="I319" i="12"/>
  <c r="I320" i="12" l="1"/>
  <c r="G314" i="12"/>
  <c r="H314" i="12" s="1"/>
  <c r="J314" i="12" s="1"/>
  <c r="F315" i="12" s="1"/>
  <c r="G315" i="12" l="1"/>
  <c r="H315" i="12" s="1"/>
  <c r="J315" i="12" s="1"/>
  <c r="F316" i="12" s="1"/>
  <c r="I321" i="12"/>
  <c r="G316" i="12" l="1"/>
  <c r="H316" i="12" s="1"/>
  <c r="J316" i="12"/>
  <c r="F317" i="12" s="1"/>
  <c r="I322" i="12"/>
  <c r="I323" i="12" l="1"/>
  <c r="G317" i="12"/>
  <c r="H317" i="12" s="1"/>
  <c r="J317" i="12" s="1"/>
  <c r="F318" i="12" s="1"/>
  <c r="G318" i="12" l="1"/>
  <c r="H318" i="12" s="1"/>
  <c r="J318" i="12"/>
  <c r="F319" i="12" s="1"/>
  <c r="I324" i="12"/>
  <c r="I325" i="12" l="1"/>
  <c r="G319" i="12"/>
  <c r="H319" i="12" s="1"/>
  <c r="J319" i="12" s="1"/>
  <c r="F320" i="12" s="1"/>
  <c r="J320" i="12" l="1"/>
  <c r="F321" i="12" s="1"/>
  <c r="G320" i="12"/>
  <c r="H320" i="12" s="1"/>
  <c r="I326" i="12"/>
  <c r="G321" i="12" l="1"/>
  <c r="H321" i="12" s="1"/>
  <c r="J321" i="12"/>
  <c r="F322" i="12" s="1"/>
  <c r="I327" i="12"/>
  <c r="I328" i="12" l="1"/>
  <c r="G322" i="12"/>
  <c r="H322" i="12" s="1"/>
  <c r="J322" i="12" s="1"/>
  <c r="F323" i="12" s="1"/>
  <c r="G323" i="12" l="1"/>
  <c r="H323" i="12" s="1"/>
  <c r="J323" i="12"/>
  <c r="F324" i="12" s="1"/>
  <c r="I329" i="12"/>
  <c r="I330" i="12" l="1"/>
  <c r="G324" i="12"/>
  <c r="H324" i="12" s="1"/>
  <c r="J324" i="12" s="1"/>
  <c r="F325" i="12" s="1"/>
  <c r="G325" i="12" l="1"/>
  <c r="H325" i="12" s="1"/>
  <c r="J325" i="12"/>
  <c r="F326" i="12" s="1"/>
  <c r="I331" i="12"/>
  <c r="I332" i="12" l="1"/>
  <c r="G326" i="12"/>
  <c r="H326" i="12" s="1"/>
  <c r="J326" i="12" s="1"/>
  <c r="F327" i="12" s="1"/>
  <c r="G327" i="12" l="1"/>
  <c r="H327" i="12" s="1"/>
  <c r="J327" i="12"/>
  <c r="F328" i="12" s="1"/>
  <c r="I333" i="12"/>
  <c r="I334" i="12" l="1"/>
  <c r="G328" i="12"/>
  <c r="H328" i="12" s="1"/>
  <c r="J328" i="12" s="1"/>
  <c r="F329" i="12" s="1"/>
  <c r="G329" i="12" l="1"/>
  <c r="H329" i="12" s="1"/>
  <c r="J329" i="12"/>
  <c r="F330" i="12" s="1"/>
  <c r="I335" i="12"/>
  <c r="I336" i="12" l="1"/>
  <c r="G330" i="12"/>
  <c r="H330" i="12" s="1"/>
  <c r="J330" i="12" s="1"/>
  <c r="F331" i="12" s="1"/>
  <c r="G331" i="12" l="1"/>
  <c r="H331" i="12" s="1"/>
  <c r="J331" i="12" s="1"/>
  <c r="F332" i="12" s="1"/>
  <c r="I337" i="12"/>
  <c r="G332" i="12" l="1"/>
  <c r="H332" i="12" s="1"/>
  <c r="J332" i="12" s="1"/>
  <c r="F333" i="12" s="1"/>
  <c r="I338" i="12"/>
  <c r="G333" i="12" l="1"/>
  <c r="H333" i="12" s="1"/>
  <c r="J333" i="12"/>
  <c r="F334" i="12" s="1"/>
  <c r="I339" i="12"/>
  <c r="I340" i="12" l="1"/>
  <c r="G334" i="12"/>
  <c r="H334" i="12" s="1"/>
  <c r="J334" i="12" s="1"/>
  <c r="F335" i="12" s="1"/>
  <c r="G335" i="12" l="1"/>
  <c r="H335" i="12" s="1"/>
  <c r="J335" i="12" s="1"/>
  <c r="F336" i="12" s="1"/>
  <c r="I341" i="12"/>
  <c r="G336" i="12" l="1"/>
  <c r="H336" i="12" s="1"/>
  <c r="J336" i="12"/>
  <c r="F337" i="12" s="1"/>
  <c r="I342" i="12"/>
  <c r="I343" i="12" l="1"/>
  <c r="G337" i="12"/>
  <c r="H337" i="12" s="1"/>
  <c r="J337" i="12"/>
  <c r="F338" i="12" s="1"/>
  <c r="G338" i="12" l="1"/>
  <c r="H338" i="12" s="1"/>
  <c r="J338" i="12" s="1"/>
  <c r="F339" i="12" s="1"/>
  <c r="I344" i="12"/>
  <c r="G339" i="12" l="1"/>
  <c r="H339" i="12" s="1"/>
  <c r="J339" i="12" s="1"/>
  <c r="F340" i="12" s="1"/>
  <c r="I345" i="12"/>
  <c r="G340" i="12" l="1"/>
  <c r="H340" i="12" s="1"/>
  <c r="J340" i="12" s="1"/>
  <c r="F341" i="12" s="1"/>
  <c r="I346" i="12"/>
  <c r="G341" i="12" l="1"/>
  <c r="H341" i="12" s="1"/>
  <c r="J341" i="12" s="1"/>
  <c r="F342" i="12" s="1"/>
  <c r="I347" i="12"/>
  <c r="G342" i="12" l="1"/>
  <c r="H342" i="12" s="1"/>
  <c r="J342" i="12" s="1"/>
  <c r="F343" i="12" s="1"/>
  <c r="I348" i="12"/>
  <c r="G343" i="12" l="1"/>
  <c r="H343" i="12" s="1"/>
  <c r="J343" i="12" s="1"/>
  <c r="F344" i="12" s="1"/>
  <c r="I349" i="12"/>
  <c r="G344" i="12" l="1"/>
  <c r="H344" i="12" s="1"/>
  <c r="J344" i="12" s="1"/>
  <c r="F345" i="12" s="1"/>
  <c r="I350" i="12"/>
  <c r="G345" i="12" l="1"/>
  <c r="H345" i="12" s="1"/>
  <c r="J345" i="12"/>
  <c r="F346" i="12" s="1"/>
  <c r="I351" i="12"/>
  <c r="I352" i="12" l="1"/>
  <c r="G346" i="12"/>
  <c r="H346" i="12" s="1"/>
  <c r="J346" i="12" s="1"/>
  <c r="F347" i="12" s="1"/>
  <c r="G347" i="12" l="1"/>
  <c r="H347" i="12" s="1"/>
  <c r="J347" i="12"/>
  <c r="F348" i="12" s="1"/>
  <c r="I353" i="12"/>
  <c r="I354" i="12" l="1"/>
  <c r="G348" i="12"/>
  <c r="H348" i="12" s="1"/>
  <c r="J348" i="12"/>
  <c r="F349" i="12" s="1"/>
  <c r="G349" i="12" l="1"/>
  <c r="H349" i="12" s="1"/>
  <c r="J349" i="12"/>
  <c r="F350" i="12" s="1"/>
  <c r="I355" i="12"/>
  <c r="I356" i="12" l="1"/>
  <c r="G350" i="12"/>
  <c r="H350" i="12" s="1"/>
  <c r="J350" i="12" s="1"/>
  <c r="F351" i="12" s="1"/>
  <c r="G351" i="12" l="1"/>
  <c r="H351" i="12" s="1"/>
  <c r="J351" i="12"/>
  <c r="F352" i="12" s="1"/>
  <c r="I357" i="12"/>
  <c r="I358" i="12" l="1"/>
  <c r="G352" i="12"/>
  <c r="H352" i="12" s="1"/>
  <c r="J352" i="12" s="1"/>
  <c r="F353" i="12" s="1"/>
  <c r="G353" i="12" l="1"/>
  <c r="H353" i="12" s="1"/>
  <c r="J353" i="12"/>
  <c r="F354" i="12" s="1"/>
  <c r="I359" i="12"/>
  <c r="I360" i="12" l="1"/>
  <c r="G354" i="12"/>
  <c r="H354" i="12" s="1"/>
  <c r="J354" i="12" s="1"/>
  <c r="F355" i="12" s="1"/>
  <c r="G355" i="12" l="1"/>
  <c r="H355" i="12" s="1"/>
  <c r="J355" i="12" s="1"/>
  <c r="F356" i="12" s="1"/>
  <c r="I361" i="12"/>
  <c r="G356" i="12" l="1"/>
  <c r="H356" i="12" s="1"/>
  <c r="J356" i="12"/>
  <c r="F357" i="12" s="1"/>
  <c r="I362" i="12"/>
  <c r="I363" i="12" l="1"/>
  <c r="G357" i="12"/>
  <c r="H357" i="12" s="1"/>
  <c r="J357" i="12" s="1"/>
  <c r="F358" i="12" s="1"/>
  <c r="G358" i="12" l="1"/>
  <c r="H358" i="12" s="1"/>
  <c r="J358" i="12"/>
  <c r="F359" i="12" s="1"/>
  <c r="I364" i="12"/>
  <c r="G359" i="12" l="1"/>
  <c r="H359" i="12" s="1"/>
  <c r="J359" i="12"/>
  <c r="F360" i="12" s="1"/>
  <c r="G360" i="12" l="1"/>
  <c r="H360" i="12" s="1"/>
  <c r="J360" i="12"/>
  <c r="F361" i="12" s="1"/>
  <c r="G361" i="12" l="1"/>
  <c r="H361" i="12" s="1"/>
  <c r="J361" i="12"/>
  <c r="F362" i="12" s="1"/>
  <c r="G362" i="12" l="1"/>
  <c r="H362" i="12" s="1"/>
  <c r="J362" i="12" s="1"/>
  <c r="F363" i="12" s="1"/>
  <c r="G363" i="12" l="1"/>
  <c r="H363" i="12" s="1"/>
  <c r="J363" i="12" s="1"/>
  <c r="F364" i="12" s="1"/>
  <c r="G364" i="12" l="1"/>
  <c r="H364" i="12" s="1"/>
  <c r="J364" i="12" s="1"/>
  <c r="A9" i="15" l="1"/>
  <c r="C12" i="12"/>
</calcChain>
</file>

<file path=xl/sharedStrings.xml><?xml version="1.0" encoding="utf-8"?>
<sst xmlns="http://schemas.openxmlformats.org/spreadsheetml/2006/main" count="562" uniqueCount="384">
  <si>
    <t>NOMBRA 3 OBJETIVOS QUE QUIERAS OBTENER FINANCIERAMENTE</t>
  </si>
  <si>
    <t>1-.</t>
  </si>
  <si>
    <t>2-.</t>
  </si>
  <si>
    <t>3-.</t>
  </si>
  <si>
    <t>NOMBRA 3 COSAS QUE VALORAS EN TU VIDA O A LAS QUE QUISIERAS DEDICARLES MÁS TIEMPO. 
(EJEMPLO TIEMPO PARA LEER)</t>
  </si>
  <si>
    <t>Tu edad</t>
  </si>
  <si>
    <t>MIRANDO AL FUTURO
Lo que quiero hacer...</t>
  </si>
  <si>
    <t>Hijo 1</t>
  </si>
  <si>
    <t>Hijo 2</t>
  </si>
  <si>
    <t>Hijo 3</t>
  </si>
  <si>
    <t>--&gt;</t>
  </si>
  <si>
    <t>DETALLE DE GASTOS TOTALES</t>
  </si>
  <si>
    <t>Gastos</t>
  </si>
  <si>
    <t>Mensual</t>
  </si>
  <si>
    <t>Final</t>
  </si>
  <si>
    <t>Anual</t>
  </si>
  <si>
    <t>1.2.3</t>
  </si>
  <si>
    <t>Total Anual</t>
  </si>
  <si>
    <t>Total Mensual</t>
  </si>
  <si>
    <t>%</t>
  </si>
  <si>
    <t>Vivienda</t>
  </si>
  <si>
    <t>Arriendo / Dividendo</t>
  </si>
  <si>
    <t>Contribuciones</t>
  </si>
  <si>
    <t>Gastos Comunes</t>
  </si>
  <si>
    <t>Jardinero</t>
  </si>
  <si>
    <t>Piscina</t>
  </si>
  <si>
    <t>Servicio Aseo</t>
  </si>
  <si>
    <t>Gas</t>
  </si>
  <si>
    <t>Luz</t>
  </si>
  <si>
    <t>Agua</t>
  </si>
  <si>
    <t>Internet</t>
  </si>
  <si>
    <t>Telefonía</t>
  </si>
  <si>
    <t>Arreglos Inmueble</t>
  </si>
  <si>
    <t>Muebles y Decoración</t>
  </si>
  <si>
    <t>Electrodomesticos</t>
  </si>
  <si>
    <t>Supermercado</t>
  </si>
  <si>
    <t>Supermercado/ Comida</t>
  </si>
  <si>
    <t>Supermercado / Aseo</t>
  </si>
  <si>
    <t>Verdulería</t>
  </si>
  <si>
    <t>Delivery Comida</t>
  </si>
  <si>
    <t>Educación</t>
  </si>
  <si>
    <t>Colegios</t>
  </si>
  <si>
    <t>Universidades</t>
  </si>
  <si>
    <t>Transporte Escolar</t>
  </si>
  <si>
    <t>Gastos alimentación escolar</t>
  </si>
  <si>
    <t>Materiales Escolares</t>
  </si>
  <si>
    <t>Uniforme</t>
  </si>
  <si>
    <t>Profesores Particulares</t>
  </si>
  <si>
    <t>Libros</t>
  </si>
  <si>
    <t>Otros</t>
  </si>
  <si>
    <t>Salud</t>
  </si>
  <si>
    <t>4,1</t>
  </si>
  <si>
    <t>Isapre</t>
  </si>
  <si>
    <t>4,2</t>
  </si>
  <si>
    <t>Seguro Complementario</t>
  </si>
  <si>
    <t>4,3</t>
  </si>
  <si>
    <t>Seguro Catastrófico</t>
  </si>
  <si>
    <t>4,4</t>
  </si>
  <si>
    <t>Remedios</t>
  </si>
  <si>
    <t>4,5</t>
  </si>
  <si>
    <t>Consultas médicas</t>
  </si>
  <si>
    <t>4,6</t>
  </si>
  <si>
    <t>Salud Mental</t>
  </si>
  <si>
    <t>4,7</t>
  </si>
  <si>
    <t>Dentista</t>
  </si>
  <si>
    <t>Transporte</t>
  </si>
  <si>
    <t>5,1</t>
  </si>
  <si>
    <t>Cuota Crédito Auto</t>
  </si>
  <si>
    <t>5,2</t>
  </si>
  <si>
    <t>Seguro</t>
  </si>
  <si>
    <t>5,3</t>
  </si>
  <si>
    <t>Peajes /Tag</t>
  </si>
  <si>
    <t>5,4</t>
  </si>
  <si>
    <t>Bencina</t>
  </si>
  <si>
    <t>5,5</t>
  </si>
  <si>
    <t>Patente + SOAP</t>
  </si>
  <si>
    <t>5,6</t>
  </si>
  <si>
    <t>Revisión Técnica</t>
  </si>
  <si>
    <t>5,7</t>
  </si>
  <si>
    <t>Mantención (10%)</t>
  </si>
  <si>
    <t>5,8</t>
  </si>
  <si>
    <t>Uber o equivalente</t>
  </si>
  <si>
    <t>5,9</t>
  </si>
  <si>
    <t>Otros medios de transporte</t>
  </si>
  <si>
    <t>Gastos Financieros</t>
  </si>
  <si>
    <t>Comisión Cuenta Corriente</t>
  </si>
  <si>
    <t>Comisión Línea sobregiro</t>
  </si>
  <si>
    <t>Comisión Tarjeta Crédito</t>
  </si>
  <si>
    <t>Seguro Fraude</t>
  </si>
  <si>
    <t>Impuestos</t>
  </si>
  <si>
    <t>Intereses Línea Sobregiro</t>
  </si>
  <si>
    <t>Intereses Tarjeta Crédito</t>
  </si>
  <si>
    <t>Cuota crédito Hipotecario</t>
  </si>
  <si>
    <t>Cuota crédito Consumo</t>
  </si>
  <si>
    <t>Otros Productos</t>
  </si>
  <si>
    <t>Mascotas</t>
  </si>
  <si>
    <t>Alimentación</t>
  </si>
  <si>
    <t>Veterinario</t>
  </si>
  <si>
    <t>Hotelería</t>
  </si>
  <si>
    <t>Accesorios</t>
  </si>
  <si>
    <t>Vestuario</t>
  </si>
  <si>
    <t>Ropa Interior</t>
  </si>
  <si>
    <t>Pantalones</t>
  </si>
  <si>
    <t>Poleras</t>
  </si>
  <si>
    <t>Zapatos</t>
  </si>
  <si>
    <t>Abrigos</t>
  </si>
  <si>
    <t>Subscripciones</t>
  </si>
  <si>
    <t>Netflix</t>
  </si>
  <si>
    <t>Youtube</t>
  </si>
  <si>
    <t>ChatGPT</t>
  </si>
  <si>
    <t>Amazon Prime</t>
  </si>
  <si>
    <t>Rappi</t>
  </si>
  <si>
    <t>Uber Eats</t>
  </si>
  <si>
    <t>Pedidos Ya</t>
  </si>
  <si>
    <t>Star +</t>
  </si>
  <si>
    <t>HBO MAX</t>
  </si>
  <si>
    <t>Apple TV</t>
  </si>
  <si>
    <t>Paramount +</t>
  </si>
  <si>
    <t>Otras</t>
  </si>
  <si>
    <t>Deporte</t>
  </si>
  <si>
    <t>Gimnasio</t>
  </si>
  <si>
    <t>Arriendo canchas</t>
  </si>
  <si>
    <t>Ligas</t>
  </si>
  <si>
    <t>Ropa</t>
  </si>
  <si>
    <t>Implementos Deporte</t>
  </si>
  <si>
    <t>Clubes Deportivos</t>
  </si>
  <si>
    <t>Tecnología</t>
  </si>
  <si>
    <t>Computador</t>
  </si>
  <si>
    <t>Teléfono</t>
  </si>
  <si>
    <t>Otros Articulos</t>
  </si>
  <si>
    <t>Entretenimiento</t>
  </si>
  <si>
    <t>Restaurant/ Bar</t>
  </si>
  <si>
    <t>Cine /Teatro</t>
  </si>
  <si>
    <t>Discotec</t>
  </si>
  <si>
    <t>Regalos</t>
  </si>
  <si>
    <t>Almuerzos Fin de Semana</t>
  </si>
  <si>
    <t>Compras Online /Distintas de comida</t>
  </si>
  <si>
    <t>Mercado Libre</t>
  </si>
  <si>
    <t>Falabella</t>
  </si>
  <si>
    <t>Shein</t>
  </si>
  <si>
    <t>Temu</t>
  </si>
  <si>
    <t>Aliexpress</t>
  </si>
  <si>
    <t>Amazon</t>
  </si>
  <si>
    <t>Cuidado Personal</t>
  </si>
  <si>
    <t>Peluquería</t>
  </si>
  <si>
    <t>Estética</t>
  </si>
  <si>
    <t>Viajes</t>
  </si>
  <si>
    <t>Pasajes</t>
  </si>
  <si>
    <t>Hoteles</t>
  </si>
  <si>
    <t>Tour</t>
  </si>
  <si>
    <t>Comidas</t>
  </si>
  <si>
    <t>Donaciones</t>
  </si>
  <si>
    <t>Vicios</t>
  </si>
  <si>
    <t>Cargas Adicionales</t>
  </si>
  <si>
    <t>Padres</t>
  </si>
  <si>
    <t>Familiares</t>
  </si>
  <si>
    <t>TOTAL</t>
  </si>
  <si>
    <t>$ -</t>
  </si>
  <si>
    <t>Independencia Financiera</t>
  </si>
  <si>
    <t>DETALLE DE INGRESOS TOTALES</t>
  </si>
  <si>
    <t>Ingresos</t>
  </si>
  <si>
    <t>Empleo 1</t>
  </si>
  <si>
    <t>Ingreso Líquido</t>
  </si>
  <si>
    <t>Bono</t>
  </si>
  <si>
    <t>Aguinaldo</t>
  </si>
  <si>
    <t>Impuesto</t>
  </si>
  <si>
    <t>Empleo 2 / Emprendimiento</t>
  </si>
  <si>
    <t>Empresa de inversiones Personal</t>
  </si>
  <si>
    <t>Utilidad anual</t>
  </si>
  <si>
    <t>Dividendos entregados</t>
  </si>
  <si>
    <t>Ingreso por Arriendo</t>
  </si>
  <si>
    <t>Propiedad 1</t>
  </si>
  <si>
    <t>Propiedad 2</t>
  </si>
  <si>
    <t>Propiedad 3</t>
  </si>
  <si>
    <t>Propiedad 4</t>
  </si>
  <si>
    <t>Dividendo de Inversiones</t>
  </si>
  <si>
    <t>Acciones</t>
  </si>
  <si>
    <t>ETF</t>
  </si>
  <si>
    <t>Empresas Personales</t>
  </si>
  <si>
    <t>Regalos en Dinero</t>
  </si>
  <si>
    <t>Cumpleaños</t>
  </si>
  <si>
    <t>Mesada</t>
  </si>
  <si>
    <t>Ingresos por venta de objetos No recurrentes</t>
  </si>
  <si>
    <t>Ingreso por venta de automovil</t>
  </si>
  <si>
    <t>Ingreso por venta de muebles</t>
  </si>
  <si>
    <t>Ingreso por venta de aparatos tecnólogicos</t>
  </si>
  <si>
    <t>Ingresos por seguros</t>
  </si>
  <si>
    <t>Automovil</t>
  </si>
  <si>
    <t>Bancarios</t>
  </si>
  <si>
    <t>Herencias</t>
  </si>
  <si>
    <t>Seguros de vida de terceros</t>
  </si>
  <si>
    <t>Propiedades</t>
  </si>
  <si>
    <t>Inversiones</t>
  </si>
  <si>
    <t>Ahorro Anual</t>
  </si>
  <si>
    <t>Impuesto a la Renta</t>
  </si>
  <si>
    <t>Laminas Explicativas</t>
  </si>
  <si>
    <t>Impuesto a la Renta BRUTO</t>
  </si>
  <si>
    <t>Ingresos Totales</t>
  </si>
  <si>
    <t xml:space="preserve">Poner tus ingresos av </t>
  </si>
  <si>
    <t>Tramo</t>
  </si>
  <si>
    <t>Desde</t>
  </si>
  <si>
    <t>Hasta</t>
  </si>
  <si>
    <t>Factor</t>
  </si>
  <si>
    <t>Cantidad a rebajar</t>
  </si>
  <si>
    <t>Ingreso</t>
  </si>
  <si>
    <t>TOTAL MAXIMO IMPUESTO A LA RENTA</t>
  </si>
  <si>
    <t>Ahorro APV DC</t>
  </si>
  <si>
    <t>Brutos</t>
  </si>
  <si>
    <t>Gastos Totales</t>
  </si>
  <si>
    <t>Liquidos</t>
  </si>
  <si>
    <t>Ahorro Posible</t>
  </si>
  <si>
    <t>Ahorro APV + DC</t>
  </si>
  <si>
    <t>Nuevos Ingresos</t>
  </si>
  <si>
    <t>TOTAL MÍNIMO IMPUESTO A LA RENTA</t>
  </si>
  <si>
    <t>Ahorro  APV+ DC</t>
  </si>
  <si>
    <t>Beneficio Crédito Hipotecario</t>
  </si>
  <si>
    <t>UTA</t>
  </si>
  <si>
    <t>Pago Intereses anuales</t>
  </si>
  <si>
    <t>Max 8 UTA</t>
  </si>
  <si>
    <t>Porcentaje</t>
  </si>
  <si>
    <t>Ingresos Totales UTA</t>
  </si>
  <si>
    <t>BRUTO</t>
  </si>
  <si>
    <t>Tramo 1</t>
  </si>
  <si>
    <t>Pago Intereses UTA</t>
  </si>
  <si>
    <t>Tramo 2</t>
  </si>
  <si>
    <t>Total</t>
  </si>
  <si>
    <t>Nuevos Ingresos Totales</t>
  </si>
  <si>
    <t>Beneficio Hipotecario</t>
  </si>
  <si>
    <t>Activos</t>
  </si>
  <si>
    <t>Pasivos o deudas</t>
  </si>
  <si>
    <t>https://conocetudeuda.cmfchile.cl/</t>
  </si>
  <si>
    <t>Saldo en cuenta corriente</t>
  </si>
  <si>
    <t>Deuda Línea crédito</t>
  </si>
  <si>
    <t>Banco 1</t>
  </si>
  <si>
    <t>Banco 2</t>
  </si>
  <si>
    <t>Banco 3</t>
  </si>
  <si>
    <t>Banco 4</t>
  </si>
  <si>
    <t>Depósitos a Plazo</t>
  </si>
  <si>
    <t>Deuda Tarjeta de Crédito</t>
  </si>
  <si>
    <t>Fondos Mutuos</t>
  </si>
  <si>
    <t>Créditos Comerciales/ Consumo</t>
  </si>
  <si>
    <t>AFP</t>
  </si>
  <si>
    <t>Créditos Automotrices</t>
  </si>
  <si>
    <t>Cuenta 2</t>
  </si>
  <si>
    <t>D.Convenido</t>
  </si>
  <si>
    <t>APV</t>
  </si>
  <si>
    <t>Seguro de Vida</t>
  </si>
  <si>
    <t>Créditos Hipotecarios</t>
  </si>
  <si>
    <t>Seguro 1</t>
  </si>
  <si>
    <t>Seguro 2</t>
  </si>
  <si>
    <t>Seguro 3</t>
  </si>
  <si>
    <t>Prop 1</t>
  </si>
  <si>
    <t>Otras Deudas</t>
  </si>
  <si>
    <t>Prop 2</t>
  </si>
  <si>
    <t>Deuda 1</t>
  </si>
  <si>
    <t>Prop 3</t>
  </si>
  <si>
    <t>Deuda 2</t>
  </si>
  <si>
    <t>Prop 4</t>
  </si>
  <si>
    <t>Deuda 3</t>
  </si>
  <si>
    <t>Deuda 4</t>
  </si>
  <si>
    <t>Acción 1</t>
  </si>
  <si>
    <t>Deuda 5</t>
  </si>
  <si>
    <t>Acción 2</t>
  </si>
  <si>
    <t>Acción 3</t>
  </si>
  <si>
    <t>Acción 4</t>
  </si>
  <si>
    <t>Acción 5</t>
  </si>
  <si>
    <t>Acción 6</t>
  </si>
  <si>
    <t>Acción 7</t>
  </si>
  <si>
    <t>Acción 8</t>
  </si>
  <si>
    <t>Acción 9</t>
  </si>
  <si>
    <t>Acción 10</t>
  </si>
  <si>
    <t>ETF 1</t>
  </si>
  <si>
    <t>ETF 2</t>
  </si>
  <si>
    <t>ETF 3</t>
  </si>
  <si>
    <t>ETF 4</t>
  </si>
  <si>
    <t>ETF 5</t>
  </si>
  <si>
    <t>ETF 6</t>
  </si>
  <si>
    <t>Empresas/ Emprendimiento</t>
  </si>
  <si>
    <t>Emp 1</t>
  </si>
  <si>
    <t>Emp 2</t>
  </si>
  <si>
    <t>Emp 3</t>
  </si>
  <si>
    <t>Fondos Inversión Privado</t>
  </si>
  <si>
    <t>Fondo 1</t>
  </si>
  <si>
    <t>Fondo 2</t>
  </si>
  <si>
    <t>Fondo 3</t>
  </si>
  <si>
    <t>Criptomonedas</t>
  </si>
  <si>
    <t>Cripto 1</t>
  </si>
  <si>
    <t>Cripto 2</t>
  </si>
  <si>
    <t>Cripto 3</t>
  </si>
  <si>
    <t>Derivados</t>
  </si>
  <si>
    <t>Opciones</t>
  </si>
  <si>
    <t>Notas</t>
  </si>
  <si>
    <t>Forwards</t>
  </si>
  <si>
    <t>Otros 1</t>
  </si>
  <si>
    <t>Otros 2</t>
  </si>
  <si>
    <t>Otros 3</t>
  </si>
  <si>
    <t>Otros 4</t>
  </si>
  <si>
    <t>Total Activos</t>
  </si>
  <si>
    <t>Patrimonio</t>
  </si>
  <si>
    <t>Objetivos y Valores</t>
  </si>
  <si>
    <t>Objetivos:</t>
  </si>
  <si>
    <t>Valores</t>
  </si>
  <si>
    <t>RESUMEN DE GASTOS TOTALES</t>
  </si>
  <si>
    <t>Satisfacción 4 Gastos Principales</t>
  </si>
  <si>
    <t>% Anual</t>
  </si>
  <si>
    <t>Satisfacción del 1-7</t>
  </si>
  <si>
    <t>Cambio sugerido</t>
  </si>
  <si>
    <t>4-.</t>
  </si>
  <si>
    <t>Independencia Finaniera</t>
  </si>
  <si>
    <t>Observaciones</t>
  </si>
  <si>
    <t>Líquido</t>
  </si>
  <si>
    <t>Ahorros</t>
  </si>
  <si>
    <t>Pasivos</t>
  </si>
  <si>
    <t>Tasa Retorno</t>
  </si>
  <si>
    <t>X.Ponderado</t>
  </si>
  <si>
    <t>Créditos Comerciales</t>
  </si>
  <si>
    <t>PENSIONES</t>
  </si>
  <si>
    <t>PROPIEDADES</t>
  </si>
  <si>
    <t>INTERNACIONAL</t>
  </si>
  <si>
    <t>Estructura Ahorro Propuesta</t>
  </si>
  <si>
    <t>Plazo</t>
  </si>
  <si>
    <t>Veces Gasto Mensual</t>
  </si>
  <si>
    <t>Monto</t>
  </si>
  <si>
    <t>Producto</t>
  </si>
  <si>
    <t>Avance</t>
  </si>
  <si>
    <t>Hoy</t>
  </si>
  <si>
    <t>FYM</t>
  </si>
  <si>
    <t>Independencia</t>
  </si>
  <si>
    <t>Tasa Ahorro</t>
  </si>
  <si>
    <t>Proyección Independencia Financiera</t>
  </si>
  <si>
    <t>Años</t>
  </si>
  <si>
    <t>Capital Inicial</t>
  </si>
  <si>
    <t>Interes</t>
  </si>
  <si>
    <t>Capital Final</t>
  </si>
  <si>
    <t>INDEP FINAN AL 4%</t>
  </si>
  <si>
    <t>MIS AHORROS</t>
  </si>
  <si>
    <t>LO QUE APORTA MI YO FINANCIERO</t>
  </si>
  <si>
    <t>LO QUE APORTA MI YO TRABAJADOR</t>
  </si>
  <si>
    <t>Gasto</t>
  </si>
  <si>
    <t>TAREAS:</t>
  </si>
  <si>
    <t>1)</t>
  </si>
  <si>
    <t>2)</t>
  </si>
  <si>
    <t xml:space="preserve">3) </t>
  </si>
  <si>
    <t>4)</t>
  </si>
  <si>
    <t>5)</t>
  </si>
  <si>
    <t>Proyectando Gastos</t>
  </si>
  <si>
    <t>Proyectando Ingresos ANUALES</t>
  </si>
  <si>
    <t>Gastos Anuales</t>
  </si>
  <si>
    <t xml:space="preserve">Importancia </t>
  </si>
  <si>
    <t>¿Qué significa?</t>
  </si>
  <si>
    <t>Disminuir es complicado y requiere cambios relevantes</t>
  </si>
  <si>
    <t>Se puede disminuir con esfuerzo</t>
  </si>
  <si>
    <t>Debemos disminuirlo</t>
  </si>
  <si>
    <t>Monto Propiedad UF</t>
  </si>
  <si>
    <t>Pie UF</t>
  </si>
  <si>
    <t>Interés</t>
  </si>
  <si>
    <t>Amortización</t>
  </si>
  <si>
    <t>Financiamiento UF</t>
  </si>
  <si>
    <t>Tasa (CAE)</t>
  </si>
  <si>
    <t>10 años</t>
  </si>
  <si>
    <t>20 años</t>
  </si>
  <si>
    <t xml:space="preserve">25 años </t>
  </si>
  <si>
    <t>30 años</t>
  </si>
  <si>
    <t>Detalle Propiedades</t>
  </si>
  <si>
    <t>Fecha Compra</t>
  </si>
  <si>
    <t>Valor Compra</t>
  </si>
  <si>
    <t>Valor Actual</t>
  </si>
  <si>
    <t>DFL2</t>
  </si>
  <si>
    <t xml:space="preserve"> Arriendo Anual</t>
  </si>
  <si>
    <t>Rentabilidad Arriendo</t>
  </si>
  <si>
    <t>Pie + Amortización</t>
  </si>
  <si>
    <t>Crédito</t>
  </si>
  <si>
    <t>Tasa Crédito</t>
  </si>
  <si>
    <t>Cuota Anual</t>
  </si>
  <si>
    <t>Interes Anual</t>
  </si>
  <si>
    <t>Benedicio Tributario</t>
  </si>
  <si>
    <t>Beneficio Final</t>
  </si>
  <si>
    <t>Rentabilidad</t>
  </si>
  <si>
    <t>Rentabiliadad Anual</t>
  </si>
  <si>
    <t>SI</t>
  </si>
  <si>
    <t>Propiedad 5</t>
  </si>
  <si>
    <t>Propiedad 6</t>
  </si>
  <si>
    <t>Propiedad 7</t>
  </si>
  <si>
    <t>Propiedad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</si>
</sst>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"/>
    <numFmt numFmtId="165" formatCode="&quot;$&quot;#,##0.00"/>
    <numFmt numFmtId="166" formatCode="&quot;$&quot;#,##0.0"/>
    <numFmt numFmtId="167" formatCode="m/d/yyyy"/>
    <numFmt numFmtId="168" formatCode="0.00000"/>
  </numFmts>
  <fonts count="26">
    <font>
      <sz val="10"/>
      <color rgb="FF000000"/>
      <name val="Arial"/>
      <scheme val="minor"/>
    </font>
    <font>
      <sz val="12"/>
      <color rgb="FF000000"/>
      <name val="Calibri"/>
      <family val="2"/>
    </font>
    <font>
      <sz val="14"/>
      <color rgb="FFFFFFFF"/>
      <name val="Comfortaa"/>
    </font>
    <font>
      <sz val="10"/>
      <name val="Arial"/>
      <family val="2"/>
    </font>
    <font>
      <sz val="18"/>
      <color rgb="FF000000"/>
      <name val="Calibri"/>
      <family val="2"/>
    </font>
    <font>
      <sz val="10"/>
      <color theme="1"/>
      <name val="Arial"/>
      <family val="2"/>
      <scheme val="minor"/>
    </font>
    <font>
      <sz val="14"/>
      <color rgb="FF000000"/>
      <name val="&quot;American Typewriter&quot;"/>
    </font>
    <font>
      <sz val="14"/>
      <color rgb="FF000000"/>
      <name val="&quot;Avenir Next Condensed Regular&quot;"/>
    </font>
    <font>
      <sz val="16"/>
      <color rgb="FF000000"/>
      <name val="Comfortaa"/>
    </font>
    <font>
      <sz val="14"/>
      <color rgb="FF000000"/>
      <name val="Arial"/>
      <family val="2"/>
    </font>
    <font>
      <sz val="11"/>
      <color rgb="FF000000"/>
      <name val="&quot;American Typewriter&quot;"/>
    </font>
    <font>
      <sz val="12"/>
      <color rgb="FFFFFFFF"/>
      <name val="Comfortaa"/>
    </font>
    <font>
      <sz val="15"/>
      <color rgb="FFFFFFFF"/>
      <name val="Comfortaa"/>
    </font>
    <font>
      <sz val="11"/>
      <color rgb="FF000000"/>
      <name val="Arial"/>
      <family val="2"/>
    </font>
    <font>
      <sz val="11"/>
      <color theme="1"/>
      <name val="Arial"/>
      <family val="2"/>
      <scheme val="minor"/>
    </font>
    <font>
      <sz val="22"/>
      <color rgb="FF000000"/>
      <name val="Calibri"/>
      <family val="2"/>
    </font>
    <font>
      <b/>
      <sz val="12"/>
      <color rgb="FF000000"/>
      <name val="Calibri"/>
      <family val="2"/>
    </font>
    <font>
      <b/>
      <sz val="10"/>
      <color theme="1"/>
      <name val="Arial"/>
      <family val="2"/>
      <scheme val="minor"/>
    </font>
    <font>
      <sz val="9"/>
      <color rgb="FF000000"/>
      <name val="&quot;Google Sans Mono&quot;"/>
    </font>
    <font>
      <u/>
      <sz val="12"/>
      <color rgb="FF000000"/>
      <name val="Calibri"/>
      <family val="2"/>
    </font>
    <font>
      <sz val="20"/>
      <color rgb="FF000000"/>
      <name val="Calibri"/>
      <family val="2"/>
    </font>
    <font>
      <sz val="16"/>
      <color rgb="FF000000"/>
      <name val="Calibri"/>
      <family val="2"/>
    </font>
    <font>
      <sz val="26"/>
      <color rgb="FFFFFFFF"/>
      <name val="Comfortaa"/>
    </font>
    <font>
      <sz val="10"/>
      <color rgb="FF000000"/>
      <name val="Calibri"/>
      <family val="2"/>
    </font>
    <font>
      <sz val="8"/>
      <color rgb="FF706F6F"/>
      <name val="&quot;Helvetica Neue&quot;"/>
    </font>
    <font>
      <sz val="10"/>
      <color theme="1"/>
      <name val="Comfortaa"/>
    </font>
  </fonts>
  <fills count="2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1C4587"/>
        <bgColor rgb="FF1C4587"/>
      </patternFill>
    </fill>
    <fill>
      <patternFill patternType="solid">
        <fgColor rgb="FFFFF2CC"/>
        <bgColor rgb="FFFFF2CC"/>
      </patternFill>
    </fill>
    <fill>
      <patternFill patternType="solid">
        <fgColor rgb="FFD0E0E3"/>
        <bgColor rgb="FFD0E0E3"/>
      </patternFill>
    </fill>
    <fill>
      <patternFill patternType="solid">
        <fgColor rgb="FFFFFFFF"/>
        <bgColor rgb="FFFFFFFF"/>
      </patternFill>
    </fill>
    <fill>
      <patternFill patternType="solid">
        <fgColor rgb="FFB4C6E7"/>
        <bgColor rgb="FFB4C6E7"/>
      </patternFill>
    </fill>
    <fill>
      <patternFill patternType="solid">
        <fgColor rgb="FFC6E0B4"/>
        <bgColor rgb="FFC6E0B4"/>
      </patternFill>
    </fill>
    <fill>
      <patternFill patternType="solid">
        <fgColor rgb="FFF8CBAD"/>
        <bgColor rgb="FFF8CBAD"/>
      </patternFill>
    </fill>
    <fill>
      <patternFill patternType="solid">
        <fgColor rgb="FFC9DAF8"/>
        <bgColor rgb="FFC9DAF8"/>
      </patternFill>
    </fill>
    <fill>
      <patternFill patternType="solid">
        <fgColor rgb="FFF4CCCC"/>
        <bgColor rgb="FFF4CCCC"/>
      </patternFill>
    </fill>
    <fill>
      <patternFill patternType="solid">
        <fgColor rgb="FFF9CB9C"/>
        <bgColor rgb="FFF9CB9C"/>
      </patternFill>
    </fill>
    <fill>
      <patternFill patternType="solid">
        <fgColor rgb="FF9FC5E8"/>
        <bgColor rgb="FF9FC5E8"/>
      </patternFill>
    </fill>
    <fill>
      <patternFill patternType="solid">
        <fgColor rgb="FF0B5394"/>
        <bgColor rgb="FF0B5394"/>
      </patternFill>
    </fill>
    <fill>
      <patternFill patternType="solid">
        <fgColor rgb="FF93C47D"/>
        <bgColor rgb="FF93C47D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EFEFEF"/>
        <bgColor rgb="FFEFEFEF"/>
      </patternFill>
    </fill>
    <fill>
      <patternFill patternType="solid">
        <fgColor rgb="FFEA9999"/>
        <bgColor rgb="FFEA9999"/>
      </patternFill>
    </fill>
    <fill>
      <patternFill patternType="solid">
        <fgColor rgb="FFF5F5F5"/>
        <bgColor rgb="FFF5F5F5"/>
      </patternFill>
    </fill>
    <fill>
      <patternFill patternType="solid">
        <fgColor rgb="FFFCE5CD"/>
        <bgColor rgb="FFFCE5CD"/>
      </patternFill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33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/>
    <xf numFmtId="0" fontId="4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" fillId="2" borderId="0" xfId="0" applyFont="1" applyFill="1"/>
    <xf numFmtId="164" fontId="4" fillId="2" borderId="0" xfId="0" applyNumberFormat="1" applyFont="1" applyFill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64" fontId="7" fillId="2" borderId="0" xfId="0" applyNumberFormat="1" applyFont="1" applyFill="1"/>
    <xf numFmtId="0" fontId="9" fillId="2" borderId="0" xfId="0" applyFont="1" applyFill="1"/>
    <xf numFmtId="0" fontId="10" fillId="2" borderId="0" xfId="0" applyFont="1" applyFill="1" applyAlignment="1">
      <alignment horizontal="center"/>
    </xf>
    <xf numFmtId="164" fontId="9" fillId="2" borderId="0" xfId="0" applyNumberFormat="1" applyFont="1" applyFill="1"/>
    <xf numFmtId="9" fontId="9" fillId="2" borderId="0" xfId="0" applyNumberFormat="1" applyFont="1" applyFill="1"/>
    <xf numFmtId="0" fontId="11" fillId="3" borderId="1" xfId="0" applyFont="1" applyFill="1" applyBorder="1" applyAlignment="1">
      <alignment horizontal="center" vertical="center" wrapText="1"/>
    </xf>
    <xf numFmtId="165" fontId="4" fillId="2" borderId="0" xfId="0" applyNumberFormat="1" applyFont="1" applyFill="1"/>
    <xf numFmtId="0" fontId="11" fillId="3" borderId="1" xfId="0" applyFont="1" applyFill="1" applyBorder="1" applyAlignment="1">
      <alignment horizontal="center" vertical="center"/>
    </xf>
    <xf numFmtId="165" fontId="1" fillId="2" borderId="0" xfId="0" applyNumberFormat="1" applyFont="1" applyFill="1"/>
    <xf numFmtId="0" fontId="13" fillId="2" borderId="0" xfId="0" applyFont="1" applyFill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/>
    </xf>
    <xf numFmtId="9" fontId="1" fillId="2" borderId="0" xfId="0" applyNumberFormat="1" applyFont="1" applyFill="1"/>
    <xf numFmtId="10" fontId="1" fillId="2" borderId="0" xfId="0" applyNumberFormat="1" applyFont="1" applyFill="1"/>
    <xf numFmtId="0" fontId="5" fillId="0" borderId="0" xfId="0" applyFont="1" applyAlignment="1">
      <alignment horizontal="right"/>
    </xf>
    <xf numFmtId="0" fontId="1" fillId="2" borderId="0" xfId="0" applyFont="1" applyFill="1" applyAlignment="1">
      <alignment horizontal="right"/>
    </xf>
    <xf numFmtId="0" fontId="5" fillId="2" borderId="0" xfId="0" applyFont="1" applyFill="1"/>
    <xf numFmtId="0" fontId="14" fillId="2" borderId="0" xfId="0" applyFont="1" applyFill="1"/>
    <xf numFmtId="0" fontId="5" fillId="2" borderId="0" xfId="0" applyFont="1" applyFill="1" applyAlignment="1">
      <alignment horizontal="center"/>
    </xf>
    <xf numFmtId="164" fontId="5" fillId="2" borderId="0" xfId="0" applyNumberFormat="1" applyFont="1" applyFill="1"/>
    <xf numFmtId="0" fontId="1" fillId="6" borderId="0" xfId="0" applyFont="1" applyFill="1"/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left"/>
    </xf>
    <xf numFmtId="164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/>
    <xf numFmtId="0" fontId="16" fillId="6" borderId="0" xfId="0" applyFont="1" applyFill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left"/>
    </xf>
    <xf numFmtId="0" fontId="16" fillId="7" borderId="2" xfId="0" applyFont="1" applyFill="1" applyBorder="1" applyAlignment="1">
      <alignment horizontal="center"/>
    </xf>
    <xf numFmtId="164" fontId="16" fillId="7" borderId="2" xfId="0" applyNumberFormat="1" applyFont="1" applyFill="1" applyBorder="1" applyAlignment="1">
      <alignment horizontal="center"/>
    </xf>
    <xf numFmtId="49" fontId="16" fillId="7" borderId="2" xfId="0" applyNumberFormat="1" applyFont="1" applyFill="1" applyBorder="1" applyAlignment="1">
      <alignment horizontal="center"/>
    </xf>
    <xf numFmtId="0" fontId="16" fillId="7" borderId="3" xfId="0" applyFont="1" applyFill="1" applyBorder="1" applyAlignment="1">
      <alignment horizontal="center"/>
    </xf>
    <xf numFmtId="0" fontId="16" fillId="6" borderId="0" xfId="0" applyFont="1" applyFill="1"/>
    <xf numFmtId="0" fontId="16" fillId="8" borderId="5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left"/>
    </xf>
    <xf numFmtId="0" fontId="16" fillId="8" borderId="2" xfId="0" applyFont="1" applyFill="1" applyBorder="1"/>
    <xf numFmtId="164" fontId="16" fillId="8" borderId="2" xfId="0" applyNumberFormat="1" applyFont="1" applyFill="1" applyBorder="1" applyAlignment="1">
      <alignment horizontal="center"/>
    </xf>
    <xf numFmtId="165" fontId="16" fillId="8" borderId="2" xfId="0" applyNumberFormat="1" applyFont="1" applyFill="1" applyBorder="1" applyAlignment="1">
      <alignment horizontal="center"/>
    </xf>
    <xf numFmtId="165" fontId="16" fillId="8" borderId="2" xfId="0" applyNumberFormat="1" applyFont="1" applyFill="1" applyBorder="1"/>
    <xf numFmtId="9" fontId="16" fillId="8" borderId="3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6" borderId="6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left"/>
    </xf>
    <xf numFmtId="164" fontId="1" fillId="4" borderId="4" xfId="0" applyNumberFormat="1" applyFont="1" applyFill="1" applyBorder="1" applyAlignment="1">
      <alignment horizontal="center"/>
    </xf>
    <xf numFmtId="165" fontId="1" fillId="4" borderId="7" xfId="0" applyNumberFormat="1" applyFont="1" applyFill="1" applyBorder="1" applyAlignment="1">
      <alignment horizontal="center"/>
    </xf>
    <xf numFmtId="164" fontId="1" fillId="9" borderId="3" xfId="0" applyNumberFormat="1" applyFont="1" applyFill="1" applyBorder="1" applyAlignment="1">
      <alignment horizontal="center"/>
    </xf>
    <xf numFmtId="3" fontId="1" fillId="10" borderId="4" xfId="0" applyNumberFormat="1" applyFont="1" applyFill="1" applyBorder="1" applyAlignment="1">
      <alignment horizontal="center"/>
    </xf>
    <xf numFmtId="164" fontId="1" fillId="6" borderId="8" xfId="0" applyNumberFormat="1" applyFont="1" applyFill="1" applyBorder="1" applyAlignment="1">
      <alignment horizontal="center"/>
    </xf>
    <xf numFmtId="9" fontId="1" fillId="6" borderId="8" xfId="0" applyNumberFormat="1" applyFont="1" applyFill="1" applyBorder="1" applyAlignment="1">
      <alignment horizontal="center"/>
    </xf>
    <xf numFmtId="164" fontId="1" fillId="4" borderId="7" xfId="0" applyNumberFormat="1" applyFont="1" applyFill="1" applyBorder="1" applyAlignment="1">
      <alignment horizontal="center"/>
    </xf>
    <xf numFmtId="164" fontId="1" fillId="9" borderId="9" xfId="0" applyNumberFormat="1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/>
    </xf>
    <xf numFmtId="164" fontId="16" fillId="8" borderId="3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left"/>
    </xf>
    <xf numFmtId="0" fontId="1" fillId="6" borderId="10" xfId="0" applyFont="1" applyFill="1" applyBorder="1"/>
    <xf numFmtId="164" fontId="1" fillId="6" borderId="9" xfId="0" applyNumberFormat="1" applyFont="1" applyFill="1" applyBorder="1" applyAlignment="1">
      <alignment horizontal="center"/>
    </xf>
    <xf numFmtId="0" fontId="16" fillId="8" borderId="5" xfId="0" applyFont="1" applyFill="1" applyBorder="1" applyAlignment="1">
      <alignment horizontal="left"/>
    </xf>
    <xf numFmtId="0" fontId="16" fillId="8" borderId="10" xfId="0" applyFont="1" applyFill="1" applyBorder="1"/>
    <xf numFmtId="164" fontId="16" fillId="8" borderId="9" xfId="0" applyNumberFormat="1" applyFont="1" applyFill="1" applyBorder="1" applyAlignment="1">
      <alignment horizontal="center"/>
    </xf>
    <xf numFmtId="165" fontId="1" fillId="4" borderId="4" xfId="0" applyNumberFormat="1" applyFont="1" applyFill="1" applyBorder="1" applyAlignment="1">
      <alignment horizontal="center"/>
    </xf>
    <xf numFmtId="9" fontId="16" fillId="8" borderId="4" xfId="0" applyNumberFormat="1" applyFont="1" applyFill="1" applyBorder="1" applyAlignment="1">
      <alignment horizontal="center"/>
    </xf>
    <xf numFmtId="0" fontId="16" fillId="8" borderId="11" xfId="0" applyFont="1" applyFill="1" applyBorder="1" applyAlignment="1">
      <alignment horizontal="center"/>
    </xf>
    <xf numFmtId="0" fontId="16" fillId="8" borderId="11" xfId="0" applyFont="1" applyFill="1" applyBorder="1" applyAlignment="1">
      <alignment horizontal="left"/>
    </xf>
    <xf numFmtId="0" fontId="16" fillId="8" borderId="12" xfId="0" applyFont="1" applyFill="1" applyBorder="1"/>
    <xf numFmtId="164" fontId="16" fillId="8" borderId="12" xfId="0" applyNumberFormat="1" applyFont="1" applyFill="1" applyBorder="1" applyAlignment="1">
      <alignment horizontal="center"/>
    </xf>
    <xf numFmtId="165" fontId="16" fillId="8" borderId="12" xfId="0" applyNumberFormat="1" applyFont="1" applyFill="1" applyBorder="1" applyAlignment="1">
      <alignment horizontal="center"/>
    </xf>
    <xf numFmtId="164" fontId="16" fillId="8" borderId="13" xfId="0" applyNumberFormat="1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left"/>
    </xf>
    <xf numFmtId="0" fontId="1" fillId="6" borderId="12" xfId="0" applyFont="1" applyFill="1" applyBorder="1"/>
    <xf numFmtId="164" fontId="1" fillId="6" borderId="13" xfId="0" applyNumberFormat="1" applyFont="1" applyFill="1" applyBorder="1" applyAlignment="1">
      <alignment horizontal="center"/>
    </xf>
    <xf numFmtId="164" fontId="1" fillId="6" borderId="12" xfId="0" applyNumberFormat="1" applyFont="1" applyFill="1" applyBorder="1" applyAlignment="1">
      <alignment horizontal="center"/>
    </xf>
    <xf numFmtId="9" fontId="1" fillId="6" borderId="14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164" fontId="1" fillId="6" borderId="10" xfId="0" applyNumberFormat="1" applyFont="1" applyFill="1" applyBorder="1" applyAlignment="1">
      <alignment horizontal="center"/>
    </xf>
    <xf numFmtId="164" fontId="16" fillId="8" borderId="10" xfId="0" applyNumberFormat="1" applyFont="1" applyFill="1" applyBorder="1" applyAlignment="1">
      <alignment horizontal="center"/>
    </xf>
    <xf numFmtId="165" fontId="16" fillId="8" borderId="10" xfId="0" applyNumberFormat="1" applyFont="1" applyFill="1" applyBorder="1" applyAlignment="1">
      <alignment horizontal="center"/>
    </xf>
    <xf numFmtId="0" fontId="16" fillId="7" borderId="4" xfId="0" applyFont="1" applyFill="1" applyBorder="1" applyAlignment="1">
      <alignment horizontal="center"/>
    </xf>
    <xf numFmtId="164" fontId="16" fillId="7" borderId="4" xfId="0" applyNumberFormat="1" applyFont="1" applyFill="1" applyBorder="1" applyAlignment="1">
      <alignment horizontal="center"/>
    </xf>
    <xf numFmtId="165" fontId="16" fillId="7" borderId="4" xfId="0" applyNumberFormat="1" applyFont="1" applyFill="1" applyBorder="1" applyAlignment="1">
      <alignment horizontal="center"/>
    </xf>
    <xf numFmtId="0" fontId="16" fillId="7" borderId="4" xfId="0" applyFont="1" applyFill="1" applyBorder="1"/>
    <xf numFmtId="9" fontId="16" fillId="7" borderId="4" xfId="0" applyNumberFormat="1" applyFont="1" applyFill="1" applyBorder="1" applyAlignment="1">
      <alignment horizontal="center"/>
    </xf>
    <xf numFmtId="164" fontId="1" fillId="6" borderId="0" xfId="0" applyNumberFormat="1" applyFont="1" applyFill="1"/>
    <xf numFmtId="164" fontId="5" fillId="0" borderId="0" xfId="0" applyNumberFormat="1" applyFont="1"/>
    <xf numFmtId="0" fontId="16" fillId="6" borderId="0" xfId="0" applyFont="1" applyFill="1" applyAlignment="1">
      <alignment horizontal="left"/>
    </xf>
    <xf numFmtId="164" fontId="16" fillId="6" borderId="0" xfId="0" applyNumberFormat="1" applyFont="1" applyFill="1"/>
    <xf numFmtId="165" fontId="16" fillId="6" borderId="0" xfId="0" applyNumberFormat="1" applyFont="1" applyFill="1"/>
    <xf numFmtId="164" fontId="16" fillId="6" borderId="0" xfId="0" applyNumberFormat="1" applyFont="1" applyFill="1" applyAlignment="1">
      <alignment horizontal="center"/>
    </xf>
    <xf numFmtId="165" fontId="5" fillId="0" borderId="0" xfId="0" applyNumberFormat="1" applyFont="1"/>
    <xf numFmtId="164" fontId="5" fillId="0" borderId="0" xfId="0" applyNumberFormat="1" applyFont="1" applyAlignment="1">
      <alignment horizontal="center"/>
    </xf>
    <xf numFmtId="166" fontId="1" fillId="6" borderId="0" xfId="0" applyNumberFormat="1" applyFont="1" applyFill="1"/>
    <xf numFmtId="9" fontId="16" fillId="7" borderId="3" xfId="0" applyNumberFormat="1" applyFont="1" applyFill="1" applyBorder="1" applyAlignment="1">
      <alignment horizontal="center"/>
    </xf>
    <xf numFmtId="164" fontId="16" fillId="8" borderId="0" xfId="0" applyNumberFormat="1" applyFont="1" applyFill="1" applyAlignment="1">
      <alignment horizontal="center"/>
    </xf>
    <xf numFmtId="0" fontId="16" fillId="8" borderId="10" xfId="0" applyFont="1" applyFill="1" applyBorder="1" applyAlignment="1">
      <alignment horizontal="center"/>
    </xf>
    <xf numFmtId="9" fontId="16" fillId="8" borderId="9" xfId="0" applyNumberFormat="1" applyFont="1" applyFill="1" applyBorder="1" applyAlignment="1">
      <alignment horizontal="center"/>
    </xf>
    <xf numFmtId="9" fontId="1" fillId="6" borderId="0" xfId="0" applyNumberFormat="1" applyFont="1" applyFill="1"/>
    <xf numFmtId="0" fontId="16" fillId="8" borderId="2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6" fillId="8" borderId="12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16" fillId="7" borderId="2" xfId="0" applyFont="1" applyFill="1" applyBorder="1"/>
    <xf numFmtId="164" fontId="16" fillId="7" borderId="3" xfId="0" applyNumberFormat="1" applyFont="1" applyFill="1" applyBorder="1" applyAlignment="1">
      <alignment horizontal="center"/>
    </xf>
    <xf numFmtId="166" fontId="5" fillId="0" borderId="0" xfId="0" applyNumberFormat="1" applyFont="1"/>
    <xf numFmtId="164" fontId="5" fillId="6" borderId="0" xfId="0" applyNumberFormat="1" applyFont="1" applyFill="1"/>
    <xf numFmtId="0" fontId="14" fillId="0" borderId="0" xfId="0" applyFont="1"/>
    <xf numFmtId="0" fontId="5" fillId="0" borderId="11" xfId="0" applyFont="1" applyBorder="1"/>
    <xf numFmtId="0" fontId="5" fillId="0" borderId="12" xfId="0" applyFont="1" applyBorder="1"/>
    <xf numFmtId="0" fontId="5" fillId="0" borderId="13" xfId="0" applyFont="1" applyBorder="1"/>
    <xf numFmtId="0" fontId="5" fillId="0" borderId="6" xfId="0" applyFont="1" applyBorder="1"/>
    <xf numFmtId="0" fontId="5" fillId="0" borderId="8" xfId="0" applyFont="1" applyBorder="1"/>
    <xf numFmtId="164" fontId="1" fillId="4" borderId="4" xfId="0" applyNumberFormat="1" applyFont="1" applyFill="1" applyBorder="1" applyAlignment="1">
      <alignment horizontal="center" vertical="center"/>
    </xf>
    <xf numFmtId="0" fontId="5" fillId="0" borderId="0" xfId="0" applyFont="1"/>
    <xf numFmtId="0" fontId="16" fillId="8" borderId="4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164" fontId="1" fillId="6" borderId="9" xfId="0" applyNumberFormat="1" applyFont="1" applyFill="1" applyBorder="1" applyAlignment="1">
      <alignment horizontal="center" vertical="center"/>
    </xf>
    <xf numFmtId="9" fontId="1" fillId="6" borderId="9" xfId="0" applyNumberFormat="1" applyFont="1" applyFill="1" applyBorder="1" applyAlignment="1">
      <alignment horizontal="center" vertical="center"/>
    </xf>
    <xf numFmtId="164" fontId="1" fillId="4" borderId="9" xfId="0" applyNumberFormat="1" applyFont="1" applyFill="1" applyBorder="1" applyAlignment="1">
      <alignment horizontal="center" vertical="center"/>
    </xf>
    <xf numFmtId="164" fontId="1" fillId="4" borderId="7" xfId="0" applyNumberFormat="1" applyFont="1" applyFill="1" applyBorder="1" applyAlignment="1">
      <alignment horizontal="center" vertical="center"/>
    </xf>
    <xf numFmtId="9" fontId="5" fillId="0" borderId="8" xfId="0" applyNumberFormat="1" applyFont="1" applyBorder="1"/>
    <xf numFmtId="165" fontId="5" fillId="0" borderId="8" xfId="0" applyNumberFormat="1" applyFont="1" applyBorder="1"/>
    <xf numFmtId="0" fontId="1" fillId="11" borderId="7" xfId="0" applyFont="1" applyFill="1" applyBorder="1" applyAlignment="1">
      <alignment horizontal="center" vertical="center"/>
    </xf>
    <xf numFmtId="164" fontId="1" fillId="11" borderId="9" xfId="0" applyNumberFormat="1" applyFont="1" applyFill="1" applyBorder="1" applyAlignment="1">
      <alignment horizontal="center" vertical="center"/>
    </xf>
    <xf numFmtId="9" fontId="1" fillId="11" borderId="9" xfId="0" applyNumberFormat="1" applyFont="1" applyFill="1" applyBorder="1" applyAlignment="1">
      <alignment horizontal="center" vertical="center"/>
    </xf>
    <xf numFmtId="164" fontId="1" fillId="11" borderId="7" xfId="0" applyNumberFormat="1" applyFont="1" applyFill="1" applyBorder="1" applyAlignment="1">
      <alignment horizontal="center" vertical="center"/>
    </xf>
    <xf numFmtId="0" fontId="5" fillId="0" borderId="5" xfId="0" applyFont="1" applyBorder="1"/>
    <xf numFmtId="0" fontId="5" fillId="0" borderId="10" xfId="0" applyFont="1" applyBorder="1"/>
    <xf numFmtId="0" fontId="5" fillId="0" borderId="9" xfId="0" applyFont="1" applyBorder="1"/>
    <xf numFmtId="3" fontId="5" fillId="0" borderId="0" xfId="0" applyNumberFormat="1" applyFont="1"/>
    <xf numFmtId="3" fontId="5" fillId="0" borderId="0" xfId="0" applyNumberFormat="1" applyFont="1" applyAlignment="1">
      <alignment horizontal="center"/>
    </xf>
    <xf numFmtId="0" fontId="1" fillId="6" borderId="4" xfId="0" applyFont="1" applyFill="1" applyBorder="1" applyAlignment="1">
      <alignment horizontal="center" vertical="center"/>
    </xf>
    <xf numFmtId="9" fontId="1" fillId="6" borderId="4" xfId="0" applyNumberFormat="1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left"/>
    </xf>
    <xf numFmtId="164" fontId="5" fillId="0" borderId="4" xfId="0" applyNumberFormat="1" applyFont="1" applyBorder="1"/>
    <xf numFmtId="0" fontId="5" fillId="12" borderId="4" xfId="0" applyFont="1" applyFill="1" applyBorder="1"/>
    <xf numFmtId="164" fontId="5" fillId="12" borderId="4" xfId="0" applyNumberFormat="1" applyFont="1" applyFill="1" applyBorder="1"/>
    <xf numFmtId="0" fontId="5" fillId="13" borderId="4" xfId="0" applyFont="1" applyFill="1" applyBorder="1"/>
    <xf numFmtId="4" fontId="5" fillId="13" borderId="4" xfId="0" applyNumberFormat="1" applyFont="1" applyFill="1" applyBorder="1"/>
    <xf numFmtId="0" fontId="5" fillId="0" borderId="4" xfId="0" applyFont="1" applyBorder="1"/>
    <xf numFmtId="4" fontId="5" fillId="0" borderId="4" xfId="0" applyNumberFormat="1" applyFont="1" applyBorder="1"/>
    <xf numFmtId="0" fontId="17" fillId="0" borderId="0" xfId="0" applyFont="1"/>
    <xf numFmtId="10" fontId="5" fillId="0" borderId="4" xfId="0" applyNumberFormat="1" applyFont="1" applyBorder="1"/>
    <xf numFmtId="0" fontId="18" fillId="6" borderId="4" xfId="0" applyFont="1" applyFill="1" applyBorder="1"/>
    <xf numFmtId="164" fontId="5" fillId="6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4" fontId="16" fillId="8" borderId="7" xfId="0" applyNumberFormat="1" applyFont="1" applyFill="1" applyBorder="1" applyAlignment="1">
      <alignment horizontal="center"/>
    </xf>
    <xf numFmtId="9" fontId="16" fillId="8" borderId="7" xfId="0" applyNumberFormat="1" applyFont="1" applyFill="1" applyBorder="1" applyAlignment="1">
      <alignment horizontal="center"/>
    </xf>
    <xf numFmtId="9" fontId="1" fillId="4" borderId="7" xfId="0" applyNumberFormat="1" applyFont="1" applyFill="1" applyBorder="1" applyAlignment="1">
      <alignment horizontal="center"/>
    </xf>
    <xf numFmtId="9" fontId="1" fillId="4" borderId="9" xfId="0" applyNumberFormat="1" applyFont="1" applyFill="1" applyBorder="1" applyAlignment="1">
      <alignment horizontal="center"/>
    </xf>
    <xf numFmtId="164" fontId="16" fillId="8" borderId="4" xfId="0" applyNumberFormat="1" applyFont="1" applyFill="1" applyBorder="1" applyAlignment="1">
      <alignment horizontal="center"/>
    </xf>
    <xf numFmtId="10" fontId="1" fillId="6" borderId="0" xfId="0" applyNumberFormat="1" applyFont="1" applyFill="1"/>
    <xf numFmtId="164" fontId="16" fillId="4" borderId="7" xfId="0" applyNumberFormat="1" applyFont="1" applyFill="1" applyBorder="1" applyAlignment="1">
      <alignment horizontal="center"/>
    </xf>
    <xf numFmtId="0" fontId="16" fillId="8" borderId="6" xfId="0" applyFont="1" applyFill="1" applyBorder="1" applyAlignment="1">
      <alignment horizontal="center"/>
    </xf>
    <xf numFmtId="0" fontId="16" fillId="8" borderId="4" xfId="0" applyFont="1" applyFill="1" applyBorder="1" applyAlignment="1">
      <alignment horizontal="center"/>
    </xf>
    <xf numFmtId="0" fontId="1" fillId="6" borderId="0" xfId="0" applyFont="1" applyFill="1" applyAlignment="1">
      <alignment vertical="center"/>
    </xf>
    <xf numFmtId="0" fontId="16" fillId="8" borderId="1" xfId="0" applyFont="1" applyFill="1" applyBorder="1" applyAlignment="1">
      <alignment horizontal="center" vertical="center"/>
    </xf>
    <xf numFmtId="164" fontId="16" fillId="8" borderId="4" xfId="0" applyNumberFormat="1" applyFont="1" applyFill="1" applyBorder="1" applyAlignment="1">
      <alignment horizontal="center" vertical="center"/>
    </xf>
    <xf numFmtId="9" fontId="16" fillId="8" borderId="4" xfId="0" applyNumberFormat="1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left" vertical="center"/>
    </xf>
    <xf numFmtId="165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vertical="center"/>
    </xf>
    <xf numFmtId="0" fontId="5" fillId="0" borderId="0" xfId="0" applyFont="1" applyAlignment="1">
      <alignment vertical="center"/>
    </xf>
    <xf numFmtId="9" fontId="1" fillId="4" borderId="4" xfId="0" applyNumberFormat="1" applyFont="1" applyFill="1" applyBorder="1" applyAlignment="1">
      <alignment horizontal="center"/>
    </xf>
    <xf numFmtId="9" fontId="1" fillId="4" borderId="3" xfId="0" applyNumberFormat="1" applyFont="1" applyFill="1" applyBorder="1" applyAlignment="1">
      <alignment horizontal="center"/>
    </xf>
    <xf numFmtId="165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0" fontId="16" fillId="6" borderId="0" xfId="0" applyNumberFormat="1" applyFont="1" applyFill="1" applyAlignment="1">
      <alignment horizontal="center"/>
    </xf>
    <xf numFmtId="10" fontId="1" fillId="6" borderId="0" xfId="0" applyNumberFormat="1" applyFont="1" applyFill="1" applyAlignment="1">
      <alignment horizontal="center"/>
    </xf>
    <xf numFmtId="9" fontId="16" fillId="6" borderId="0" xfId="0" applyNumberFormat="1" applyFont="1" applyFill="1" applyAlignment="1">
      <alignment horizontal="center"/>
    </xf>
    <xf numFmtId="10" fontId="5" fillId="0" borderId="0" xfId="0" applyNumberFormat="1" applyFont="1"/>
    <xf numFmtId="0" fontId="16" fillId="7" borderId="5" xfId="0" applyFont="1" applyFill="1" applyBorder="1" applyAlignment="1">
      <alignment horizontal="center"/>
    </xf>
    <xf numFmtId="0" fontId="1" fillId="0" borderId="0" xfId="0" applyFont="1"/>
    <xf numFmtId="164" fontId="1" fillId="0" borderId="0" xfId="0" applyNumberFormat="1" applyFont="1"/>
    <xf numFmtId="164" fontId="16" fillId="6" borderId="3" xfId="0" applyNumberFormat="1" applyFont="1" applyFill="1" applyBorder="1" applyAlignment="1">
      <alignment horizontal="center"/>
    </xf>
    <xf numFmtId="0" fontId="20" fillId="6" borderId="0" xfId="0" applyFont="1" applyFill="1" applyAlignment="1">
      <alignment horizontal="center"/>
    </xf>
    <xf numFmtId="165" fontId="20" fillId="6" borderId="0" xfId="0" applyNumberFormat="1" applyFont="1" applyFill="1" applyAlignment="1">
      <alignment horizontal="center"/>
    </xf>
    <xf numFmtId="166" fontId="20" fillId="6" borderId="0" xfId="0" applyNumberFormat="1" applyFont="1" applyFill="1" applyAlignment="1">
      <alignment horizontal="center"/>
    </xf>
    <xf numFmtId="0" fontId="16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left" vertical="center"/>
    </xf>
    <xf numFmtId="166" fontId="16" fillId="7" borderId="2" xfId="0" applyNumberFormat="1" applyFont="1" applyFill="1" applyBorder="1" applyAlignment="1">
      <alignment horizontal="center" vertical="center"/>
    </xf>
    <xf numFmtId="165" fontId="16" fillId="7" borderId="2" xfId="0" applyNumberFormat="1" applyFont="1" applyFill="1" applyBorder="1" applyAlignment="1">
      <alignment horizontal="center" vertical="center"/>
    </xf>
    <xf numFmtId="165" fontId="16" fillId="7" borderId="3" xfId="0" applyNumberFormat="1" applyFont="1" applyFill="1" applyBorder="1" applyAlignment="1">
      <alignment horizontal="center" vertical="center"/>
    </xf>
    <xf numFmtId="165" fontId="16" fillId="7" borderId="2" xfId="0" applyNumberFormat="1" applyFont="1" applyFill="1" applyBorder="1" applyAlignment="1">
      <alignment horizontal="center" vertical="center" wrapText="1"/>
    </xf>
    <xf numFmtId="165" fontId="16" fillId="7" borderId="4" xfId="0" applyNumberFormat="1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left"/>
    </xf>
    <xf numFmtId="166" fontId="1" fillId="6" borderId="4" xfId="0" applyNumberFormat="1" applyFont="1" applyFill="1" applyBorder="1" applyAlignment="1">
      <alignment horizontal="center"/>
    </xf>
    <xf numFmtId="164" fontId="1" fillId="6" borderId="4" xfId="0" applyNumberFormat="1" applyFont="1" applyFill="1" applyBorder="1" applyAlignment="1">
      <alignment horizontal="center"/>
    </xf>
    <xf numFmtId="10" fontId="1" fillId="6" borderId="4" xfId="0" applyNumberFormat="1" applyFont="1" applyFill="1" applyBorder="1" applyAlignment="1">
      <alignment horizontal="center"/>
    </xf>
    <xf numFmtId="165" fontId="1" fillId="6" borderId="9" xfId="0" applyNumberFormat="1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9" fontId="16" fillId="7" borderId="1" xfId="0" applyNumberFormat="1" applyFont="1" applyFill="1" applyBorder="1" applyAlignment="1">
      <alignment horizontal="center" vertical="center"/>
    </xf>
    <xf numFmtId="165" fontId="16" fillId="7" borderId="1" xfId="0" applyNumberFormat="1" applyFont="1" applyFill="1" applyBorder="1" applyAlignment="1">
      <alignment horizontal="center" vertical="center"/>
    </xf>
    <xf numFmtId="166" fontId="16" fillId="7" borderId="4" xfId="0" applyNumberFormat="1" applyFont="1" applyFill="1" applyBorder="1" applyAlignment="1">
      <alignment horizontal="center"/>
    </xf>
    <xf numFmtId="10" fontId="16" fillId="7" borderId="4" xfId="0" applyNumberFormat="1" applyFont="1" applyFill="1" applyBorder="1" applyAlignment="1">
      <alignment horizontal="center"/>
    </xf>
    <xf numFmtId="166" fontId="16" fillId="7" borderId="3" xfId="0" applyNumberFormat="1" applyFont="1" applyFill="1" applyBorder="1" applyAlignment="1">
      <alignment horizontal="center"/>
    </xf>
    <xf numFmtId="10" fontId="16" fillId="7" borderId="3" xfId="0" applyNumberFormat="1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/>
    </xf>
    <xf numFmtId="0" fontId="16" fillId="4" borderId="1" xfId="0" applyFont="1" applyFill="1" applyBorder="1" applyAlignment="1">
      <alignment horizontal="left"/>
    </xf>
    <xf numFmtId="166" fontId="16" fillId="4" borderId="4" xfId="0" applyNumberFormat="1" applyFont="1" applyFill="1" applyBorder="1" applyAlignment="1">
      <alignment horizontal="center"/>
    </xf>
    <xf numFmtId="166" fontId="16" fillId="4" borderId="3" xfId="0" applyNumberFormat="1" applyFont="1" applyFill="1" applyBorder="1" applyAlignment="1">
      <alignment horizontal="center"/>
    </xf>
    <xf numFmtId="10" fontId="16" fillId="4" borderId="3" xfId="0" applyNumberFormat="1" applyFont="1" applyFill="1" applyBorder="1" applyAlignment="1">
      <alignment horizontal="center"/>
    </xf>
    <xf numFmtId="0" fontId="16" fillId="15" borderId="4" xfId="0" applyFont="1" applyFill="1" applyBorder="1" applyAlignment="1">
      <alignment horizontal="left"/>
    </xf>
    <xf numFmtId="166" fontId="16" fillId="15" borderId="4" xfId="0" applyNumberFormat="1" applyFont="1" applyFill="1" applyBorder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165" fontId="1" fillId="6" borderId="0" xfId="0" applyNumberFormat="1" applyFont="1" applyFill="1" applyAlignment="1">
      <alignment horizontal="center" vertical="center" wrapText="1"/>
    </xf>
    <xf numFmtId="165" fontId="16" fillId="7" borderId="2" xfId="0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5" fontId="16" fillId="7" borderId="1" xfId="0" applyNumberFormat="1" applyFont="1" applyFill="1" applyBorder="1" applyAlignment="1">
      <alignment horizontal="center"/>
    </xf>
    <xf numFmtId="166" fontId="1" fillId="16" borderId="4" xfId="0" applyNumberFormat="1" applyFont="1" applyFill="1" applyBorder="1" applyAlignment="1">
      <alignment horizontal="center"/>
    </xf>
    <xf numFmtId="9" fontId="1" fillId="6" borderId="4" xfId="0" applyNumberFormat="1" applyFont="1" applyFill="1" applyBorder="1" applyAlignment="1">
      <alignment horizontal="center"/>
    </xf>
    <xf numFmtId="165" fontId="1" fillId="6" borderId="4" xfId="0" applyNumberFormat="1" applyFont="1" applyFill="1" applyBorder="1" applyAlignment="1">
      <alignment horizontal="left"/>
    </xf>
    <xf numFmtId="0" fontId="16" fillId="7" borderId="4" xfId="0" applyFont="1" applyFill="1" applyBorder="1" applyAlignment="1">
      <alignment horizontal="center" vertical="center"/>
    </xf>
    <xf numFmtId="10" fontId="16" fillId="17" borderId="4" xfId="0" applyNumberFormat="1" applyFont="1" applyFill="1" applyBorder="1" applyAlignment="1">
      <alignment horizontal="center"/>
    </xf>
    <xf numFmtId="0" fontId="1" fillId="18" borderId="4" xfId="0" applyFont="1" applyFill="1" applyBorder="1" applyAlignment="1">
      <alignment horizontal="center"/>
    </xf>
    <xf numFmtId="3" fontId="1" fillId="2" borderId="7" xfId="0" applyNumberFormat="1" applyFont="1" applyFill="1" applyBorder="1" applyAlignment="1">
      <alignment horizontal="center"/>
    </xf>
    <xf numFmtId="164" fontId="1" fillId="2" borderId="9" xfId="0" applyNumberFormat="1" applyFont="1" applyFill="1" applyBorder="1" applyAlignment="1">
      <alignment horizontal="center"/>
    </xf>
    <xf numFmtId="10" fontId="1" fillId="2" borderId="4" xfId="0" applyNumberFormat="1" applyFont="1" applyFill="1" applyBorder="1" applyAlignment="1">
      <alignment horizontal="center"/>
    </xf>
    <xf numFmtId="9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0" fontId="1" fillId="6" borderId="0" xfId="0" applyNumberFormat="1" applyFont="1" applyFill="1" applyAlignment="1">
      <alignment horizontal="right"/>
    </xf>
    <xf numFmtId="166" fontId="1" fillId="7" borderId="4" xfId="0" applyNumberFormat="1" applyFont="1" applyFill="1" applyBorder="1" applyAlignment="1">
      <alignment horizontal="center"/>
    </xf>
    <xf numFmtId="9" fontId="1" fillId="19" borderId="4" xfId="0" applyNumberFormat="1" applyFont="1" applyFill="1" applyBorder="1" applyAlignment="1">
      <alignment horizontal="center"/>
    </xf>
    <xf numFmtId="166" fontId="1" fillId="10" borderId="4" xfId="0" applyNumberFormat="1" applyFont="1" applyFill="1" applyBorder="1" applyAlignment="1">
      <alignment horizontal="center"/>
    </xf>
    <xf numFmtId="0" fontId="1" fillId="10" borderId="3" xfId="0" applyFont="1" applyFill="1" applyBorder="1" applyAlignment="1">
      <alignment horizontal="center"/>
    </xf>
    <xf numFmtId="165" fontId="1" fillId="10" borderId="3" xfId="0" applyNumberFormat="1" applyFont="1" applyFill="1" applyBorder="1" applyAlignment="1">
      <alignment horizontal="center"/>
    </xf>
    <xf numFmtId="0" fontId="1" fillId="6" borderId="0" xfId="0" applyFont="1" applyFill="1" applyAlignment="1">
      <alignment horizontal="right"/>
    </xf>
    <xf numFmtId="3" fontId="23" fillId="12" borderId="7" xfId="0" applyNumberFormat="1" applyFont="1" applyFill="1" applyBorder="1" applyAlignment="1">
      <alignment horizontal="center"/>
    </xf>
    <xf numFmtId="164" fontId="23" fillId="12" borderId="9" xfId="0" applyNumberFormat="1" applyFont="1" applyFill="1" applyBorder="1" applyAlignment="1">
      <alignment horizontal="center" vertical="center" wrapText="1"/>
    </xf>
    <xf numFmtId="164" fontId="23" fillId="12" borderId="9" xfId="0" applyNumberFormat="1" applyFont="1" applyFill="1" applyBorder="1" applyAlignment="1">
      <alignment horizontal="center"/>
    </xf>
    <xf numFmtId="3" fontId="1" fillId="6" borderId="7" xfId="0" applyNumberFormat="1" applyFont="1" applyFill="1" applyBorder="1" applyAlignment="1">
      <alignment horizontal="center"/>
    </xf>
    <xf numFmtId="3" fontId="1" fillId="0" borderId="7" xfId="0" applyNumberFormat="1" applyFont="1" applyBorder="1" applyAlignment="1">
      <alignment horizontal="center"/>
    </xf>
    <xf numFmtId="164" fontId="1" fillId="0" borderId="9" xfId="0" applyNumberFormat="1" applyFont="1" applyBorder="1" applyAlignment="1">
      <alignment horizontal="center"/>
    </xf>
    <xf numFmtId="0" fontId="5" fillId="6" borderId="0" xfId="0" applyFont="1" applyFill="1"/>
    <xf numFmtId="9" fontId="5" fillId="0" borderId="0" xfId="0" applyNumberFormat="1" applyFont="1"/>
    <xf numFmtId="0" fontId="12" fillId="3" borderId="3" xfId="0" applyFont="1" applyFill="1" applyBorder="1" applyAlignment="1">
      <alignment horizontal="center" vertical="center"/>
    </xf>
    <xf numFmtId="164" fontId="5" fillId="4" borderId="4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164" fontId="1" fillId="5" borderId="4" xfId="0" applyNumberFormat="1" applyFont="1" applyFill="1" applyBorder="1" applyAlignment="1">
      <alignment horizontal="center"/>
    </xf>
    <xf numFmtId="164" fontId="16" fillId="7" borderId="4" xfId="0" applyNumberFormat="1" applyFont="1" applyFill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24" fillId="20" borderId="0" xfId="0" applyFont="1" applyFill="1"/>
    <xf numFmtId="0" fontId="25" fillId="0" borderId="0" xfId="0" applyFont="1"/>
    <xf numFmtId="0" fontId="25" fillId="0" borderId="0" xfId="0" applyFont="1" applyAlignment="1">
      <alignment horizontal="center"/>
    </xf>
    <xf numFmtId="164" fontId="25" fillId="0" borderId="0" xfId="0" applyNumberFormat="1" applyFont="1" applyAlignment="1">
      <alignment horizontal="center"/>
    </xf>
    <xf numFmtId="165" fontId="25" fillId="0" borderId="0" xfId="0" applyNumberFormat="1" applyFont="1" applyAlignment="1">
      <alignment horizontal="center"/>
    </xf>
    <xf numFmtId="164" fontId="25" fillId="0" borderId="0" xfId="0" applyNumberFormat="1" applyFont="1"/>
    <xf numFmtId="0" fontId="25" fillId="5" borderId="0" xfId="0" applyFont="1" applyFill="1"/>
    <xf numFmtId="165" fontId="25" fillId="0" borderId="0" xfId="0" applyNumberFormat="1" applyFont="1"/>
    <xf numFmtId="0" fontId="25" fillId="5" borderId="0" xfId="0" applyFont="1" applyFill="1" applyAlignment="1">
      <alignment horizontal="center"/>
    </xf>
    <xf numFmtId="164" fontId="25" fillId="5" borderId="0" xfId="0" applyNumberFormat="1" applyFont="1" applyFill="1" applyAlignment="1">
      <alignment horizontal="center"/>
    </xf>
    <xf numFmtId="165" fontId="25" fillId="5" borderId="0" xfId="0" applyNumberFormat="1" applyFont="1" applyFill="1" applyAlignment="1">
      <alignment horizontal="center"/>
    </xf>
    <xf numFmtId="10" fontId="25" fillId="0" borderId="0" xfId="0" applyNumberFormat="1" applyFont="1"/>
    <xf numFmtId="0" fontId="25" fillId="21" borderId="0" xfId="0" applyFont="1" applyFill="1"/>
    <xf numFmtId="164" fontId="25" fillId="21" borderId="0" xfId="0" applyNumberFormat="1" applyFont="1" applyFill="1"/>
    <xf numFmtId="0" fontId="25" fillId="22" borderId="0" xfId="0" applyFont="1" applyFill="1" applyAlignment="1">
      <alignment horizontal="center" vertical="center" wrapText="1"/>
    </xf>
    <xf numFmtId="0" fontId="25" fillId="23" borderId="0" xfId="0" applyFont="1" applyFill="1" applyAlignment="1">
      <alignment horizontal="center" vertical="center" wrapText="1"/>
    </xf>
    <xf numFmtId="0" fontId="25" fillId="23" borderId="0" xfId="0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 wrapText="1"/>
    </xf>
    <xf numFmtId="0" fontId="25" fillId="16" borderId="0" xfId="0" applyFont="1" applyFill="1" applyAlignment="1">
      <alignment horizontal="center" vertical="center" wrapText="1"/>
    </xf>
    <xf numFmtId="0" fontId="25" fillId="16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 wrapText="1"/>
    </xf>
    <xf numFmtId="0" fontId="25" fillId="11" borderId="0" xfId="0" applyFont="1" applyFill="1" applyAlignment="1">
      <alignment horizontal="center" vertical="center" wrapText="1"/>
    </xf>
    <xf numFmtId="167" fontId="25" fillId="0" borderId="0" xfId="0" applyNumberFormat="1" applyFont="1" applyAlignment="1">
      <alignment horizontal="center"/>
    </xf>
    <xf numFmtId="10" fontId="25" fillId="0" borderId="0" xfId="0" applyNumberFormat="1" applyFont="1" applyAlignment="1">
      <alignment horizontal="center"/>
    </xf>
    <xf numFmtId="164" fontId="25" fillId="0" borderId="0" xfId="0" applyNumberFormat="1" applyFont="1" applyAlignment="1">
      <alignment horizontal="center" vertical="center"/>
    </xf>
    <xf numFmtId="9" fontId="25" fillId="0" borderId="0" xfId="0" applyNumberFormat="1" applyFont="1" applyAlignment="1">
      <alignment horizontal="center" vertical="center"/>
    </xf>
    <xf numFmtId="10" fontId="25" fillId="0" borderId="0" xfId="0" applyNumberFormat="1" applyFont="1" applyAlignment="1">
      <alignment horizontal="center" vertical="center"/>
    </xf>
    <xf numFmtId="168" fontId="25" fillId="0" borderId="0" xfId="0" applyNumberFormat="1" applyFont="1"/>
    <xf numFmtId="0" fontId="1" fillId="2" borderId="0" xfId="0" applyFont="1" applyFill="1"/>
    <xf numFmtId="0" fontId="0" fillId="0" borderId="0" xfId="0"/>
    <xf numFmtId="0" fontId="2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6" fillId="2" borderId="0" xfId="0" applyFont="1" applyFill="1"/>
    <xf numFmtId="0" fontId="9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11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0" fontId="12" fillId="3" borderId="2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164" fontId="16" fillId="7" borderId="1" xfId="0" applyNumberFormat="1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left"/>
    </xf>
    <xf numFmtId="0" fontId="16" fillId="7" borderId="1" xfId="0" applyFont="1" applyFill="1" applyBorder="1" applyAlignment="1">
      <alignment horizontal="left"/>
    </xf>
    <xf numFmtId="165" fontId="1" fillId="4" borderId="1" xfId="0" applyNumberFormat="1" applyFont="1" applyFill="1" applyBorder="1" applyAlignment="1">
      <alignment horizontal="center" vertical="center"/>
    </xf>
    <xf numFmtId="0" fontId="5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6" xfId="0" applyFont="1" applyBorder="1"/>
    <xf numFmtId="0" fontId="3" fillId="0" borderId="8" xfId="0" applyFont="1" applyBorder="1"/>
    <xf numFmtId="0" fontId="3" fillId="0" borderId="5" xfId="0" applyFont="1" applyBorder="1"/>
    <xf numFmtId="0" fontId="3" fillId="0" borderId="10" xfId="0" applyFont="1" applyBorder="1"/>
    <xf numFmtId="0" fontId="3" fillId="0" borderId="9" xfId="0" applyFont="1" applyBorder="1"/>
    <xf numFmtId="0" fontId="5" fillId="0" borderId="0" xfId="0" applyFont="1"/>
    <xf numFmtId="0" fontId="20" fillId="9" borderId="2" xfId="0" applyFont="1" applyFill="1" applyBorder="1" applyAlignment="1">
      <alignment horizontal="center"/>
    </xf>
    <xf numFmtId="0" fontId="21" fillId="10" borderId="1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 vertical="center" wrapText="1"/>
    </xf>
    <xf numFmtId="0" fontId="22" fillId="14" borderId="0" xfId="0" applyFont="1" applyFill="1" applyAlignment="1">
      <alignment horizontal="center" vertical="center"/>
    </xf>
    <xf numFmtId="0" fontId="20" fillId="4" borderId="2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 vertical="center"/>
    </xf>
    <xf numFmtId="0" fontId="1" fillId="6" borderId="0" xfId="0" applyFont="1" applyFill="1"/>
    <xf numFmtId="0" fontId="16" fillId="7" borderId="1" xfId="0" applyFont="1" applyFill="1" applyBorder="1" applyAlignment="1">
      <alignment horizontal="left" vertical="center"/>
    </xf>
    <xf numFmtId="166" fontId="16" fillId="7" borderId="1" xfId="0" applyNumberFormat="1" applyFont="1" applyFill="1" applyBorder="1" applyAlignment="1">
      <alignment horizontal="center" vertical="center"/>
    </xf>
    <xf numFmtId="0" fontId="5" fillId="0" borderId="1" xfId="0" applyFont="1" applyBorder="1"/>
    <xf numFmtId="0" fontId="16" fillId="7" borderId="1" xfId="0" applyFont="1" applyFill="1" applyBorder="1" applyAlignment="1">
      <alignment horizontal="center" wrapText="1"/>
    </xf>
    <xf numFmtId="0" fontId="20" fillId="8" borderId="2" xfId="0" applyFont="1" applyFill="1" applyBorder="1" applyAlignment="1">
      <alignment horizontal="center"/>
    </xf>
    <xf numFmtId="165" fontId="1" fillId="6" borderId="15" xfId="0" applyNumberFormat="1" applyFont="1" applyFill="1" applyBorder="1" applyAlignment="1">
      <alignment horizontal="center" vertical="center" wrapText="1"/>
    </xf>
    <xf numFmtId="0" fontId="3" fillId="0" borderId="14" xfId="0" applyFont="1" applyBorder="1"/>
    <xf numFmtId="0" fontId="3" fillId="0" borderId="7" xfId="0" applyFont="1" applyBorder="1"/>
    <xf numFmtId="0" fontId="1" fillId="6" borderId="15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L" b="0">
                <a:solidFill>
                  <a:srgbClr val="757575"/>
                </a:solidFill>
                <a:latin typeface="+mn-lt"/>
              </a:rPr>
              <a:t>¿Cuánto podemos bajar nuestro gasto?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'Actividad 2.1'!$D$4</c:f>
              <c:strCache>
                <c:ptCount val="1"/>
                <c:pt idx="0">
                  <c:v>Gasto</c:v>
                </c:pt>
              </c:strCache>
            </c:strRef>
          </c:tx>
          <c:dPt>
            <c:idx val="0"/>
            <c:bubble3D val="0"/>
            <c:spPr>
              <a:solidFill>
                <a:srgbClr val="4285F4"/>
              </a:solidFill>
            </c:spPr>
            <c:extLst>
              <c:ext xmlns:c16="http://schemas.microsoft.com/office/drawing/2014/chart" uri="{C3380CC4-5D6E-409C-BE32-E72D297353CC}">
                <c16:uniqueId val="{00000001-26FC-834B-BF2D-C2652F33D1C9}"/>
              </c:ext>
            </c:extLst>
          </c:dPt>
          <c:dPt>
            <c:idx val="1"/>
            <c:bubble3D val="0"/>
            <c:spPr>
              <a:solidFill>
                <a:srgbClr val="EA4335"/>
              </a:solidFill>
            </c:spPr>
            <c:extLst>
              <c:ext xmlns:c16="http://schemas.microsoft.com/office/drawing/2014/chart" uri="{C3380CC4-5D6E-409C-BE32-E72D297353CC}">
                <c16:uniqueId val="{00000003-26FC-834B-BF2D-C2652F33D1C9}"/>
              </c:ext>
            </c:extLst>
          </c:dPt>
          <c:dPt>
            <c:idx val="2"/>
            <c:bubble3D val="0"/>
            <c:spPr>
              <a:solidFill>
                <a:srgbClr val="FBBC04"/>
              </a:solidFill>
            </c:spPr>
            <c:extLst>
              <c:ext xmlns:c16="http://schemas.microsoft.com/office/drawing/2014/chart" uri="{C3380CC4-5D6E-409C-BE32-E72D297353CC}">
                <c16:uniqueId val="{00000005-26FC-834B-BF2D-C2652F33D1C9}"/>
              </c:ext>
            </c:extLst>
          </c:dPt>
          <c:cat>
            <c:numRef>
              <c:f>'Actividad 2.1'!$C$5:$C$7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'Actividad 2.1'!$D$5:$D$7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FC-834B-BF2D-C2652F33D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L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38100</xdr:colOff>
      <xdr:row>1</xdr:row>
      <xdr:rowOff>171450</xdr:rowOff>
    </xdr:from>
    <xdr:ext cx="5915025" cy="41529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114300</xdr:colOff>
      <xdr:row>3</xdr:row>
      <xdr:rowOff>104775</xdr:rowOff>
    </xdr:from>
    <xdr:ext cx="5743575" cy="3267075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704850</xdr:colOff>
      <xdr:row>21</xdr:row>
      <xdr:rowOff>142875</xdr:rowOff>
    </xdr:from>
    <xdr:ext cx="5800725" cy="326707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114300</xdr:colOff>
      <xdr:row>46</xdr:row>
      <xdr:rowOff>19050</xdr:rowOff>
    </xdr:from>
    <xdr:ext cx="6019800" cy="3400425"/>
    <xdr:pic>
      <xdr:nvPicPr>
        <xdr:cNvPr id="4" name="image3.png" title="Imag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38100</xdr:colOff>
      <xdr:row>3</xdr:row>
      <xdr:rowOff>171450</xdr:rowOff>
    </xdr:from>
    <xdr:ext cx="5915025" cy="41529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3</xdr:row>
      <xdr:rowOff>171450</xdr:rowOff>
    </xdr:from>
    <xdr:ext cx="5915025" cy="41529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238125</xdr:colOff>
      <xdr:row>10</xdr:row>
      <xdr:rowOff>19050</xdr:rowOff>
    </xdr:from>
    <xdr:ext cx="5715000" cy="35337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conocetudeuda.cmfchile.cl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CU987"/>
  <sheetViews>
    <sheetView showGridLines="0" workbookViewId="0"/>
  </sheetViews>
  <sheetFormatPr baseColWidth="10" defaultColWidth="12.6640625" defaultRowHeight="15.75" customHeight="1"/>
  <cols>
    <col min="1" max="1" width="6.33203125" customWidth="1"/>
    <col min="2" max="2" width="4.5" customWidth="1"/>
    <col min="3" max="11" width="10.6640625" customWidth="1"/>
    <col min="12" max="15" width="9.1640625" customWidth="1"/>
    <col min="17" max="17" width="23" customWidth="1"/>
    <col min="18" max="18" width="18.6640625" customWidth="1"/>
    <col min="19" max="19" width="15.83203125" customWidth="1"/>
    <col min="20" max="20" width="16.83203125" customWidth="1"/>
  </cols>
  <sheetData>
    <row r="1" spans="1:99" ht="16">
      <c r="A1" s="1"/>
      <c r="B1" s="1"/>
      <c r="C1" s="288"/>
      <c r="D1" s="289"/>
      <c r="E1" s="289"/>
      <c r="F1" s="289"/>
      <c r="G1" s="289"/>
      <c r="H1" s="289"/>
      <c r="I1" s="289"/>
      <c r="J1" s="289"/>
      <c r="K1" s="289"/>
      <c r="L1" s="2"/>
      <c r="M1" s="2"/>
      <c r="N1" s="2"/>
      <c r="O1" s="2"/>
      <c r="P1" s="1"/>
      <c r="Q1" s="1"/>
      <c r="R1" s="1"/>
      <c r="S1" s="3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 spans="1:99" ht="16">
      <c r="A2" s="1"/>
      <c r="B2" s="1"/>
      <c r="C2" s="289"/>
      <c r="D2" s="289"/>
      <c r="E2" s="289"/>
      <c r="F2" s="289"/>
      <c r="G2" s="289"/>
      <c r="H2" s="289"/>
      <c r="I2" s="289"/>
      <c r="J2" s="289"/>
      <c r="K2" s="289"/>
      <c r="L2" s="2"/>
      <c r="M2" s="2"/>
      <c r="N2" s="2"/>
      <c r="O2" s="2"/>
      <c r="P2" s="1"/>
      <c r="Q2" s="1"/>
      <c r="R2" s="1"/>
      <c r="S2" s="3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</row>
    <row r="3" spans="1:99" ht="48" customHeight="1">
      <c r="A3" s="1"/>
      <c r="B3" s="1"/>
      <c r="C3" s="290" t="s">
        <v>0</v>
      </c>
      <c r="D3" s="291"/>
      <c r="E3" s="291"/>
      <c r="F3" s="291"/>
      <c r="G3" s="291"/>
      <c r="H3" s="291"/>
      <c r="I3" s="291"/>
      <c r="J3" s="291"/>
      <c r="K3" s="292"/>
      <c r="L3" s="4"/>
      <c r="M3" s="4"/>
      <c r="N3" s="4"/>
      <c r="O3" s="5"/>
      <c r="P3" s="6"/>
      <c r="Q3" s="6"/>
      <c r="R3" s="6"/>
      <c r="S3" s="7"/>
      <c r="T3" s="7"/>
      <c r="U3" s="7"/>
      <c r="V3" s="7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</row>
    <row r="4" spans="1:99" ht="18">
      <c r="A4" s="1"/>
      <c r="B4" s="1"/>
      <c r="C4" s="293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"/>
      <c r="P4" s="1"/>
      <c r="Q4" s="1"/>
      <c r="R4" s="1"/>
      <c r="S4" s="3"/>
      <c r="T4" s="3"/>
      <c r="U4" s="3"/>
      <c r="V4" s="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</row>
    <row r="5" spans="1:99" ht="24" customHeight="1">
      <c r="A5" s="9"/>
      <c r="B5" s="10" t="s">
        <v>1</v>
      </c>
      <c r="C5" s="294"/>
      <c r="D5" s="291"/>
      <c r="E5" s="291"/>
      <c r="F5" s="291"/>
      <c r="G5" s="291"/>
      <c r="H5" s="291"/>
      <c r="I5" s="291"/>
      <c r="J5" s="291"/>
      <c r="K5" s="292"/>
      <c r="L5" s="11"/>
      <c r="M5" s="11"/>
      <c r="N5" s="11"/>
      <c r="O5" s="11"/>
      <c r="P5" s="6"/>
      <c r="Q5" s="9"/>
      <c r="R5" s="9"/>
      <c r="S5" s="12"/>
      <c r="T5" s="12"/>
      <c r="U5" s="12"/>
      <c r="V5" s="12"/>
      <c r="W5" s="9"/>
      <c r="X5" s="9"/>
      <c r="Y5" s="13">
        <v>400000</v>
      </c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</row>
    <row r="6" spans="1:99" ht="20">
      <c r="A6" s="9"/>
      <c r="B6" s="10"/>
      <c r="C6" s="14"/>
      <c r="D6" s="14"/>
      <c r="E6" s="14"/>
      <c r="F6" s="14"/>
      <c r="G6" s="14"/>
      <c r="H6" s="14"/>
      <c r="I6" s="14"/>
      <c r="J6" s="14"/>
      <c r="K6" s="14"/>
      <c r="L6" s="11"/>
      <c r="M6" s="11"/>
      <c r="N6" s="11"/>
      <c r="O6" s="11"/>
      <c r="P6" s="9"/>
      <c r="Q6" s="9"/>
      <c r="R6" s="9"/>
      <c r="S6" s="12"/>
      <c r="T6" s="12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</row>
    <row r="7" spans="1:99" ht="24" customHeight="1">
      <c r="A7" s="9"/>
      <c r="B7" s="10" t="s">
        <v>2</v>
      </c>
      <c r="C7" s="294"/>
      <c r="D7" s="291"/>
      <c r="E7" s="291"/>
      <c r="F7" s="291"/>
      <c r="G7" s="291"/>
      <c r="H7" s="291"/>
      <c r="I7" s="291"/>
      <c r="J7" s="291"/>
      <c r="K7" s="292"/>
      <c r="L7" s="11"/>
      <c r="M7" s="11"/>
      <c r="N7" s="11"/>
      <c r="O7" s="11"/>
      <c r="P7" s="9"/>
      <c r="Q7" s="9"/>
      <c r="R7" s="9"/>
      <c r="S7" s="12"/>
      <c r="T7" s="15"/>
      <c r="U7" s="12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</row>
    <row r="8" spans="1:99" ht="20">
      <c r="A8" s="9"/>
      <c r="B8" s="10"/>
      <c r="C8" s="14"/>
      <c r="D8" s="14"/>
      <c r="E8" s="14"/>
      <c r="F8" s="14"/>
      <c r="G8" s="14"/>
      <c r="H8" s="14"/>
      <c r="I8" s="14"/>
      <c r="J8" s="14"/>
      <c r="K8" s="14"/>
      <c r="L8" s="11"/>
      <c r="M8" s="11"/>
      <c r="N8" s="11"/>
      <c r="O8" s="11"/>
      <c r="P8" s="9"/>
      <c r="Q8" s="9"/>
      <c r="R8" s="9"/>
      <c r="S8" s="12"/>
      <c r="T8" s="12"/>
      <c r="U8" s="12"/>
      <c r="V8" s="16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</row>
    <row r="9" spans="1:99" ht="24" customHeight="1">
      <c r="A9" s="9"/>
      <c r="B9" s="10" t="s">
        <v>3</v>
      </c>
      <c r="C9" s="295"/>
      <c r="D9" s="291"/>
      <c r="E9" s="291"/>
      <c r="F9" s="291"/>
      <c r="G9" s="291"/>
      <c r="H9" s="291"/>
      <c r="I9" s="291"/>
      <c r="J9" s="291"/>
      <c r="K9" s="292"/>
      <c r="L9" s="11"/>
      <c r="M9" s="11"/>
      <c r="N9" s="11"/>
      <c r="O9" s="11"/>
      <c r="P9" s="13"/>
      <c r="Q9" s="16"/>
      <c r="R9" s="13"/>
      <c r="S9" s="12"/>
      <c r="T9" s="12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</row>
    <row r="10" spans="1:99" ht="20">
      <c r="A10" s="9"/>
      <c r="B10" s="10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1"/>
      <c r="P10" s="9"/>
      <c r="Q10" s="16"/>
      <c r="R10" s="9"/>
      <c r="S10" s="12"/>
      <c r="T10" s="12"/>
      <c r="U10" s="12"/>
      <c r="V10" s="12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</row>
    <row r="11" spans="1:99" ht="48.75" customHeight="1">
      <c r="A11" s="9"/>
      <c r="B11" s="10"/>
      <c r="C11" s="296" t="s">
        <v>4</v>
      </c>
      <c r="D11" s="291"/>
      <c r="E11" s="291"/>
      <c r="F11" s="291"/>
      <c r="G11" s="291"/>
      <c r="H11" s="291"/>
      <c r="I11" s="291"/>
      <c r="J11" s="291"/>
      <c r="K11" s="292"/>
      <c r="L11" s="4"/>
      <c r="M11" s="4"/>
      <c r="N11" s="4"/>
      <c r="O11" s="4"/>
      <c r="P11" s="6"/>
      <c r="Q11" s="18"/>
      <c r="R11" s="6"/>
      <c r="S11" s="7"/>
      <c r="T11" s="7"/>
      <c r="U11" s="7"/>
      <c r="V11" s="7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</row>
    <row r="12" spans="1:99" ht="20">
      <c r="A12" s="9"/>
      <c r="B12" s="10"/>
      <c r="C12" s="8"/>
      <c r="D12" s="8"/>
      <c r="E12" s="8"/>
      <c r="F12" s="8"/>
      <c r="G12" s="8"/>
      <c r="H12" s="8"/>
      <c r="I12" s="8"/>
      <c r="J12" s="8"/>
      <c r="K12" s="8"/>
      <c r="L12" s="2"/>
      <c r="M12" s="2"/>
      <c r="N12" s="2"/>
      <c r="O12" s="2"/>
      <c r="P12" s="1"/>
      <c r="Q12" s="1"/>
      <c r="R12" s="1"/>
      <c r="S12" s="3"/>
      <c r="T12" s="3"/>
      <c r="U12" s="3"/>
      <c r="V12" s="3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</row>
    <row r="13" spans="1:99" ht="24" customHeight="1">
      <c r="A13" s="9"/>
      <c r="B13" s="10" t="s">
        <v>1</v>
      </c>
      <c r="C13" s="297"/>
      <c r="D13" s="291"/>
      <c r="E13" s="291"/>
      <c r="F13" s="291"/>
      <c r="G13" s="291"/>
      <c r="H13" s="291"/>
      <c r="I13" s="291"/>
      <c r="J13" s="291"/>
      <c r="K13" s="292"/>
      <c r="L13" s="11"/>
      <c r="M13" s="11"/>
      <c r="N13" s="11"/>
      <c r="O13" s="11"/>
      <c r="P13" s="9"/>
      <c r="Q13" s="9"/>
      <c r="R13" s="9"/>
      <c r="S13" s="12"/>
      <c r="T13" s="12"/>
      <c r="U13" s="12"/>
      <c r="V13" s="12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</row>
    <row r="14" spans="1:99" ht="20">
      <c r="A14" s="9"/>
      <c r="B14" s="10"/>
      <c r="C14" s="8"/>
      <c r="D14" s="8"/>
      <c r="E14" s="8"/>
      <c r="F14" s="8"/>
      <c r="G14" s="8"/>
      <c r="H14" s="8"/>
      <c r="I14" s="8"/>
      <c r="J14" s="8"/>
      <c r="K14" s="8"/>
      <c r="L14" s="11"/>
      <c r="M14" s="11"/>
      <c r="N14" s="11"/>
      <c r="O14" s="11"/>
      <c r="P14" s="9"/>
      <c r="Q14" s="9"/>
      <c r="R14" s="9"/>
      <c r="S14" s="12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</row>
    <row r="15" spans="1:99" ht="24" customHeight="1">
      <c r="A15" s="9"/>
      <c r="B15" s="10" t="s">
        <v>2</v>
      </c>
      <c r="C15" s="294"/>
      <c r="D15" s="291"/>
      <c r="E15" s="291"/>
      <c r="F15" s="291"/>
      <c r="G15" s="291"/>
      <c r="H15" s="291"/>
      <c r="I15" s="291"/>
      <c r="J15" s="291"/>
      <c r="K15" s="292"/>
      <c r="L15" s="11"/>
      <c r="M15" s="11"/>
      <c r="N15" s="11"/>
      <c r="O15" s="11"/>
      <c r="P15" s="9"/>
      <c r="Q15" s="9"/>
      <c r="R15" s="9"/>
      <c r="S15" s="12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</row>
    <row r="16" spans="1:99" ht="20">
      <c r="A16" s="9"/>
      <c r="B16" s="10"/>
      <c r="C16" s="8"/>
      <c r="D16" s="8"/>
      <c r="E16" s="8"/>
      <c r="F16" s="8"/>
      <c r="G16" s="8"/>
      <c r="H16" s="8"/>
      <c r="I16" s="8"/>
      <c r="J16" s="8"/>
      <c r="K16" s="8"/>
      <c r="L16" s="11"/>
      <c r="M16" s="11"/>
      <c r="N16" s="11"/>
      <c r="O16" s="11"/>
      <c r="P16" s="9"/>
      <c r="Q16" s="9"/>
      <c r="R16" s="9"/>
      <c r="S16" s="12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</row>
    <row r="17" spans="1:99" ht="24" customHeight="1">
      <c r="A17" s="9"/>
      <c r="B17" s="10" t="s">
        <v>3</v>
      </c>
      <c r="C17" s="294"/>
      <c r="D17" s="291"/>
      <c r="E17" s="291"/>
      <c r="F17" s="291"/>
      <c r="G17" s="291"/>
      <c r="H17" s="291"/>
      <c r="I17" s="291"/>
      <c r="J17" s="291"/>
      <c r="K17" s="292"/>
      <c r="L17" s="11"/>
      <c r="M17" s="11"/>
      <c r="N17" s="11"/>
      <c r="O17" s="11"/>
      <c r="P17" s="9"/>
      <c r="Q17" s="16"/>
      <c r="R17" s="9"/>
      <c r="S17" s="12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</row>
    <row r="18" spans="1:99" ht="20.25" customHeight="1">
      <c r="A18" s="9"/>
      <c r="B18" s="14"/>
      <c r="C18" s="9"/>
      <c r="D18" s="9"/>
      <c r="E18" s="9"/>
      <c r="F18" s="9"/>
      <c r="G18" s="9"/>
      <c r="H18" s="9"/>
      <c r="I18" s="9"/>
      <c r="J18" s="9"/>
      <c r="K18" s="9"/>
      <c r="L18" s="11"/>
      <c r="M18" s="11"/>
      <c r="N18" s="11"/>
      <c r="O18" s="11"/>
      <c r="P18" s="9"/>
      <c r="Q18" s="15"/>
      <c r="R18" s="15"/>
      <c r="S18" s="15"/>
      <c r="T18" s="15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</row>
    <row r="19" spans="1:99" ht="49.5" customHeight="1">
      <c r="A19" s="9"/>
      <c r="B19" s="14"/>
      <c r="C19" s="19" t="s">
        <v>5</v>
      </c>
      <c r="D19" s="298" t="s">
        <v>6</v>
      </c>
      <c r="E19" s="291"/>
      <c r="F19" s="291"/>
      <c r="G19" s="291"/>
      <c r="H19" s="291"/>
      <c r="I19" s="291"/>
      <c r="J19" s="291"/>
      <c r="K19" s="292"/>
      <c r="L19" s="19" t="s">
        <v>7</v>
      </c>
      <c r="M19" s="19" t="s">
        <v>8</v>
      </c>
      <c r="N19" s="19" t="s">
        <v>9</v>
      </c>
      <c r="O19" s="2"/>
      <c r="P19" s="1"/>
      <c r="Q19" s="20"/>
      <c r="R19" s="1"/>
      <c r="S19" s="3"/>
      <c r="T19" s="2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</row>
    <row r="20" spans="1:99" ht="21.75" customHeight="1">
      <c r="A20" s="9"/>
      <c r="B20" s="21" t="s">
        <v>10</v>
      </c>
      <c r="C20" s="22">
        <v>32</v>
      </c>
      <c r="D20" s="299"/>
      <c r="E20" s="291"/>
      <c r="F20" s="291"/>
      <c r="G20" s="291"/>
      <c r="H20" s="291"/>
      <c r="I20" s="291"/>
      <c r="J20" s="291"/>
      <c r="K20" s="292"/>
      <c r="L20" s="23">
        <v>0</v>
      </c>
      <c r="M20" s="23">
        <v>0</v>
      </c>
      <c r="N20" s="23">
        <v>0</v>
      </c>
      <c r="O20" s="2"/>
      <c r="P20" s="1"/>
      <c r="Q20" s="1"/>
      <c r="R20" s="24"/>
      <c r="S20" s="3"/>
      <c r="T20" s="20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</row>
    <row r="21" spans="1:99" ht="21.75" customHeight="1">
      <c r="A21" s="9"/>
      <c r="B21" s="21"/>
      <c r="C21" s="22">
        <f t="shared" ref="C21:C43" si="0">C20+1</f>
        <v>33</v>
      </c>
      <c r="D21" s="299"/>
      <c r="E21" s="291"/>
      <c r="F21" s="291"/>
      <c r="G21" s="291"/>
      <c r="H21" s="291"/>
      <c r="I21" s="291"/>
      <c r="J21" s="291"/>
      <c r="K21" s="292"/>
      <c r="L21" s="23">
        <v>0</v>
      </c>
      <c r="M21" s="23">
        <v>0</v>
      </c>
      <c r="N21" s="23">
        <v>0</v>
      </c>
      <c r="O21" s="2"/>
      <c r="P21" s="1"/>
      <c r="Q21" s="20"/>
      <c r="R21" s="25"/>
      <c r="S21" s="3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</row>
    <row r="22" spans="1:99" ht="21.75" customHeight="1">
      <c r="A22" s="9"/>
      <c r="B22" s="21"/>
      <c r="C22" s="22">
        <f t="shared" si="0"/>
        <v>34</v>
      </c>
      <c r="D22" s="299"/>
      <c r="E22" s="291"/>
      <c r="F22" s="291"/>
      <c r="G22" s="291"/>
      <c r="H22" s="291"/>
      <c r="I22" s="291"/>
      <c r="J22" s="291"/>
      <c r="K22" s="292"/>
      <c r="L22" s="23">
        <f t="shared" ref="L22:N22" si="1">L21+1</f>
        <v>1</v>
      </c>
      <c r="M22" s="23">
        <f t="shared" si="1"/>
        <v>1</v>
      </c>
      <c r="N22" s="23">
        <f t="shared" si="1"/>
        <v>1</v>
      </c>
      <c r="O22" s="2"/>
      <c r="P22" s="1"/>
      <c r="Q22" s="26"/>
      <c r="R22" s="3"/>
      <c r="S22" s="3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</row>
    <row r="23" spans="1:99" ht="21.75" customHeight="1">
      <c r="A23" s="9"/>
      <c r="B23" s="21"/>
      <c r="C23" s="22">
        <f t="shared" si="0"/>
        <v>35</v>
      </c>
      <c r="D23" s="299"/>
      <c r="E23" s="291"/>
      <c r="F23" s="291"/>
      <c r="G23" s="291"/>
      <c r="H23" s="291"/>
      <c r="I23" s="291"/>
      <c r="J23" s="291"/>
      <c r="K23" s="292"/>
      <c r="L23" s="23">
        <f t="shared" ref="L23:N23" si="2">L22+1</f>
        <v>2</v>
      </c>
      <c r="M23" s="23">
        <f t="shared" si="2"/>
        <v>2</v>
      </c>
      <c r="N23" s="23">
        <f t="shared" si="2"/>
        <v>2</v>
      </c>
      <c r="O23" s="2"/>
      <c r="P23" s="1"/>
      <c r="Q23" s="27"/>
      <c r="R23" s="1"/>
      <c r="S23" s="1"/>
      <c r="T23" s="25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</row>
    <row r="24" spans="1:99" ht="21.75" customHeight="1">
      <c r="A24" s="9"/>
      <c r="B24" s="21"/>
      <c r="C24" s="22">
        <f t="shared" si="0"/>
        <v>36</v>
      </c>
      <c r="D24" s="299"/>
      <c r="E24" s="291"/>
      <c r="F24" s="291"/>
      <c r="G24" s="291"/>
      <c r="H24" s="291"/>
      <c r="I24" s="291"/>
      <c r="J24" s="291"/>
      <c r="K24" s="292"/>
      <c r="L24" s="23">
        <f t="shared" ref="L24:N24" si="3">L23+1</f>
        <v>3</v>
      </c>
      <c r="M24" s="23">
        <f t="shared" si="3"/>
        <v>3</v>
      </c>
      <c r="N24" s="23">
        <f t="shared" si="3"/>
        <v>3</v>
      </c>
      <c r="O24" s="2"/>
      <c r="P24" s="1"/>
      <c r="Q24" s="27"/>
      <c r="R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</row>
    <row r="25" spans="1:99" ht="21.75" customHeight="1">
      <c r="A25" s="9"/>
      <c r="B25" s="21"/>
      <c r="C25" s="22">
        <f t="shared" si="0"/>
        <v>37</v>
      </c>
      <c r="D25" s="299"/>
      <c r="E25" s="291"/>
      <c r="F25" s="291"/>
      <c r="G25" s="291"/>
      <c r="H25" s="291"/>
      <c r="I25" s="291"/>
      <c r="J25" s="291"/>
      <c r="K25" s="292"/>
      <c r="L25" s="23">
        <f t="shared" ref="L25:N25" si="4">L24+1</f>
        <v>4</v>
      </c>
      <c r="M25" s="23">
        <f t="shared" si="4"/>
        <v>4</v>
      </c>
      <c r="N25" s="23">
        <f t="shared" si="4"/>
        <v>4</v>
      </c>
      <c r="O25" s="2"/>
      <c r="P25" s="1"/>
      <c r="Q25" s="27"/>
      <c r="R25" s="1"/>
      <c r="S25" s="3"/>
      <c r="T25" s="25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</row>
    <row r="26" spans="1:99" ht="21.75" customHeight="1">
      <c r="A26" s="9"/>
      <c r="B26" s="21"/>
      <c r="C26" s="22">
        <f t="shared" si="0"/>
        <v>38</v>
      </c>
      <c r="D26" s="299"/>
      <c r="E26" s="291"/>
      <c r="F26" s="291"/>
      <c r="G26" s="291"/>
      <c r="H26" s="291"/>
      <c r="I26" s="291"/>
      <c r="J26" s="291"/>
      <c r="K26" s="292"/>
      <c r="L26" s="23">
        <f t="shared" ref="L26:N26" si="5">L25+1</f>
        <v>5</v>
      </c>
      <c r="M26" s="23">
        <f t="shared" si="5"/>
        <v>5</v>
      </c>
      <c r="N26" s="23">
        <f t="shared" si="5"/>
        <v>5</v>
      </c>
      <c r="O26" s="2"/>
      <c r="P26" s="1"/>
      <c r="Q26" s="1"/>
      <c r="R26" s="1"/>
      <c r="S26" s="3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</row>
    <row r="27" spans="1:99" ht="21.75" customHeight="1">
      <c r="A27" s="9"/>
      <c r="B27" s="21"/>
      <c r="C27" s="22">
        <f t="shared" si="0"/>
        <v>39</v>
      </c>
      <c r="D27" s="299"/>
      <c r="E27" s="291"/>
      <c r="F27" s="291"/>
      <c r="G27" s="291"/>
      <c r="H27" s="291"/>
      <c r="I27" s="291"/>
      <c r="J27" s="291"/>
      <c r="K27" s="292"/>
      <c r="L27" s="23">
        <f t="shared" ref="L27:N27" si="6">L26+1</f>
        <v>6</v>
      </c>
      <c r="M27" s="23">
        <f t="shared" si="6"/>
        <v>6</v>
      </c>
      <c r="N27" s="23">
        <f t="shared" si="6"/>
        <v>6</v>
      </c>
      <c r="O27" s="2"/>
      <c r="P27" s="20"/>
      <c r="Q27" s="1"/>
      <c r="R27" s="1"/>
      <c r="S27" s="3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</row>
    <row r="28" spans="1:99" ht="21.75" customHeight="1">
      <c r="A28" s="9"/>
      <c r="B28" s="21"/>
      <c r="C28" s="22">
        <f t="shared" si="0"/>
        <v>40</v>
      </c>
      <c r="D28" s="299"/>
      <c r="E28" s="291"/>
      <c r="F28" s="291"/>
      <c r="G28" s="291"/>
      <c r="H28" s="291"/>
      <c r="I28" s="291"/>
      <c r="J28" s="291"/>
      <c r="K28" s="292"/>
      <c r="L28" s="23">
        <f t="shared" ref="L28:N28" si="7">L27+1</f>
        <v>7</v>
      </c>
      <c r="M28" s="23">
        <f t="shared" si="7"/>
        <v>7</v>
      </c>
      <c r="N28" s="23">
        <f t="shared" si="7"/>
        <v>7</v>
      </c>
      <c r="O28" s="2"/>
      <c r="P28" s="1"/>
      <c r="Q28" s="1"/>
      <c r="R28" s="1"/>
      <c r="S28" s="3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</row>
    <row r="29" spans="1:99" ht="21.75" customHeight="1">
      <c r="A29" s="9"/>
      <c r="B29" s="21"/>
      <c r="C29" s="22">
        <f t="shared" si="0"/>
        <v>41</v>
      </c>
      <c r="D29" s="299"/>
      <c r="E29" s="291"/>
      <c r="F29" s="291"/>
      <c r="G29" s="291"/>
      <c r="H29" s="291"/>
      <c r="I29" s="291"/>
      <c r="J29" s="291"/>
      <c r="K29" s="292"/>
      <c r="L29" s="23">
        <f t="shared" ref="L29:N29" si="8">L28+1</f>
        <v>8</v>
      </c>
      <c r="M29" s="23">
        <f t="shared" si="8"/>
        <v>8</v>
      </c>
      <c r="N29" s="23">
        <f t="shared" si="8"/>
        <v>8</v>
      </c>
      <c r="O29" s="2"/>
      <c r="P29" s="1"/>
      <c r="Q29" s="1"/>
      <c r="R29" s="1"/>
      <c r="S29" s="3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</row>
    <row r="30" spans="1:99" ht="21.75" customHeight="1">
      <c r="A30" s="9"/>
      <c r="B30" s="21"/>
      <c r="C30" s="22">
        <f t="shared" si="0"/>
        <v>42</v>
      </c>
      <c r="D30" s="299"/>
      <c r="E30" s="291"/>
      <c r="F30" s="291"/>
      <c r="G30" s="291"/>
      <c r="H30" s="291"/>
      <c r="I30" s="291"/>
      <c r="J30" s="291"/>
      <c r="K30" s="292"/>
      <c r="L30" s="23">
        <f t="shared" ref="L30:N30" si="9">L29+1</f>
        <v>9</v>
      </c>
      <c r="M30" s="23">
        <f t="shared" si="9"/>
        <v>9</v>
      </c>
      <c r="N30" s="23">
        <f t="shared" si="9"/>
        <v>9</v>
      </c>
      <c r="O30" s="2"/>
      <c r="P30" s="1"/>
      <c r="Q30" s="1"/>
      <c r="R30" s="1"/>
      <c r="S30" s="3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</row>
    <row r="31" spans="1:99" ht="21.75" customHeight="1">
      <c r="A31" s="9"/>
      <c r="B31" s="21"/>
      <c r="C31" s="22">
        <f t="shared" si="0"/>
        <v>43</v>
      </c>
      <c r="D31" s="299"/>
      <c r="E31" s="291"/>
      <c r="F31" s="291"/>
      <c r="G31" s="291"/>
      <c r="H31" s="291"/>
      <c r="I31" s="291"/>
      <c r="J31" s="291"/>
      <c r="K31" s="292"/>
      <c r="L31" s="23">
        <f t="shared" ref="L31:N31" si="10">L30+1</f>
        <v>10</v>
      </c>
      <c r="M31" s="23">
        <f t="shared" si="10"/>
        <v>10</v>
      </c>
      <c r="N31" s="23">
        <f t="shared" si="10"/>
        <v>10</v>
      </c>
      <c r="O31" s="2"/>
      <c r="P31" s="1"/>
      <c r="Q31" s="1"/>
      <c r="R31" s="1"/>
      <c r="S31" s="3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</row>
    <row r="32" spans="1:99" ht="21.75" customHeight="1">
      <c r="A32" s="9"/>
      <c r="B32" s="21"/>
      <c r="C32" s="22">
        <f t="shared" si="0"/>
        <v>44</v>
      </c>
      <c r="D32" s="299"/>
      <c r="E32" s="291"/>
      <c r="F32" s="291"/>
      <c r="G32" s="291"/>
      <c r="H32" s="291"/>
      <c r="I32" s="291"/>
      <c r="J32" s="291"/>
      <c r="K32" s="292"/>
      <c r="L32" s="23">
        <f t="shared" ref="L32:N32" si="11">L31+1</f>
        <v>11</v>
      </c>
      <c r="M32" s="23">
        <f t="shared" si="11"/>
        <v>11</v>
      </c>
      <c r="N32" s="23">
        <f t="shared" si="11"/>
        <v>11</v>
      </c>
      <c r="O32" s="2"/>
      <c r="P32" s="1"/>
      <c r="Q32" s="1"/>
      <c r="R32" s="1"/>
      <c r="S32" s="3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</row>
    <row r="33" spans="1:99" ht="21.75" customHeight="1">
      <c r="A33" s="9"/>
      <c r="B33" s="21"/>
      <c r="C33" s="22">
        <f t="shared" si="0"/>
        <v>45</v>
      </c>
      <c r="D33" s="299"/>
      <c r="E33" s="291"/>
      <c r="F33" s="291"/>
      <c r="G33" s="291"/>
      <c r="H33" s="291"/>
      <c r="I33" s="291"/>
      <c r="J33" s="291"/>
      <c r="K33" s="292"/>
      <c r="L33" s="23">
        <f t="shared" ref="L33:N33" si="12">L32+1</f>
        <v>12</v>
      </c>
      <c r="M33" s="23">
        <f t="shared" si="12"/>
        <v>12</v>
      </c>
      <c r="N33" s="23">
        <f t="shared" si="12"/>
        <v>12</v>
      </c>
      <c r="O33" s="2"/>
      <c r="P33" s="1"/>
      <c r="Q33" s="1"/>
      <c r="R33" s="1"/>
      <c r="S33" s="3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</row>
    <row r="34" spans="1:99" ht="21.75" customHeight="1">
      <c r="A34" s="9"/>
      <c r="B34" s="21"/>
      <c r="C34" s="22">
        <f t="shared" si="0"/>
        <v>46</v>
      </c>
      <c r="D34" s="299"/>
      <c r="E34" s="291"/>
      <c r="F34" s="291"/>
      <c r="G34" s="291"/>
      <c r="H34" s="291"/>
      <c r="I34" s="291"/>
      <c r="J34" s="291"/>
      <c r="K34" s="292"/>
      <c r="L34" s="23">
        <f t="shared" ref="L34:N34" si="13">L33+1</f>
        <v>13</v>
      </c>
      <c r="M34" s="23">
        <f t="shared" si="13"/>
        <v>13</v>
      </c>
      <c r="N34" s="23">
        <f t="shared" si="13"/>
        <v>13</v>
      </c>
      <c r="O34" s="2"/>
      <c r="P34" s="1"/>
      <c r="Q34" s="1"/>
      <c r="R34" s="1"/>
      <c r="S34" s="3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</row>
    <row r="35" spans="1:99" ht="21.75" customHeight="1">
      <c r="A35" s="9"/>
      <c r="B35" s="21"/>
      <c r="C35" s="22">
        <f t="shared" si="0"/>
        <v>47</v>
      </c>
      <c r="D35" s="299"/>
      <c r="E35" s="291"/>
      <c r="F35" s="291"/>
      <c r="G35" s="291"/>
      <c r="H35" s="291"/>
      <c r="I35" s="291"/>
      <c r="J35" s="291"/>
      <c r="K35" s="292"/>
      <c r="L35" s="23">
        <f t="shared" ref="L35:N35" si="14">L34+1</f>
        <v>14</v>
      </c>
      <c r="M35" s="23">
        <f t="shared" si="14"/>
        <v>14</v>
      </c>
      <c r="N35" s="23">
        <f t="shared" si="14"/>
        <v>14</v>
      </c>
      <c r="O35" s="2"/>
      <c r="P35" s="1"/>
      <c r="Q35" s="1"/>
      <c r="R35" s="1"/>
      <c r="S35" s="3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</row>
    <row r="36" spans="1:99" ht="21.75" customHeight="1">
      <c r="A36" s="9"/>
      <c r="B36" s="21"/>
      <c r="C36" s="22">
        <f t="shared" si="0"/>
        <v>48</v>
      </c>
      <c r="D36" s="299"/>
      <c r="E36" s="291"/>
      <c r="F36" s="291"/>
      <c r="G36" s="291"/>
      <c r="H36" s="291"/>
      <c r="I36" s="291"/>
      <c r="J36" s="291"/>
      <c r="K36" s="292"/>
      <c r="L36" s="23">
        <f t="shared" ref="L36:N36" si="15">L35+1</f>
        <v>15</v>
      </c>
      <c r="M36" s="23">
        <f t="shared" si="15"/>
        <v>15</v>
      </c>
      <c r="N36" s="23">
        <f t="shared" si="15"/>
        <v>15</v>
      </c>
      <c r="O36" s="2"/>
      <c r="P36" s="1"/>
      <c r="Q36" s="1"/>
      <c r="R36" s="1"/>
      <c r="S36" s="3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</row>
    <row r="37" spans="1:99" ht="21.75" customHeight="1">
      <c r="A37" s="9"/>
      <c r="B37" s="21"/>
      <c r="C37" s="22">
        <f t="shared" si="0"/>
        <v>49</v>
      </c>
      <c r="D37" s="299"/>
      <c r="E37" s="291"/>
      <c r="F37" s="291"/>
      <c r="G37" s="291"/>
      <c r="H37" s="291"/>
      <c r="I37" s="291"/>
      <c r="J37" s="291"/>
      <c r="K37" s="292"/>
      <c r="L37" s="23">
        <f t="shared" ref="L37:N37" si="16">L36+1</f>
        <v>16</v>
      </c>
      <c r="M37" s="23">
        <f t="shared" si="16"/>
        <v>16</v>
      </c>
      <c r="N37" s="23">
        <f t="shared" si="16"/>
        <v>16</v>
      </c>
      <c r="O37" s="2"/>
      <c r="P37" s="1"/>
      <c r="Q37" s="1"/>
      <c r="R37" s="1"/>
      <c r="S37" s="3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</row>
    <row r="38" spans="1:99" ht="21.75" customHeight="1">
      <c r="A38" s="1"/>
      <c r="B38" s="21"/>
      <c r="C38" s="22">
        <f t="shared" si="0"/>
        <v>50</v>
      </c>
      <c r="D38" s="299"/>
      <c r="E38" s="291"/>
      <c r="F38" s="291"/>
      <c r="G38" s="291"/>
      <c r="H38" s="291"/>
      <c r="I38" s="291"/>
      <c r="J38" s="291"/>
      <c r="K38" s="292"/>
      <c r="L38" s="23">
        <f t="shared" ref="L38:N38" si="17">L37+1</f>
        <v>17</v>
      </c>
      <c r="M38" s="23">
        <f t="shared" si="17"/>
        <v>17</v>
      </c>
      <c r="N38" s="23">
        <f t="shared" si="17"/>
        <v>17</v>
      </c>
      <c r="O38" s="2"/>
      <c r="P38" s="1"/>
      <c r="Q38" s="1"/>
      <c r="R38" s="1"/>
      <c r="S38" s="3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</row>
    <row r="39" spans="1:99" ht="21.75" customHeight="1">
      <c r="A39" s="1"/>
      <c r="B39" s="21"/>
      <c r="C39" s="22">
        <f t="shared" si="0"/>
        <v>51</v>
      </c>
      <c r="D39" s="299"/>
      <c r="E39" s="291"/>
      <c r="F39" s="291"/>
      <c r="G39" s="291"/>
      <c r="H39" s="291"/>
      <c r="I39" s="291"/>
      <c r="J39" s="291"/>
      <c r="K39" s="292"/>
      <c r="L39" s="23">
        <f t="shared" ref="L39:N39" si="18">L38+1</f>
        <v>18</v>
      </c>
      <c r="M39" s="23">
        <f t="shared" si="18"/>
        <v>18</v>
      </c>
      <c r="N39" s="23">
        <f t="shared" si="18"/>
        <v>18</v>
      </c>
      <c r="O39" s="2"/>
      <c r="P39" s="1"/>
      <c r="Q39" s="1"/>
      <c r="R39" s="1"/>
      <c r="S39" s="3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</row>
    <row r="40" spans="1:99" ht="21.75" customHeight="1">
      <c r="A40" s="1"/>
      <c r="B40" s="21"/>
      <c r="C40" s="22">
        <f t="shared" si="0"/>
        <v>52</v>
      </c>
      <c r="D40" s="299"/>
      <c r="E40" s="291"/>
      <c r="F40" s="291"/>
      <c r="G40" s="291"/>
      <c r="H40" s="291"/>
      <c r="I40" s="291"/>
      <c r="J40" s="291"/>
      <c r="K40" s="292"/>
      <c r="L40" s="23">
        <f t="shared" ref="L40:N40" si="19">L39+1</f>
        <v>19</v>
      </c>
      <c r="M40" s="23">
        <f t="shared" si="19"/>
        <v>19</v>
      </c>
      <c r="N40" s="23">
        <f t="shared" si="19"/>
        <v>19</v>
      </c>
      <c r="O40" s="2"/>
      <c r="P40" s="1"/>
      <c r="Q40" s="1"/>
      <c r="R40" s="1"/>
      <c r="S40" s="3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</row>
    <row r="41" spans="1:99" ht="21.75" customHeight="1">
      <c r="A41" s="1"/>
      <c r="B41" s="21"/>
      <c r="C41" s="22">
        <f t="shared" si="0"/>
        <v>53</v>
      </c>
      <c r="D41" s="299"/>
      <c r="E41" s="291"/>
      <c r="F41" s="291"/>
      <c r="G41" s="291"/>
      <c r="H41" s="291"/>
      <c r="I41" s="291"/>
      <c r="J41" s="291"/>
      <c r="K41" s="292"/>
      <c r="L41" s="23">
        <f t="shared" ref="L41:N41" si="20">L40+1</f>
        <v>20</v>
      </c>
      <c r="M41" s="23">
        <f t="shared" si="20"/>
        <v>20</v>
      </c>
      <c r="N41" s="23">
        <f t="shared" si="20"/>
        <v>20</v>
      </c>
      <c r="O41" s="2"/>
      <c r="P41" s="1"/>
      <c r="Q41" s="1"/>
      <c r="R41" s="1"/>
      <c r="S41" s="3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</row>
    <row r="42" spans="1:99" ht="21.75" customHeight="1">
      <c r="A42" s="1"/>
      <c r="B42" s="21"/>
      <c r="C42" s="22">
        <f t="shared" si="0"/>
        <v>54</v>
      </c>
      <c r="D42" s="299"/>
      <c r="E42" s="291"/>
      <c r="F42" s="291"/>
      <c r="G42" s="291"/>
      <c r="H42" s="291"/>
      <c r="I42" s="291"/>
      <c r="J42" s="291"/>
      <c r="K42" s="292"/>
      <c r="L42" s="23">
        <f t="shared" ref="L42:N42" si="21">L41+1</f>
        <v>21</v>
      </c>
      <c r="M42" s="23">
        <f t="shared" si="21"/>
        <v>21</v>
      </c>
      <c r="N42" s="23">
        <f t="shared" si="21"/>
        <v>21</v>
      </c>
      <c r="O42" s="2"/>
      <c r="P42" s="1"/>
      <c r="Q42" s="1"/>
      <c r="R42" s="1"/>
      <c r="S42" s="3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</row>
    <row r="43" spans="1:99" ht="21.75" customHeight="1">
      <c r="A43" s="1"/>
      <c r="B43" s="21"/>
      <c r="C43" s="22">
        <f t="shared" si="0"/>
        <v>55</v>
      </c>
      <c r="D43" s="299"/>
      <c r="E43" s="291"/>
      <c r="F43" s="291"/>
      <c r="G43" s="291"/>
      <c r="H43" s="291"/>
      <c r="I43" s="291"/>
      <c r="J43" s="291"/>
      <c r="K43" s="292"/>
      <c r="L43" s="23">
        <f t="shared" ref="L43:N43" si="22">L42+1</f>
        <v>22</v>
      </c>
      <c r="M43" s="23">
        <f t="shared" si="22"/>
        <v>22</v>
      </c>
      <c r="N43" s="23">
        <f t="shared" si="22"/>
        <v>22</v>
      </c>
      <c r="O43" s="2"/>
      <c r="P43" s="1"/>
      <c r="Q43" s="1"/>
      <c r="R43" s="1"/>
      <c r="S43" s="3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</row>
    <row r="44" spans="1:99" ht="16">
      <c r="A44" s="1"/>
      <c r="B44" s="14"/>
      <c r="C44" s="1"/>
      <c r="D44" s="288"/>
      <c r="E44" s="289"/>
      <c r="F44" s="289"/>
      <c r="G44" s="289"/>
      <c r="H44" s="289"/>
      <c r="I44" s="289"/>
      <c r="J44" s="289"/>
      <c r="K44" s="289"/>
      <c r="L44" s="2"/>
      <c r="M44" s="2"/>
      <c r="N44" s="2"/>
      <c r="O44" s="2"/>
      <c r="P44" s="1"/>
      <c r="Q44" s="1"/>
      <c r="R44" s="1"/>
      <c r="S44" s="3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</row>
    <row r="45" spans="1:99" ht="16">
      <c r="A45" s="1"/>
      <c r="B45" s="14"/>
      <c r="C45" s="1"/>
      <c r="D45" s="288"/>
      <c r="E45" s="289"/>
      <c r="F45" s="289"/>
      <c r="G45" s="289"/>
      <c r="H45" s="289"/>
      <c r="I45" s="289"/>
      <c r="J45" s="289"/>
      <c r="K45" s="289"/>
      <c r="L45" s="2"/>
      <c r="M45" s="2"/>
      <c r="N45" s="2"/>
      <c r="O45" s="2"/>
      <c r="P45" s="1"/>
      <c r="Q45" s="1"/>
      <c r="R45" s="1"/>
      <c r="S45" s="3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</row>
    <row r="46" spans="1:99" ht="16">
      <c r="A46" s="1"/>
      <c r="B46" s="14"/>
      <c r="C46" s="1"/>
      <c r="D46" s="288"/>
      <c r="E46" s="289"/>
      <c r="F46" s="289"/>
      <c r="G46" s="289"/>
      <c r="H46" s="289"/>
      <c r="I46" s="289"/>
      <c r="J46" s="289"/>
      <c r="K46" s="289"/>
      <c r="L46" s="2"/>
      <c r="M46" s="2"/>
      <c r="N46" s="2"/>
      <c r="O46" s="2"/>
      <c r="P46" s="1"/>
      <c r="Q46" s="1"/>
      <c r="R46" s="1"/>
      <c r="S46" s="3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</row>
    <row r="47" spans="1:99" ht="16">
      <c r="A47" s="1"/>
      <c r="B47" s="14"/>
      <c r="C47" s="1"/>
      <c r="D47" s="1"/>
      <c r="E47" s="1"/>
      <c r="F47" s="1"/>
      <c r="G47" s="1"/>
      <c r="H47" s="1"/>
      <c r="I47" s="1"/>
      <c r="J47" s="1"/>
      <c r="K47" s="1"/>
      <c r="L47" s="2"/>
      <c r="M47" s="2"/>
      <c r="N47" s="2"/>
      <c r="O47" s="2"/>
      <c r="P47" s="1"/>
      <c r="Q47" s="1"/>
      <c r="R47" s="1"/>
      <c r="S47" s="3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</row>
    <row r="48" spans="1:99" ht="16">
      <c r="A48" s="1"/>
      <c r="B48" s="14"/>
      <c r="C48" s="1"/>
      <c r="D48" s="1"/>
      <c r="E48" s="1"/>
      <c r="F48" s="1"/>
      <c r="G48" s="1"/>
      <c r="H48" s="1"/>
      <c r="I48" s="1"/>
      <c r="J48" s="1"/>
      <c r="K48" s="1"/>
      <c r="L48" s="2"/>
      <c r="M48" s="2"/>
      <c r="N48" s="2"/>
      <c r="O48" s="2"/>
      <c r="P48" s="1"/>
      <c r="Q48" s="1"/>
      <c r="R48" s="1"/>
      <c r="S48" s="3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</row>
    <row r="49" spans="1:99" ht="16">
      <c r="A49" s="1"/>
      <c r="B49" s="14"/>
      <c r="C49" s="1"/>
      <c r="D49" s="1"/>
      <c r="E49" s="1"/>
      <c r="F49" s="1"/>
      <c r="G49" s="1"/>
      <c r="H49" s="1"/>
      <c r="I49" s="1"/>
      <c r="J49" s="1"/>
      <c r="K49" s="1"/>
      <c r="L49" s="2"/>
      <c r="M49" s="2"/>
      <c r="N49" s="2"/>
      <c r="O49" s="2"/>
      <c r="P49" s="1"/>
      <c r="Q49" s="1"/>
      <c r="R49" s="1"/>
      <c r="S49" s="3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</row>
    <row r="50" spans="1:99" ht="16">
      <c r="A50" s="1"/>
      <c r="B50" s="14"/>
      <c r="C50" s="1"/>
      <c r="D50" s="1"/>
      <c r="E50" s="1"/>
      <c r="F50" s="1"/>
      <c r="G50" s="1"/>
      <c r="H50" s="1"/>
      <c r="I50" s="1"/>
      <c r="J50" s="1"/>
      <c r="K50" s="1"/>
      <c r="L50" s="2"/>
      <c r="M50" s="2"/>
      <c r="N50" s="2"/>
      <c r="O50" s="2"/>
      <c r="P50" s="1"/>
      <c r="Q50" s="1"/>
      <c r="R50" s="1"/>
      <c r="S50" s="3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</row>
    <row r="51" spans="1:99" ht="16">
      <c r="A51" s="1"/>
      <c r="B51" s="14"/>
      <c r="C51" s="1"/>
      <c r="D51" s="1"/>
      <c r="E51" s="1"/>
      <c r="F51" s="1"/>
      <c r="G51" s="1"/>
      <c r="H51" s="1"/>
      <c r="I51" s="1"/>
      <c r="J51" s="1"/>
      <c r="K51" s="1"/>
      <c r="L51" s="2"/>
      <c r="M51" s="2"/>
      <c r="N51" s="2"/>
      <c r="O51" s="2"/>
      <c r="P51" s="1"/>
      <c r="Q51" s="1"/>
      <c r="R51" s="1"/>
      <c r="S51" s="3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</row>
    <row r="52" spans="1:99" ht="16">
      <c r="A52" s="1"/>
      <c r="B52" s="14"/>
      <c r="C52" s="1"/>
      <c r="D52" s="1"/>
      <c r="E52" s="1"/>
      <c r="F52" s="1"/>
      <c r="G52" s="1"/>
      <c r="H52" s="1"/>
      <c r="I52" s="1"/>
      <c r="J52" s="1"/>
      <c r="K52" s="1"/>
      <c r="L52" s="2"/>
      <c r="M52" s="2"/>
      <c r="N52" s="2"/>
      <c r="O52" s="2"/>
      <c r="P52" s="1"/>
      <c r="Q52" s="1"/>
      <c r="R52" s="1"/>
      <c r="S52" s="3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</row>
    <row r="53" spans="1:99" ht="16">
      <c r="A53" s="1"/>
      <c r="B53" s="14"/>
      <c r="C53" s="1"/>
      <c r="D53" s="1"/>
      <c r="E53" s="1"/>
      <c r="F53" s="1"/>
      <c r="G53" s="1"/>
      <c r="H53" s="1"/>
      <c r="I53" s="1"/>
      <c r="J53" s="1"/>
      <c r="K53" s="1"/>
      <c r="L53" s="2"/>
      <c r="M53" s="2"/>
      <c r="N53" s="2"/>
      <c r="O53" s="2"/>
      <c r="P53" s="1"/>
      <c r="Q53" s="1"/>
      <c r="R53" s="1"/>
      <c r="S53" s="3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</row>
    <row r="54" spans="1:99" ht="16">
      <c r="A54" s="1"/>
      <c r="B54" s="14"/>
      <c r="C54" s="1"/>
      <c r="D54" s="1"/>
      <c r="E54" s="1"/>
      <c r="F54" s="1"/>
      <c r="G54" s="1"/>
      <c r="H54" s="1"/>
      <c r="I54" s="1"/>
      <c r="J54" s="1"/>
      <c r="K54" s="1"/>
      <c r="L54" s="2"/>
      <c r="M54" s="2"/>
      <c r="N54" s="2"/>
      <c r="O54" s="2"/>
      <c r="P54" s="1"/>
      <c r="Q54" s="1"/>
      <c r="R54" s="1"/>
      <c r="S54" s="3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</row>
    <row r="55" spans="1:99" ht="16">
      <c r="A55" s="1"/>
      <c r="B55" s="14"/>
      <c r="C55" s="1"/>
      <c r="D55" s="1"/>
      <c r="E55" s="1"/>
      <c r="F55" s="1"/>
      <c r="G55" s="1"/>
      <c r="H55" s="1"/>
      <c r="I55" s="1"/>
      <c r="J55" s="1"/>
      <c r="K55" s="1"/>
      <c r="L55" s="2"/>
      <c r="M55" s="2"/>
      <c r="N55" s="2"/>
      <c r="O55" s="2"/>
      <c r="P55" s="1"/>
      <c r="Q55" s="1"/>
      <c r="R55" s="1"/>
      <c r="S55" s="3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</row>
    <row r="56" spans="1:99" ht="16">
      <c r="A56" s="1"/>
      <c r="B56" s="14"/>
      <c r="C56" s="1"/>
      <c r="D56" s="1"/>
      <c r="E56" s="1"/>
      <c r="F56" s="1"/>
      <c r="G56" s="1"/>
      <c r="H56" s="1"/>
      <c r="I56" s="1"/>
      <c r="J56" s="1"/>
      <c r="K56" s="1"/>
      <c r="L56" s="2"/>
      <c r="M56" s="2"/>
      <c r="N56" s="2"/>
      <c r="O56" s="2"/>
      <c r="P56" s="1"/>
      <c r="Q56" s="1"/>
      <c r="R56" s="1"/>
      <c r="S56" s="3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</row>
    <row r="57" spans="1:99" ht="16">
      <c r="A57" s="1"/>
      <c r="B57" s="14"/>
      <c r="C57" s="1"/>
      <c r="D57" s="1"/>
      <c r="E57" s="1"/>
      <c r="F57" s="1"/>
      <c r="G57" s="1"/>
      <c r="H57" s="1"/>
      <c r="I57" s="1"/>
      <c r="J57" s="1"/>
      <c r="K57" s="1"/>
      <c r="L57" s="2"/>
      <c r="M57" s="2"/>
      <c r="N57" s="2"/>
      <c r="O57" s="2"/>
      <c r="P57" s="1"/>
      <c r="Q57" s="1"/>
      <c r="R57" s="1"/>
      <c r="S57" s="3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</row>
    <row r="58" spans="1:99" ht="16">
      <c r="A58" s="1"/>
      <c r="B58" s="14"/>
      <c r="C58" s="1"/>
      <c r="D58" s="1"/>
      <c r="E58" s="1"/>
      <c r="F58" s="1"/>
      <c r="G58" s="1"/>
      <c r="H58" s="1"/>
      <c r="I58" s="1"/>
      <c r="J58" s="1"/>
      <c r="K58" s="1"/>
      <c r="L58" s="2"/>
      <c r="M58" s="2"/>
      <c r="N58" s="2"/>
      <c r="O58" s="2"/>
      <c r="P58" s="1"/>
      <c r="Q58" s="1"/>
      <c r="R58" s="1"/>
      <c r="S58" s="3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</row>
    <row r="59" spans="1:99" ht="16">
      <c r="A59" s="1"/>
      <c r="B59" s="14"/>
      <c r="C59" s="1"/>
      <c r="D59" s="1"/>
      <c r="E59" s="1"/>
      <c r="F59" s="1"/>
      <c r="G59" s="1"/>
      <c r="H59" s="1"/>
      <c r="I59" s="1"/>
      <c r="J59" s="1"/>
      <c r="K59" s="1"/>
      <c r="L59" s="2"/>
      <c r="M59" s="2"/>
      <c r="N59" s="2"/>
      <c r="O59" s="2"/>
      <c r="P59" s="1"/>
      <c r="Q59" s="1"/>
      <c r="R59" s="1"/>
      <c r="S59" s="3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</row>
    <row r="60" spans="1:99" ht="16">
      <c r="A60" s="1"/>
      <c r="B60" s="14"/>
      <c r="C60" s="1"/>
      <c r="D60" s="1"/>
      <c r="E60" s="1"/>
      <c r="F60" s="1"/>
      <c r="G60" s="1"/>
      <c r="H60" s="1"/>
      <c r="I60" s="1"/>
      <c r="J60" s="1"/>
      <c r="K60" s="1"/>
      <c r="L60" s="2"/>
      <c r="M60" s="2"/>
      <c r="N60" s="2"/>
      <c r="O60" s="2"/>
      <c r="P60" s="1"/>
      <c r="Q60" s="1"/>
      <c r="R60" s="1"/>
      <c r="S60" s="3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</row>
    <row r="61" spans="1:99" ht="16">
      <c r="A61" s="1"/>
      <c r="B61" s="14"/>
      <c r="C61" s="1"/>
      <c r="D61" s="1"/>
      <c r="E61" s="1"/>
      <c r="F61" s="1"/>
      <c r="G61" s="1"/>
      <c r="H61" s="1"/>
      <c r="I61" s="1"/>
      <c r="J61" s="1"/>
      <c r="K61" s="1"/>
      <c r="L61" s="2"/>
      <c r="M61" s="2"/>
      <c r="N61" s="2"/>
      <c r="O61" s="2"/>
      <c r="P61" s="1"/>
      <c r="Q61" s="1"/>
      <c r="R61" s="1"/>
      <c r="S61" s="3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</row>
    <row r="62" spans="1:99" ht="16">
      <c r="A62" s="1"/>
      <c r="B62" s="14"/>
      <c r="C62" s="1"/>
      <c r="D62" s="1"/>
      <c r="E62" s="1"/>
      <c r="F62" s="1"/>
      <c r="G62" s="1"/>
      <c r="H62" s="1"/>
      <c r="I62" s="1"/>
      <c r="J62" s="1"/>
      <c r="K62" s="1"/>
      <c r="L62" s="2"/>
      <c r="M62" s="2"/>
      <c r="N62" s="2"/>
      <c r="O62" s="2"/>
      <c r="P62" s="1"/>
      <c r="Q62" s="1"/>
      <c r="R62" s="1"/>
      <c r="S62" s="3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</row>
    <row r="63" spans="1:99" ht="16">
      <c r="A63" s="1"/>
      <c r="B63" s="14"/>
      <c r="C63" s="1"/>
      <c r="D63" s="1"/>
      <c r="E63" s="1"/>
      <c r="F63" s="1"/>
      <c r="G63" s="1"/>
      <c r="H63" s="1"/>
      <c r="I63" s="1"/>
      <c r="J63" s="1"/>
      <c r="K63" s="1"/>
      <c r="L63" s="2"/>
      <c r="M63" s="2"/>
      <c r="N63" s="2"/>
      <c r="O63" s="2"/>
      <c r="P63" s="1"/>
      <c r="Q63" s="1"/>
      <c r="R63" s="1"/>
      <c r="S63" s="3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</row>
    <row r="64" spans="1:99" ht="16">
      <c r="A64" s="1"/>
      <c r="B64" s="14"/>
      <c r="C64" s="1"/>
      <c r="D64" s="1"/>
      <c r="E64" s="1"/>
      <c r="F64" s="1"/>
      <c r="G64" s="1"/>
      <c r="H64" s="1"/>
      <c r="I64" s="1"/>
      <c r="J64" s="1"/>
      <c r="K64" s="1"/>
      <c r="L64" s="2"/>
      <c r="M64" s="2"/>
      <c r="N64" s="2"/>
      <c r="O64" s="2"/>
      <c r="P64" s="1"/>
      <c r="Q64" s="1"/>
      <c r="R64" s="1"/>
      <c r="S64" s="3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</row>
    <row r="65" spans="1:99" ht="16">
      <c r="A65" s="1"/>
      <c r="B65" s="14"/>
      <c r="C65" s="1"/>
      <c r="D65" s="1"/>
      <c r="E65" s="1"/>
      <c r="F65" s="1"/>
      <c r="G65" s="1"/>
      <c r="H65" s="1"/>
      <c r="I65" s="1"/>
      <c r="J65" s="1"/>
      <c r="K65" s="1"/>
      <c r="L65" s="2"/>
      <c r="M65" s="2"/>
      <c r="N65" s="2"/>
      <c r="O65" s="2"/>
      <c r="P65" s="1"/>
      <c r="Q65" s="1"/>
      <c r="R65" s="1"/>
      <c r="S65" s="3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</row>
    <row r="66" spans="1:99" ht="16">
      <c r="A66" s="1"/>
      <c r="B66" s="14"/>
      <c r="C66" s="1"/>
      <c r="D66" s="1"/>
      <c r="E66" s="1"/>
      <c r="F66" s="1"/>
      <c r="G66" s="1"/>
      <c r="H66" s="1"/>
      <c r="I66" s="1"/>
      <c r="J66" s="1"/>
      <c r="K66" s="1"/>
      <c r="L66" s="2"/>
      <c r="M66" s="2"/>
      <c r="N66" s="2"/>
      <c r="O66" s="2"/>
      <c r="P66" s="1"/>
      <c r="Q66" s="1"/>
      <c r="R66" s="1"/>
      <c r="S66" s="3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</row>
    <row r="67" spans="1:99" ht="16">
      <c r="A67" s="1"/>
      <c r="B67" s="14"/>
      <c r="C67" s="1"/>
      <c r="D67" s="1"/>
      <c r="E67" s="1"/>
      <c r="F67" s="1"/>
      <c r="G67" s="1"/>
      <c r="H67" s="1"/>
      <c r="I67" s="1"/>
      <c r="J67" s="1"/>
      <c r="K67" s="1"/>
      <c r="L67" s="2"/>
      <c r="M67" s="2"/>
      <c r="N67" s="2"/>
      <c r="O67" s="2"/>
      <c r="P67" s="1"/>
      <c r="Q67" s="1"/>
      <c r="R67" s="1"/>
      <c r="S67" s="3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</row>
    <row r="68" spans="1:99" ht="16">
      <c r="A68" s="1"/>
      <c r="B68" s="14"/>
      <c r="C68" s="1"/>
      <c r="D68" s="1"/>
      <c r="E68" s="1"/>
      <c r="F68" s="1"/>
      <c r="G68" s="1"/>
      <c r="H68" s="1"/>
      <c r="I68" s="1"/>
      <c r="J68" s="1"/>
      <c r="K68" s="1"/>
      <c r="L68" s="2"/>
      <c r="M68" s="2"/>
      <c r="N68" s="2"/>
      <c r="O68" s="2"/>
      <c r="P68" s="1"/>
      <c r="Q68" s="1"/>
      <c r="R68" s="1"/>
      <c r="S68" s="3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</row>
    <row r="69" spans="1:99" ht="16">
      <c r="A69" s="1"/>
      <c r="B69" s="14"/>
      <c r="C69" s="1"/>
      <c r="D69" s="1"/>
      <c r="E69" s="1"/>
      <c r="F69" s="1"/>
      <c r="G69" s="1"/>
      <c r="H69" s="1"/>
      <c r="I69" s="1"/>
      <c r="J69" s="1"/>
      <c r="K69" s="1"/>
      <c r="L69" s="2"/>
      <c r="M69" s="2"/>
      <c r="N69" s="2"/>
      <c r="O69" s="2"/>
      <c r="P69" s="1"/>
      <c r="Q69" s="1"/>
      <c r="R69" s="1"/>
      <c r="S69" s="3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</row>
    <row r="70" spans="1:99" ht="16">
      <c r="A70" s="1"/>
      <c r="B70" s="14"/>
      <c r="C70" s="1"/>
      <c r="D70" s="1"/>
      <c r="E70" s="1"/>
      <c r="F70" s="1"/>
      <c r="G70" s="1"/>
      <c r="H70" s="1"/>
      <c r="I70" s="1"/>
      <c r="J70" s="1"/>
      <c r="K70" s="1"/>
      <c r="L70" s="2"/>
      <c r="M70" s="2"/>
      <c r="N70" s="2"/>
      <c r="O70" s="2"/>
      <c r="P70" s="1"/>
      <c r="Q70" s="1"/>
      <c r="R70" s="1"/>
      <c r="S70" s="3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</row>
    <row r="71" spans="1:99" ht="16">
      <c r="A71" s="1"/>
      <c r="B71" s="14"/>
      <c r="C71" s="1"/>
      <c r="D71" s="1"/>
      <c r="E71" s="1"/>
      <c r="F71" s="1"/>
      <c r="G71" s="1"/>
      <c r="H71" s="1"/>
      <c r="I71" s="1"/>
      <c r="J71" s="1"/>
      <c r="K71" s="1"/>
      <c r="L71" s="2"/>
      <c r="M71" s="2"/>
      <c r="N71" s="2"/>
      <c r="O71" s="2"/>
      <c r="P71" s="1"/>
      <c r="Q71" s="1"/>
      <c r="R71" s="1"/>
      <c r="S71" s="3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</row>
    <row r="72" spans="1:99" ht="16">
      <c r="A72" s="1"/>
      <c r="B72" s="14"/>
      <c r="C72" s="1"/>
      <c r="D72" s="1"/>
      <c r="E72" s="1"/>
      <c r="F72" s="1"/>
      <c r="G72" s="1"/>
      <c r="H72" s="1"/>
      <c r="I72" s="1"/>
      <c r="J72" s="1"/>
      <c r="K72" s="1"/>
      <c r="L72" s="2"/>
      <c r="M72" s="2"/>
      <c r="N72" s="2"/>
      <c r="O72" s="2"/>
      <c r="P72" s="1"/>
      <c r="Q72" s="1"/>
      <c r="R72" s="1"/>
      <c r="S72" s="3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</row>
    <row r="73" spans="1:99" ht="16">
      <c r="A73" s="1"/>
      <c r="B73" s="14"/>
      <c r="C73" s="1"/>
      <c r="D73" s="1"/>
      <c r="E73" s="1"/>
      <c r="F73" s="1"/>
      <c r="G73" s="1"/>
      <c r="H73" s="1"/>
      <c r="I73" s="1"/>
      <c r="J73" s="1"/>
      <c r="K73" s="1"/>
      <c r="L73" s="2"/>
      <c r="M73" s="2"/>
      <c r="N73" s="2"/>
      <c r="O73" s="2"/>
      <c r="P73" s="1"/>
      <c r="Q73" s="1"/>
      <c r="R73" s="1"/>
      <c r="S73" s="3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</row>
    <row r="74" spans="1:99" ht="16">
      <c r="A74" s="1"/>
      <c r="B74" s="14"/>
      <c r="C74" s="1"/>
      <c r="D74" s="1"/>
      <c r="E74" s="1"/>
      <c r="F74" s="1"/>
      <c r="G74" s="1"/>
      <c r="H74" s="1"/>
      <c r="I74" s="1"/>
      <c r="J74" s="1"/>
      <c r="K74" s="1"/>
      <c r="L74" s="2"/>
      <c r="M74" s="2"/>
      <c r="N74" s="2"/>
      <c r="O74" s="2"/>
      <c r="P74" s="1"/>
      <c r="Q74" s="1"/>
      <c r="R74" s="1"/>
      <c r="S74" s="3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</row>
    <row r="75" spans="1:99" ht="16">
      <c r="A75" s="1"/>
      <c r="B75" s="14"/>
      <c r="C75" s="1"/>
      <c r="D75" s="1"/>
      <c r="E75" s="1"/>
      <c r="F75" s="1"/>
      <c r="G75" s="1"/>
      <c r="H75" s="1"/>
      <c r="I75" s="1"/>
      <c r="J75" s="1"/>
      <c r="K75" s="1"/>
      <c r="L75" s="2"/>
      <c r="M75" s="2"/>
      <c r="N75" s="2"/>
      <c r="O75" s="2"/>
      <c r="P75" s="1"/>
      <c r="Q75" s="1"/>
      <c r="R75" s="1"/>
      <c r="S75" s="3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</row>
    <row r="76" spans="1:99" ht="16">
      <c r="A76" s="1"/>
      <c r="B76" s="14"/>
      <c r="C76" s="1"/>
      <c r="D76" s="1"/>
      <c r="E76" s="1"/>
      <c r="F76" s="1"/>
      <c r="G76" s="1"/>
      <c r="H76" s="1"/>
      <c r="I76" s="1"/>
      <c r="J76" s="1"/>
      <c r="K76" s="1"/>
      <c r="L76" s="2"/>
      <c r="M76" s="2"/>
      <c r="N76" s="2"/>
      <c r="O76" s="2"/>
      <c r="P76" s="1"/>
      <c r="Q76" s="1"/>
      <c r="R76" s="1"/>
      <c r="S76" s="3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</row>
    <row r="77" spans="1:99" ht="16">
      <c r="A77" s="1"/>
      <c r="B77" s="14"/>
      <c r="C77" s="1"/>
      <c r="D77" s="1"/>
      <c r="E77" s="1"/>
      <c r="F77" s="1"/>
      <c r="G77" s="1"/>
      <c r="H77" s="1"/>
      <c r="I77" s="1"/>
      <c r="J77" s="1"/>
      <c r="K77" s="1"/>
      <c r="L77" s="2"/>
      <c r="M77" s="2"/>
      <c r="N77" s="2"/>
      <c r="O77" s="2"/>
      <c r="P77" s="1"/>
      <c r="Q77" s="1"/>
      <c r="R77" s="1"/>
      <c r="S77" s="3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</row>
    <row r="78" spans="1:99" ht="16">
      <c r="A78" s="1"/>
      <c r="B78" s="14"/>
      <c r="C78" s="1"/>
      <c r="D78" s="1"/>
      <c r="E78" s="1"/>
      <c r="F78" s="1"/>
      <c r="G78" s="1"/>
      <c r="H78" s="1"/>
      <c r="I78" s="1"/>
      <c r="J78" s="1"/>
      <c r="K78" s="1"/>
      <c r="L78" s="2"/>
      <c r="M78" s="2"/>
      <c r="N78" s="2"/>
      <c r="O78" s="2"/>
      <c r="P78" s="1"/>
      <c r="Q78" s="1"/>
      <c r="R78" s="1"/>
      <c r="S78" s="3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</row>
    <row r="79" spans="1:99" ht="16">
      <c r="A79" s="1"/>
      <c r="B79" s="14"/>
      <c r="C79" s="1"/>
      <c r="D79" s="1"/>
      <c r="E79" s="1"/>
      <c r="F79" s="1"/>
      <c r="G79" s="1"/>
      <c r="H79" s="1"/>
      <c r="I79" s="1"/>
      <c r="J79" s="1"/>
      <c r="K79" s="1"/>
      <c r="L79" s="2"/>
      <c r="M79" s="2"/>
      <c r="N79" s="2"/>
      <c r="O79" s="2"/>
      <c r="P79" s="1"/>
      <c r="Q79" s="1"/>
      <c r="R79" s="1"/>
      <c r="S79" s="3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</row>
    <row r="80" spans="1:99" ht="16">
      <c r="A80" s="1"/>
      <c r="B80" s="14"/>
      <c r="C80" s="1"/>
      <c r="D80" s="1"/>
      <c r="E80" s="1"/>
      <c r="F80" s="1"/>
      <c r="G80" s="1"/>
      <c r="H80" s="1"/>
      <c r="I80" s="1"/>
      <c r="J80" s="1"/>
      <c r="K80" s="1"/>
      <c r="L80" s="2"/>
      <c r="M80" s="2"/>
      <c r="N80" s="2"/>
      <c r="O80" s="2"/>
      <c r="P80" s="1"/>
      <c r="Q80" s="1"/>
      <c r="R80" s="1"/>
      <c r="S80" s="3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</row>
    <row r="81" spans="1:99" ht="16">
      <c r="A81" s="1"/>
      <c r="B81" s="14"/>
      <c r="C81" s="1"/>
      <c r="D81" s="1"/>
      <c r="E81" s="1"/>
      <c r="F81" s="1"/>
      <c r="G81" s="1"/>
      <c r="H81" s="1"/>
      <c r="I81" s="1"/>
      <c r="J81" s="1"/>
      <c r="K81" s="1"/>
      <c r="L81" s="2"/>
      <c r="M81" s="2"/>
      <c r="N81" s="2"/>
      <c r="O81" s="2"/>
      <c r="P81" s="1"/>
      <c r="Q81" s="1"/>
      <c r="R81" s="1"/>
      <c r="S81" s="3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</row>
    <row r="82" spans="1:99" ht="16">
      <c r="A82" s="1"/>
      <c r="B82" s="14"/>
      <c r="C82" s="1"/>
      <c r="D82" s="1"/>
      <c r="E82" s="1"/>
      <c r="F82" s="1"/>
      <c r="G82" s="1"/>
      <c r="H82" s="1"/>
      <c r="I82" s="1"/>
      <c r="J82" s="1"/>
      <c r="K82" s="1"/>
      <c r="L82" s="2"/>
      <c r="M82" s="2"/>
      <c r="N82" s="2"/>
      <c r="O82" s="2"/>
      <c r="P82" s="1"/>
      <c r="Q82" s="1"/>
      <c r="R82" s="1"/>
      <c r="S82" s="3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</row>
    <row r="83" spans="1:99" ht="16">
      <c r="A83" s="1"/>
      <c r="B83" s="14"/>
      <c r="C83" s="1"/>
      <c r="D83" s="1"/>
      <c r="E83" s="1"/>
      <c r="F83" s="1"/>
      <c r="G83" s="1"/>
      <c r="H83" s="1"/>
      <c r="I83" s="1"/>
      <c r="J83" s="1"/>
      <c r="K83" s="1"/>
      <c r="L83" s="2"/>
      <c r="M83" s="2"/>
      <c r="N83" s="2"/>
      <c r="O83" s="2"/>
      <c r="P83" s="1"/>
      <c r="Q83" s="1"/>
      <c r="R83" s="1"/>
      <c r="S83" s="3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</row>
    <row r="84" spans="1:99" ht="16">
      <c r="A84" s="1"/>
      <c r="B84" s="14"/>
      <c r="C84" s="1"/>
      <c r="D84" s="1"/>
      <c r="E84" s="1"/>
      <c r="F84" s="1"/>
      <c r="G84" s="1"/>
      <c r="H84" s="1"/>
      <c r="I84" s="1"/>
      <c r="J84" s="1"/>
      <c r="K84" s="1"/>
      <c r="L84" s="2"/>
      <c r="M84" s="2"/>
      <c r="N84" s="2"/>
      <c r="O84" s="2"/>
      <c r="P84" s="1"/>
      <c r="Q84" s="1"/>
      <c r="R84" s="1"/>
      <c r="S84" s="3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</row>
    <row r="85" spans="1:99" ht="16">
      <c r="A85" s="1"/>
      <c r="B85" s="14"/>
      <c r="C85" s="1"/>
      <c r="D85" s="1"/>
      <c r="E85" s="1"/>
      <c r="F85" s="1"/>
      <c r="G85" s="1"/>
      <c r="H85" s="1"/>
      <c r="I85" s="1"/>
      <c r="J85" s="1"/>
      <c r="K85" s="1"/>
      <c r="L85" s="2"/>
      <c r="M85" s="2"/>
      <c r="N85" s="2"/>
      <c r="O85" s="2"/>
      <c r="P85" s="1"/>
      <c r="Q85" s="1"/>
      <c r="R85" s="1"/>
      <c r="S85" s="3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</row>
    <row r="86" spans="1:99" ht="16">
      <c r="A86" s="1"/>
      <c r="B86" s="14"/>
      <c r="C86" s="1"/>
      <c r="D86" s="1"/>
      <c r="E86" s="1"/>
      <c r="F86" s="1"/>
      <c r="G86" s="1"/>
      <c r="H86" s="1"/>
      <c r="I86" s="1"/>
      <c r="J86" s="1"/>
      <c r="K86" s="1"/>
      <c r="L86" s="2"/>
      <c r="M86" s="2"/>
      <c r="N86" s="2"/>
      <c r="O86" s="2"/>
      <c r="P86" s="1"/>
      <c r="Q86" s="1"/>
      <c r="R86" s="1"/>
      <c r="S86" s="3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</row>
    <row r="87" spans="1:99" ht="16">
      <c r="A87" s="1"/>
      <c r="B87" s="14"/>
      <c r="C87" s="1"/>
      <c r="D87" s="1"/>
      <c r="E87" s="1"/>
      <c r="F87" s="1"/>
      <c r="G87" s="1"/>
      <c r="H87" s="1"/>
      <c r="I87" s="1"/>
      <c r="J87" s="1"/>
      <c r="K87" s="1"/>
      <c r="L87" s="2"/>
      <c r="M87" s="2"/>
      <c r="N87" s="2"/>
      <c r="O87" s="2"/>
      <c r="P87" s="1"/>
      <c r="Q87" s="1"/>
      <c r="R87" s="1"/>
      <c r="S87" s="3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</row>
    <row r="88" spans="1:99" ht="16">
      <c r="A88" s="1"/>
      <c r="B88" s="14"/>
      <c r="C88" s="1"/>
      <c r="D88" s="1"/>
      <c r="E88" s="1"/>
      <c r="F88" s="1"/>
      <c r="G88" s="1"/>
      <c r="H88" s="1"/>
      <c r="I88" s="1"/>
      <c r="J88" s="1"/>
      <c r="K88" s="1"/>
      <c r="L88" s="2"/>
      <c r="M88" s="2"/>
      <c r="N88" s="2"/>
      <c r="O88" s="2"/>
      <c r="P88" s="1"/>
      <c r="Q88" s="1"/>
      <c r="R88" s="1"/>
      <c r="S88" s="3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</row>
    <row r="89" spans="1:99" ht="16">
      <c r="A89" s="1"/>
      <c r="B89" s="14"/>
      <c r="C89" s="1"/>
      <c r="D89" s="1"/>
      <c r="E89" s="1"/>
      <c r="F89" s="1"/>
      <c r="G89" s="1"/>
      <c r="H89" s="1"/>
      <c r="I89" s="1"/>
      <c r="J89" s="1"/>
      <c r="K89" s="1"/>
      <c r="L89" s="2"/>
      <c r="M89" s="2"/>
      <c r="N89" s="2"/>
      <c r="O89" s="2"/>
      <c r="P89" s="1"/>
      <c r="Q89" s="1"/>
      <c r="R89" s="1"/>
      <c r="S89" s="3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</row>
    <row r="90" spans="1:99" ht="16">
      <c r="A90" s="1"/>
      <c r="B90" s="14"/>
      <c r="C90" s="1"/>
      <c r="D90" s="1"/>
      <c r="E90" s="1"/>
      <c r="F90" s="1"/>
      <c r="G90" s="1"/>
      <c r="H90" s="1"/>
      <c r="I90" s="1"/>
      <c r="J90" s="1"/>
      <c r="K90" s="1"/>
      <c r="L90" s="2"/>
      <c r="M90" s="2"/>
      <c r="N90" s="2"/>
      <c r="O90" s="2"/>
      <c r="P90" s="1"/>
      <c r="Q90" s="1"/>
      <c r="R90" s="1"/>
      <c r="S90" s="3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</row>
    <row r="91" spans="1:99" ht="16">
      <c r="A91" s="1"/>
      <c r="B91" s="14"/>
      <c r="C91" s="1"/>
      <c r="D91" s="1"/>
      <c r="E91" s="1"/>
      <c r="F91" s="1"/>
      <c r="G91" s="1"/>
      <c r="H91" s="1"/>
      <c r="I91" s="1"/>
      <c r="J91" s="1"/>
      <c r="K91" s="1"/>
      <c r="L91" s="2"/>
      <c r="M91" s="2"/>
      <c r="N91" s="2"/>
      <c r="O91" s="2"/>
      <c r="P91" s="1"/>
      <c r="Q91" s="1"/>
      <c r="R91" s="1"/>
      <c r="S91" s="3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</row>
    <row r="92" spans="1:99" ht="16">
      <c r="A92" s="1"/>
      <c r="B92" s="14"/>
      <c r="C92" s="1"/>
      <c r="D92" s="1"/>
      <c r="E92" s="1"/>
      <c r="F92" s="1"/>
      <c r="G92" s="1"/>
      <c r="H92" s="1"/>
      <c r="I92" s="1"/>
      <c r="J92" s="1"/>
      <c r="K92" s="1"/>
      <c r="L92" s="2"/>
      <c r="M92" s="2"/>
      <c r="N92" s="2"/>
      <c r="O92" s="2"/>
      <c r="P92" s="1"/>
      <c r="Q92" s="1"/>
      <c r="R92" s="1"/>
      <c r="S92" s="3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</row>
    <row r="93" spans="1:99" ht="16">
      <c r="A93" s="1"/>
      <c r="B93" s="14"/>
      <c r="C93" s="1"/>
      <c r="D93" s="1"/>
      <c r="E93" s="1"/>
      <c r="F93" s="1"/>
      <c r="G93" s="1"/>
      <c r="H93" s="1"/>
      <c r="I93" s="1"/>
      <c r="J93" s="1"/>
      <c r="K93" s="1"/>
      <c r="L93" s="2"/>
      <c r="M93" s="2"/>
      <c r="N93" s="2"/>
      <c r="O93" s="2"/>
      <c r="P93" s="1"/>
      <c r="Q93" s="1"/>
      <c r="R93" s="1"/>
      <c r="S93" s="3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</row>
    <row r="94" spans="1:99" ht="16">
      <c r="A94" s="1"/>
      <c r="B94" s="14"/>
      <c r="C94" s="1"/>
      <c r="D94" s="1"/>
      <c r="E94" s="1"/>
      <c r="F94" s="1"/>
      <c r="G94" s="1"/>
      <c r="H94" s="1"/>
      <c r="I94" s="1"/>
      <c r="J94" s="1"/>
      <c r="K94" s="1"/>
      <c r="L94" s="2"/>
      <c r="M94" s="2"/>
      <c r="N94" s="2"/>
      <c r="O94" s="2"/>
      <c r="P94" s="1"/>
      <c r="Q94" s="1"/>
      <c r="R94" s="1"/>
      <c r="S94" s="3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</row>
    <row r="95" spans="1:99" ht="16">
      <c r="A95" s="1"/>
      <c r="B95" s="14"/>
      <c r="C95" s="1"/>
      <c r="D95" s="1"/>
      <c r="E95" s="1"/>
      <c r="F95" s="1"/>
      <c r="G95" s="1"/>
      <c r="H95" s="1"/>
      <c r="I95" s="1"/>
      <c r="J95" s="1"/>
      <c r="K95" s="1"/>
      <c r="L95" s="2"/>
      <c r="M95" s="2"/>
      <c r="N95" s="2"/>
      <c r="O95" s="2"/>
      <c r="P95" s="1"/>
      <c r="Q95" s="1"/>
      <c r="R95" s="1"/>
      <c r="S95" s="3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</row>
    <row r="96" spans="1:99" ht="16">
      <c r="A96" s="1"/>
      <c r="B96" s="14"/>
      <c r="C96" s="1"/>
      <c r="D96" s="1"/>
      <c r="E96" s="1"/>
      <c r="F96" s="1"/>
      <c r="G96" s="1"/>
      <c r="H96" s="1"/>
      <c r="I96" s="1"/>
      <c r="J96" s="1"/>
      <c r="K96" s="1"/>
      <c r="L96" s="2"/>
      <c r="M96" s="2"/>
      <c r="N96" s="2"/>
      <c r="O96" s="2"/>
      <c r="P96" s="1"/>
      <c r="Q96" s="1"/>
      <c r="R96" s="1"/>
      <c r="S96" s="3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</row>
    <row r="97" spans="1:99" ht="16">
      <c r="A97" s="1"/>
      <c r="B97" s="14"/>
      <c r="C97" s="1"/>
      <c r="D97" s="1"/>
      <c r="E97" s="1"/>
      <c r="F97" s="1"/>
      <c r="G97" s="1"/>
      <c r="H97" s="1"/>
      <c r="I97" s="1"/>
      <c r="J97" s="1"/>
      <c r="K97" s="1"/>
      <c r="L97" s="2"/>
      <c r="M97" s="2"/>
      <c r="N97" s="2"/>
      <c r="O97" s="2"/>
      <c r="P97" s="1"/>
      <c r="Q97" s="1"/>
      <c r="R97" s="1"/>
      <c r="S97" s="3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</row>
    <row r="98" spans="1:99" ht="16">
      <c r="A98" s="1"/>
      <c r="B98" s="14"/>
      <c r="C98" s="1"/>
      <c r="D98" s="1"/>
      <c r="E98" s="1"/>
      <c r="F98" s="1"/>
      <c r="G98" s="1"/>
      <c r="H98" s="1"/>
      <c r="I98" s="1"/>
      <c r="J98" s="1"/>
      <c r="K98" s="1"/>
      <c r="L98" s="2"/>
      <c r="M98" s="2"/>
      <c r="N98" s="2"/>
      <c r="O98" s="2"/>
      <c r="P98" s="1"/>
      <c r="Q98" s="1"/>
      <c r="R98" s="1"/>
      <c r="S98" s="3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</row>
    <row r="99" spans="1:99" ht="16">
      <c r="A99" s="1"/>
      <c r="B99" s="14"/>
      <c r="C99" s="1"/>
      <c r="D99" s="1"/>
      <c r="E99" s="1"/>
      <c r="F99" s="1"/>
      <c r="G99" s="1"/>
      <c r="H99" s="1"/>
      <c r="I99" s="1"/>
      <c r="J99" s="1"/>
      <c r="K99" s="1"/>
      <c r="L99" s="2"/>
      <c r="M99" s="2"/>
      <c r="N99" s="2"/>
      <c r="O99" s="2"/>
      <c r="P99" s="1"/>
      <c r="Q99" s="1"/>
      <c r="R99" s="1"/>
      <c r="S99" s="3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</row>
    <row r="100" spans="1:99" ht="16">
      <c r="A100" s="1"/>
      <c r="B100" s="14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2"/>
      <c r="N100" s="2"/>
      <c r="O100" s="2"/>
      <c r="P100" s="1"/>
      <c r="Q100" s="1"/>
      <c r="R100" s="1"/>
      <c r="S100" s="3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</row>
    <row r="101" spans="1:99" ht="16">
      <c r="A101" s="1"/>
      <c r="B101" s="14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2"/>
      <c r="N101" s="2"/>
      <c r="O101" s="2"/>
      <c r="P101" s="1"/>
      <c r="Q101" s="1"/>
      <c r="R101" s="1"/>
      <c r="S101" s="3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</row>
    <row r="102" spans="1:99" ht="16">
      <c r="A102" s="1"/>
      <c r="B102" s="14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2"/>
      <c r="N102" s="2"/>
      <c r="O102" s="2"/>
      <c r="P102" s="1"/>
      <c r="Q102" s="1"/>
      <c r="R102" s="1"/>
      <c r="S102" s="3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</row>
    <row r="103" spans="1:99" ht="16">
      <c r="A103" s="1"/>
      <c r="B103" s="14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2"/>
      <c r="N103" s="2"/>
      <c r="O103" s="2"/>
      <c r="P103" s="1"/>
      <c r="Q103" s="1"/>
      <c r="R103" s="1"/>
      <c r="S103" s="3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</row>
    <row r="104" spans="1:99" ht="16">
      <c r="A104" s="1"/>
      <c r="B104" s="14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2"/>
      <c r="N104" s="2"/>
      <c r="O104" s="2"/>
      <c r="P104" s="1"/>
      <c r="Q104" s="1"/>
      <c r="R104" s="1"/>
      <c r="S104" s="3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</row>
    <row r="105" spans="1:99" ht="16">
      <c r="A105" s="1"/>
      <c r="B105" s="14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2"/>
      <c r="N105" s="2"/>
      <c r="O105" s="2"/>
      <c r="P105" s="1"/>
      <c r="Q105" s="1"/>
      <c r="R105" s="1"/>
      <c r="S105" s="3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</row>
    <row r="106" spans="1:99" ht="16">
      <c r="A106" s="1"/>
      <c r="B106" s="14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2"/>
      <c r="N106" s="2"/>
      <c r="O106" s="2"/>
      <c r="P106" s="1"/>
      <c r="Q106" s="1"/>
      <c r="R106" s="1"/>
      <c r="S106" s="3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</row>
    <row r="107" spans="1:99" ht="16">
      <c r="A107" s="1"/>
      <c r="B107" s="14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2"/>
      <c r="N107" s="2"/>
      <c r="O107" s="2"/>
      <c r="P107" s="1"/>
      <c r="Q107" s="1"/>
      <c r="R107" s="1"/>
      <c r="S107" s="3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</row>
    <row r="108" spans="1:99" ht="16">
      <c r="A108" s="1"/>
      <c r="B108" s="14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2"/>
      <c r="N108" s="2"/>
      <c r="O108" s="2"/>
      <c r="P108" s="1"/>
      <c r="Q108" s="1"/>
      <c r="R108" s="1"/>
      <c r="S108" s="3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</row>
    <row r="109" spans="1:99" ht="16">
      <c r="A109" s="1"/>
      <c r="B109" s="14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2"/>
      <c r="N109" s="2"/>
      <c r="O109" s="2"/>
      <c r="P109" s="1"/>
      <c r="Q109" s="1"/>
      <c r="R109" s="1"/>
      <c r="S109" s="3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</row>
    <row r="110" spans="1:99" ht="16">
      <c r="A110" s="1"/>
      <c r="B110" s="14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2"/>
      <c r="N110" s="2"/>
      <c r="O110" s="2"/>
      <c r="P110" s="1"/>
      <c r="Q110" s="1"/>
      <c r="R110" s="1"/>
      <c r="S110" s="3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</row>
    <row r="111" spans="1:99" ht="16">
      <c r="A111" s="1"/>
      <c r="B111" s="14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2"/>
      <c r="N111" s="2"/>
      <c r="O111" s="2"/>
      <c r="P111" s="1"/>
      <c r="Q111" s="1"/>
      <c r="R111" s="1"/>
      <c r="S111" s="3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</row>
    <row r="112" spans="1:99" ht="16">
      <c r="A112" s="1"/>
      <c r="B112" s="14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2"/>
      <c r="N112" s="2"/>
      <c r="O112" s="2"/>
      <c r="P112" s="1"/>
      <c r="Q112" s="1"/>
      <c r="R112" s="1"/>
      <c r="S112" s="3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</row>
    <row r="113" spans="1:99" ht="16">
      <c r="A113" s="1"/>
      <c r="B113" s="14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2"/>
      <c r="N113" s="2"/>
      <c r="O113" s="2"/>
      <c r="P113" s="1"/>
      <c r="Q113" s="1"/>
      <c r="R113" s="1"/>
      <c r="S113" s="3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</row>
    <row r="114" spans="1:99" ht="16">
      <c r="A114" s="1"/>
      <c r="B114" s="14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2"/>
      <c r="N114" s="2"/>
      <c r="O114" s="2"/>
      <c r="P114" s="1"/>
      <c r="Q114" s="1"/>
      <c r="R114" s="1"/>
      <c r="S114" s="3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</row>
    <row r="115" spans="1:99" ht="16">
      <c r="A115" s="1"/>
      <c r="B115" s="14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2"/>
      <c r="N115" s="2"/>
      <c r="O115" s="2"/>
      <c r="P115" s="1"/>
      <c r="Q115" s="1"/>
      <c r="R115" s="1"/>
      <c r="S115" s="3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</row>
    <row r="116" spans="1:99" ht="16">
      <c r="A116" s="1"/>
      <c r="B116" s="14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2"/>
      <c r="N116" s="2"/>
      <c r="O116" s="2"/>
      <c r="P116" s="1"/>
      <c r="Q116" s="1"/>
      <c r="R116" s="1"/>
      <c r="S116" s="3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</row>
    <row r="117" spans="1:99" ht="16">
      <c r="A117" s="1"/>
      <c r="B117" s="14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2"/>
      <c r="N117" s="2"/>
      <c r="O117" s="2"/>
      <c r="P117" s="1"/>
      <c r="Q117" s="1"/>
      <c r="R117" s="1"/>
      <c r="S117" s="3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</row>
    <row r="118" spans="1:99" ht="16">
      <c r="A118" s="1"/>
      <c r="B118" s="14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2"/>
      <c r="N118" s="2"/>
      <c r="O118" s="2"/>
      <c r="P118" s="1"/>
      <c r="Q118" s="1"/>
      <c r="R118" s="1"/>
      <c r="S118" s="3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</row>
    <row r="119" spans="1:99" ht="16">
      <c r="A119" s="1"/>
      <c r="B119" s="14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2"/>
      <c r="N119" s="2"/>
      <c r="O119" s="2"/>
      <c r="P119" s="1"/>
      <c r="Q119" s="1"/>
      <c r="R119" s="1"/>
      <c r="S119" s="3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</row>
    <row r="120" spans="1:99" ht="16">
      <c r="A120" s="1"/>
      <c r="B120" s="14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2"/>
      <c r="N120" s="2"/>
      <c r="O120" s="2"/>
      <c r="P120" s="1"/>
      <c r="Q120" s="1"/>
      <c r="R120" s="1"/>
      <c r="S120" s="3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</row>
    <row r="121" spans="1:99" ht="16">
      <c r="A121" s="1"/>
      <c r="B121" s="14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2"/>
      <c r="N121" s="2"/>
      <c r="O121" s="2"/>
      <c r="P121" s="1"/>
      <c r="Q121" s="1"/>
      <c r="R121" s="1"/>
      <c r="S121" s="3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</row>
    <row r="122" spans="1:99" ht="16">
      <c r="A122" s="1"/>
      <c r="B122" s="14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2"/>
      <c r="N122" s="2"/>
      <c r="O122" s="2"/>
      <c r="P122" s="1"/>
      <c r="Q122" s="1"/>
      <c r="R122" s="1"/>
      <c r="S122" s="3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</row>
    <row r="123" spans="1:99" ht="16">
      <c r="A123" s="1"/>
      <c r="B123" s="14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2"/>
      <c r="N123" s="2"/>
      <c r="O123" s="2"/>
      <c r="P123" s="1"/>
      <c r="Q123" s="1"/>
      <c r="R123" s="1"/>
      <c r="S123" s="3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</row>
    <row r="124" spans="1:99" ht="16">
      <c r="A124" s="1"/>
      <c r="B124" s="14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2"/>
      <c r="N124" s="2"/>
      <c r="O124" s="2"/>
      <c r="P124" s="1"/>
      <c r="Q124" s="1"/>
      <c r="R124" s="1"/>
      <c r="S124" s="3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</row>
    <row r="125" spans="1:99" ht="16">
      <c r="A125" s="1"/>
      <c r="B125" s="14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2"/>
      <c r="N125" s="2"/>
      <c r="O125" s="2"/>
      <c r="P125" s="1"/>
      <c r="Q125" s="1"/>
      <c r="R125" s="1"/>
      <c r="S125" s="3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</row>
    <row r="126" spans="1:99" ht="16">
      <c r="A126" s="1"/>
      <c r="B126" s="14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2"/>
      <c r="N126" s="2"/>
      <c r="O126" s="2"/>
      <c r="P126" s="1"/>
      <c r="Q126" s="1"/>
      <c r="R126" s="1"/>
      <c r="S126" s="3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</row>
    <row r="127" spans="1:99" ht="16">
      <c r="A127" s="1"/>
      <c r="B127" s="14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2"/>
      <c r="N127" s="2"/>
      <c r="O127" s="2"/>
      <c r="P127" s="1"/>
      <c r="Q127" s="1"/>
      <c r="R127" s="1"/>
      <c r="S127" s="3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</row>
    <row r="128" spans="1:99" ht="16">
      <c r="A128" s="1"/>
      <c r="B128" s="14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2"/>
      <c r="N128" s="2"/>
      <c r="O128" s="2"/>
      <c r="P128" s="1"/>
      <c r="Q128" s="1"/>
      <c r="R128" s="1"/>
      <c r="S128" s="3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</row>
    <row r="129" spans="1:99" ht="16">
      <c r="A129" s="1"/>
      <c r="B129" s="14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2"/>
      <c r="N129" s="2"/>
      <c r="O129" s="2"/>
      <c r="P129" s="1"/>
      <c r="Q129" s="1"/>
      <c r="R129" s="1"/>
      <c r="S129" s="3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</row>
    <row r="130" spans="1:99" ht="16">
      <c r="A130" s="1"/>
      <c r="B130" s="14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2"/>
      <c r="N130" s="2"/>
      <c r="O130" s="2"/>
      <c r="P130" s="1"/>
      <c r="Q130" s="1"/>
      <c r="R130" s="1"/>
      <c r="S130" s="3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</row>
    <row r="131" spans="1:99" ht="16">
      <c r="A131" s="1"/>
      <c r="B131" s="14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2"/>
      <c r="N131" s="2"/>
      <c r="O131" s="2"/>
      <c r="P131" s="1"/>
      <c r="Q131" s="1"/>
      <c r="R131" s="1"/>
      <c r="S131" s="3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</row>
    <row r="132" spans="1:99" ht="16">
      <c r="A132" s="1"/>
      <c r="B132" s="14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2"/>
      <c r="N132" s="2"/>
      <c r="O132" s="2"/>
      <c r="P132" s="1"/>
      <c r="Q132" s="1"/>
      <c r="R132" s="1"/>
      <c r="S132" s="3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</row>
    <row r="133" spans="1:99" ht="16">
      <c r="A133" s="1"/>
      <c r="B133" s="14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2"/>
      <c r="N133" s="2"/>
      <c r="O133" s="2"/>
      <c r="P133" s="1"/>
      <c r="Q133" s="1"/>
      <c r="R133" s="1"/>
      <c r="S133" s="3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</row>
    <row r="134" spans="1:99" ht="16">
      <c r="A134" s="1"/>
      <c r="B134" s="14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2"/>
      <c r="N134" s="2"/>
      <c r="O134" s="2"/>
      <c r="P134" s="1"/>
      <c r="Q134" s="1"/>
      <c r="R134" s="1"/>
      <c r="S134" s="3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</row>
    <row r="135" spans="1:99" ht="16">
      <c r="A135" s="1"/>
      <c r="B135" s="14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2"/>
      <c r="N135" s="2"/>
      <c r="O135" s="2"/>
      <c r="P135" s="1"/>
      <c r="Q135" s="1"/>
      <c r="R135" s="1"/>
      <c r="S135" s="3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</row>
    <row r="136" spans="1:99" ht="16">
      <c r="A136" s="1"/>
      <c r="B136" s="14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2"/>
      <c r="N136" s="2"/>
      <c r="O136" s="2"/>
      <c r="P136" s="1"/>
      <c r="Q136" s="1"/>
      <c r="R136" s="1"/>
      <c r="S136" s="3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</row>
    <row r="137" spans="1:99" ht="16">
      <c r="A137" s="1"/>
      <c r="B137" s="14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2"/>
      <c r="N137" s="2"/>
      <c r="O137" s="2"/>
      <c r="P137" s="1"/>
      <c r="Q137" s="1"/>
      <c r="R137" s="1"/>
      <c r="S137" s="3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</row>
    <row r="138" spans="1:99" ht="16">
      <c r="A138" s="1"/>
      <c r="B138" s="14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2"/>
      <c r="N138" s="2"/>
      <c r="O138" s="2"/>
      <c r="P138" s="1"/>
      <c r="Q138" s="1"/>
      <c r="R138" s="1"/>
      <c r="S138" s="3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</row>
    <row r="139" spans="1:99" ht="16">
      <c r="A139" s="1"/>
      <c r="B139" s="14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2"/>
      <c r="N139" s="2"/>
      <c r="O139" s="2"/>
      <c r="P139" s="1"/>
      <c r="Q139" s="1"/>
      <c r="R139" s="1"/>
      <c r="S139" s="3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</row>
    <row r="140" spans="1:99" ht="16">
      <c r="A140" s="1"/>
      <c r="B140" s="14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2"/>
      <c r="N140" s="2"/>
      <c r="O140" s="2"/>
      <c r="P140" s="1"/>
      <c r="Q140" s="1"/>
      <c r="R140" s="1"/>
      <c r="S140" s="3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</row>
    <row r="141" spans="1:99" ht="16">
      <c r="A141" s="1"/>
      <c r="B141" s="14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2"/>
      <c r="N141" s="2"/>
      <c r="O141" s="2"/>
      <c r="P141" s="1"/>
      <c r="Q141" s="1"/>
      <c r="R141" s="1"/>
      <c r="S141" s="3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</row>
    <row r="142" spans="1:99" ht="16">
      <c r="A142" s="1"/>
      <c r="B142" s="14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2"/>
      <c r="N142" s="2"/>
      <c r="O142" s="2"/>
      <c r="P142" s="1"/>
      <c r="Q142" s="1"/>
      <c r="R142" s="1"/>
      <c r="S142" s="3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</row>
    <row r="143" spans="1:99" ht="16">
      <c r="A143" s="1"/>
      <c r="B143" s="14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2"/>
      <c r="N143" s="2"/>
      <c r="O143" s="2"/>
      <c r="P143" s="1"/>
      <c r="Q143" s="1"/>
      <c r="R143" s="1"/>
      <c r="S143" s="3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</row>
    <row r="144" spans="1:99" ht="16">
      <c r="A144" s="1"/>
      <c r="B144" s="14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2"/>
      <c r="N144" s="2"/>
      <c r="O144" s="2"/>
      <c r="P144" s="1"/>
      <c r="Q144" s="1"/>
      <c r="R144" s="1"/>
      <c r="S144" s="3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</row>
    <row r="145" spans="1:99" ht="16">
      <c r="A145" s="1"/>
      <c r="B145" s="14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2"/>
      <c r="N145" s="2"/>
      <c r="O145" s="2"/>
      <c r="P145" s="1"/>
      <c r="Q145" s="1"/>
      <c r="R145" s="1"/>
      <c r="S145" s="3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</row>
    <row r="146" spans="1:99" ht="16">
      <c r="A146" s="1"/>
      <c r="B146" s="14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2"/>
      <c r="N146" s="2"/>
      <c r="O146" s="2"/>
      <c r="P146" s="1"/>
      <c r="Q146" s="1"/>
      <c r="R146" s="1"/>
      <c r="S146" s="3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</row>
    <row r="147" spans="1:99" ht="16">
      <c r="A147" s="1"/>
      <c r="B147" s="14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2"/>
      <c r="N147" s="2"/>
      <c r="O147" s="2"/>
      <c r="P147" s="1"/>
      <c r="Q147" s="1"/>
      <c r="R147" s="1"/>
      <c r="S147" s="3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</row>
    <row r="148" spans="1:99" ht="16">
      <c r="A148" s="1"/>
      <c r="B148" s="14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2"/>
      <c r="N148" s="2"/>
      <c r="O148" s="2"/>
      <c r="P148" s="1"/>
      <c r="Q148" s="1"/>
      <c r="R148" s="1"/>
      <c r="S148" s="3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</row>
    <row r="149" spans="1:99" ht="16">
      <c r="A149" s="1"/>
      <c r="B149" s="14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2"/>
      <c r="N149" s="2"/>
      <c r="O149" s="2"/>
      <c r="P149" s="1"/>
      <c r="Q149" s="1"/>
      <c r="R149" s="1"/>
      <c r="S149" s="3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</row>
    <row r="150" spans="1:99" ht="16">
      <c r="A150" s="1"/>
      <c r="B150" s="14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2"/>
      <c r="N150" s="2"/>
      <c r="O150" s="2"/>
      <c r="P150" s="1"/>
      <c r="Q150" s="1"/>
      <c r="R150" s="1"/>
      <c r="S150" s="3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</row>
    <row r="151" spans="1:99" ht="16">
      <c r="A151" s="1"/>
      <c r="B151" s="14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2"/>
      <c r="N151" s="2"/>
      <c r="O151" s="2"/>
      <c r="P151" s="1"/>
      <c r="Q151" s="1"/>
      <c r="R151" s="1"/>
      <c r="S151" s="3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</row>
    <row r="152" spans="1:99" ht="16">
      <c r="A152" s="1"/>
      <c r="B152" s="14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2"/>
      <c r="N152" s="2"/>
      <c r="O152" s="2"/>
      <c r="P152" s="1"/>
      <c r="Q152" s="1"/>
      <c r="R152" s="1"/>
      <c r="S152" s="3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</row>
    <row r="153" spans="1:99" ht="16">
      <c r="A153" s="1"/>
      <c r="B153" s="14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2"/>
      <c r="N153" s="2"/>
      <c r="O153" s="2"/>
      <c r="P153" s="1"/>
      <c r="Q153" s="1"/>
      <c r="R153" s="1"/>
      <c r="S153" s="3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</row>
    <row r="154" spans="1:99" ht="16">
      <c r="A154" s="1"/>
      <c r="B154" s="14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2"/>
      <c r="N154" s="2"/>
      <c r="O154" s="2"/>
      <c r="P154" s="1"/>
      <c r="Q154" s="1"/>
      <c r="R154" s="1"/>
      <c r="S154" s="3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</row>
    <row r="155" spans="1:99" ht="16">
      <c r="A155" s="1"/>
      <c r="B155" s="14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2"/>
      <c r="N155" s="2"/>
      <c r="O155" s="2"/>
      <c r="P155" s="1"/>
      <c r="Q155" s="1"/>
      <c r="R155" s="1"/>
      <c r="S155" s="3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</row>
    <row r="156" spans="1:99" ht="16">
      <c r="A156" s="1"/>
      <c r="B156" s="14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2"/>
      <c r="N156" s="2"/>
      <c r="O156" s="2"/>
      <c r="P156" s="1"/>
      <c r="Q156" s="1"/>
      <c r="R156" s="1"/>
      <c r="S156" s="3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</row>
    <row r="157" spans="1:99" ht="16">
      <c r="A157" s="1"/>
      <c r="B157" s="14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2"/>
      <c r="N157" s="2"/>
      <c r="O157" s="2"/>
      <c r="P157" s="1"/>
      <c r="Q157" s="1"/>
      <c r="R157" s="1"/>
      <c r="S157" s="3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</row>
    <row r="158" spans="1:99" ht="16">
      <c r="A158" s="1"/>
      <c r="B158" s="14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2"/>
      <c r="N158" s="2"/>
      <c r="O158" s="2"/>
      <c r="P158" s="1"/>
      <c r="Q158" s="1"/>
      <c r="R158" s="1"/>
      <c r="S158" s="3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</row>
    <row r="159" spans="1:99" ht="16">
      <c r="A159" s="1"/>
      <c r="B159" s="14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2"/>
      <c r="N159" s="2"/>
      <c r="O159" s="2"/>
      <c r="P159" s="1"/>
      <c r="Q159" s="1"/>
      <c r="R159" s="1"/>
      <c r="S159" s="3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</row>
    <row r="160" spans="1:99" ht="16">
      <c r="A160" s="1"/>
      <c r="B160" s="14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2"/>
      <c r="N160" s="2"/>
      <c r="O160" s="2"/>
      <c r="P160" s="1"/>
      <c r="Q160" s="1"/>
      <c r="R160" s="1"/>
      <c r="S160" s="3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</row>
    <row r="161" spans="1:99" ht="16">
      <c r="A161" s="1"/>
      <c r="B161" s="14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2"/>
      <c r="N161" s="2"/>
      <c r="O161" s="2"/>
      <c r="P161" s="1"/>
      <c r="Q161" s="1"/>
      <c r="R161" s="1"/>
      <c r="S161" s="3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</row>
    <row r="162" spans="1:99" ht="16">
      <c r="A162" s="1"/>
      <c r="B162" s="14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2"/>
      <c r="N162" s="2"/>
      <c r="O162" s="2"/>
      <c r="P162" s="1"/>
      <c r="Q162" s="1"/>
      <c r="R162" s="1"/>
      <c r="S162" s="3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</row>
    <row r="163" spans="1:99" ht="16">
      <c r="A163" s="1"/>
      <c r="B163" s="14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2"/>
      <c r="N163" s="2"/>
      <c r="O163" s="2"/>
      <c r="P163" s="1"/>
      <c r="Q163" s="1"/>
      <c r="R163" s="1"/>
      <c r="S163" s="3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</row>
    <row r="164" spans="1:99" ht="16">
      <c r="A164" s="1"/>
      <c r="B164" s="14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2"/>
      <c r="N164" s="2"/>
      <c r="O164" s="2"/>
      <c r="P164" s="1"/>
      <c r="Q164" s="1"/>
      <c r="R164" s="1"/>
      <c r="S164" s="3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</row>
    <row r="165" spans="1:99" ht="16">
      <c r="A165" s="1"/>
      <c r="B165" s="14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2"/>
      <c r="N165" s="2"/>
      <c r="O165" s="2"/>
      <c r="P165" s="1"/>
      <c r="Q165" s="1"/>
      <c r="R165" s="1"/>
      <c r="S165" s="3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</row>
    <row r="166" spans="1:99" ht="16">
      <c r="A166" s="1"/>
      <c r="B166" s="14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2"/>
      <c r="N166" s="2"/>
      <c r="O166" s="2"/>
      <c r="P166" s="1"/>
      <c r="Q166" s="1"/>
      <c r="R166" s="1"/>
      <c r="S166" s="3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</row>
    <row r="167" spans="1:99" ht="16">
      <c r="A167" s="1"/>
      <c r="B167" s="14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2"/>
      <c r="N167" s="2"/>
      <c r="O167" s="2"/>
      <c r="P167" s="1"/>
      <c r="Q167" s="1"/>
      <c r="R167" s="1"/>
      <c r="S167" s="3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</row>
    <row r="168" spans="1:99" ht="16">
      <c r="A168" s="1"/>
      <c r="B168" s="14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2"/>
      <c r="N168" s="2"/>
      <c r="O168" s="2"/>
      <c r="P168" s="1"/>
      <c r="Q168" s="1"/>
      <c r="R168" s="1"/>
      <c r="S168" s="3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</row>
    <row r="169" spans="1:99" ht="16">
      <c r="A169" s="1"/>
      <c r="B169" s="14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2"/>
      <c r="N169" s="2"/>
      <c r="O169" s="2"/>
      <c r="P169" s="1"/>
      <c r="Q169" s="1"/>
      <c r="R169" s="1"/>
      <c r="S169" s="3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</row>
    <row r="170" spans="1:99" ht="16">
      <c r="A170" s="1"/>
      <c r="B170" s="14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2"/>
      <c r="N170" s="2"/>
      <c r="O170" s="2"/>
      <c r="P170" s="1"/>
      <c r="Q170" s="1"/>
      <c r="R170" s="1"/>
      <c r="S170" s="3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</row>
    <row r="171" spans="1:99" ht="16">
      <c r="A171" s="1"/>
      <c r="B171" s="14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2"/>
      <c r="N171" s="2"/>
      <c r="O171" s="2"/>
      <c r="P171" s="1"/>
      <c r="Q171" s="1"/>
      <c r="R171" s="1"/>
      <c r="S171" s="3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</row>
    <row r="172" spans="1:99" ht="16">
      <c r="A172" s="1"/>
      <c r="B172" s="14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2"/>
      <c r="N172" s="2"/>
      <c r="O172" s="2"/>
      <c r="P172" s="1"/>
      <c r="Q172" s="1"/>
      <c r="R172" s="1"/>
      <c r="S172" s="3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</row>
    <row r="173" spans="1:99" ht="16">
      <c r="A173" s="1"/>
      <c r="B173" s="14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2"/>
      <c r="N173" s="2"/>
      <c r="O173" s="2"/>
      <c r="P173" s="1"/>
      <c r="Q173" s="1"/>
      <c r="R173" s="1"/>
      <c r="S173" s="3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</row>
    <row r="174" spans="1:99" ht="16">
      <c r="A174" s="1"/>
      <c r="B174" s="14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2"/>
      <c r="N174" s="2"/>
      <c r="O174" s="2"/>
      <c r="P174" s="1"/>
      <c r="Q174" s="1"/>
      <c r="R174" s="1"/>
      <c r="S174" s="3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</row>
    <row r="175" spans="1:99" ht="16">
      <c r="A175" s="1"/>
      <c r="B175" s="14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2"/>
      <c r="N175" s="2"/>
      <c r="O175" s="2"/>
      <c r="P175" s="1"/>
      <c r="Q175" s="1"/>
      <c r="R175" s="1"/>
      <c r="S175" s="3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</row>
    <row r="176" spans="1:99" ht="16">
      <c r="A176" s="1"/>
      <c r="B176" s="14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2"/>
      <c r="N176" s="2"/>
      <c r="O176" s="2"/>
      <c r="P176" s="1"/>
      <c r="Q176" s="1"/>
      <c r="R176" s="1"/>
      <c r="S176" s="3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</row>
    <row r="177" spans="1:99" ht="16">
      <c r="A177" s="1"/>
      <c r="B177" s="14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2"/>
      <c r="N177" s="2"/>
      <c r="O177" s="2"/>
      <c r="P177" s="1"/>
      <c r="Q177" s="1"/>
      <c r="R177" s="1"/>
      <c r="S177" s="3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</row>
    <row r="178" spans="1:99" ht="16">
      <c r="A178" s="1"/>
      <c r="B178" s="14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2"/>
      <c r="N178" s="2"/>
      <c r="O178" s="2"/>
      <c r="P178" s="1"/>
      <c r="Q178" s="1"/>
      <c r="R178" s="1"/>
      <c r="S178" s="3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</row>
    <row r="179" spans="1:99" ht="16">
      <c r="A179" s="1"/>
      <c r="B179" s="14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2"/>
      <c r="N179" s="2"/>
      <c r="O179" s="2"/>
      <c r="P179" s="1"/>
      <c r="Q179" s="1"/>
      <c r="R179" s="1"/>
      <c r="S179" s="3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</row>
    <row r="180" spans="1:99" ht="16">
      <c r="A180" s="1"/>
      <c r="B180" s="14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2"/>
      <c r="N180" s="2"/>
      <c r="O180" s="2"/>
      <c r="P180" s="1"/>
      <c r="Q180" s="1"/>
      <c r="R180" s="1"/>
      <c r="S180" s="3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</row>
    <row r="181" spans="1:99" ht="16">
      <c r="A181" s="1"/>
      <c r="B181" s="14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2"/>
      <c r="N181" s="2"/>
      <c r="O181" s="2"/>
      <c r="P181" s="1"/>
      <c r="Q181" s="1"/>
      <c r="R181" s="1"/>
      <c r="S181" s="3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</row>
    <row r="182" spans="1:99" ht="16">
      <c r="A182" s="1"/>
      <c r="B182" s="14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2"/>
      <c r="N182" s="2"/>
      <c r="O182" s="2"/>
      <c r="P182" s="1"/>
      <c r="Q182" s="1"/>
      <c r="R182" s="1"/>
      <c r="S182" s="3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</row>
    <row r="183" spans="1:99" ht="16">
      <c r="A183" s="1"/>
      <c r="B183" s="14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2"/>
      <c r="N183" s="2"/>
      <c r="O183" s="2"/>
      <c r="P183" s="1"/>
      <c r="Q183" s="1"/>
      <c r="R183" s="1"/>
      <c r="S183" s="3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</row>
    <row r="184" spans="1:99" ht="16">
      <c r="A184" s="1"/>
      <c r="B184" s="14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2"/>
      <c r="N184" s="2"/>
      <c r="O184" s="2"/>
      <c r="P184" s="1"/>
      <c r="Q184" s="1"/>
      <c r="R184" s="1"/>
      <c r="S184" s="3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</row>
    <row r="185" spans="1:99" ht="16">
      <c r="A185" s="1"/>
      <c r="B185" s="14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2"/>
      <c r="N185" s="2"/>
      <c r="O185" s="2"/>
      <c r="P185" s="1"/>
      <c r="Q185" s="1"/>
      <c r="R185" s="1"/>
      <c r="S185" s="3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</row>
    <row r="186" spans="1:99" ht="16">
      <c r="A186" s="1"/>
      <c r="B186" s="14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2"/>
      <c r="N186" s="2"/>
      <c r="O186" s="2"/>
      <c r="P186" s="1"/>
      <c r="Q186" s="1"/>
      <c r="R186" s="1"/>
      <c r="S186" s="3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</row>
    <row r="187" spans="1:99" ht="16">
      <c r="A187" s="1"/>
      <c r="B187" s="14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2"/>
      <c r="N187" s="2"/>
      <c r="O187" s="2"/>
      <c r="P187" s="1"/>
      <c r="Q187" s="1"/>
      <c r="R187" s="1"/>
      <c r="S187" s="3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</row>
    <row r="188" spans="1:99" ht="16">
      <c r="A188" s="1"/>
      <c r="B188" s="14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2"/>
      <c r="N188" s="2"/>
      <c r="O188" s="2"/>
      <c r="P188" s="1"/>
      <c r="Q188" s="1"/>
      <c r="R188" s="1"/>
      <c r="S188" s="3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</row>
    <row r="189" spans="1:99" ht="16">
      <c r="A189" s="1"/>
      <c r="B189" s="14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2"/>
      <c r="N189" s="2"/>
      <c r="O189" s="2"/>
      <c r="P189" s="1"/>
      <c r="Q189" s="1"/>
      <c r="R189" s="1"/>
      <c r="S189" s="3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</row>
    <row r="190" spans="1:99" ht="16">
      <c r="A190" s="1"/>
      <c r="B190" s="14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2"/>
      <c r="N190" s="2"/>
      <c r="O190" s="2"/>
      <c r="P190" s="1"/>
      <c r="Q190" s="1"/>
      <c r="R190" s="1"/>
      <c r="S190" s="3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</row>
    <row r="191" spans="1:99" ht="16">
      <c r="A191" s="1"/>
      <c r="B191" s="14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2"/>
      <c r="N191" s="2"/>
      <c r="O191" s="2"/>
      <c r="P191" s="1"/>
      <c r="Q191" s="1"/>
      <c r="R191" s="1"/>
      <c r="S191" s="3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</row>
    <row r="192" spans="1:99" ht="16">
      <c r="A192" s="1"/>
      <c r="B192" s="14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2"/>
      <c r="N192" s="2"/>
      <c r="O192" s="2"/>
      <c r="P192" s="1"/>
      <c r="Q192" s="1"/>
      <c r="R192" s="1"/>
      <c r="S192" s="3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</row>
    <row r="193" spans="1:99" ht="16">
      <c r="A193" s="1"/>
      <c r="B193" s="14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2"/>
      <c r="N193" s="2"/>
      <c r="O193" s="2"/>
      <c r="P193" s="1"/>
      <c r="Q193" s="1"/>
      <c r="R193" s="1"/>
      <c r="S193" s="3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</row>
    <row r="194" spans="1:99" ht="16">
      <c r="A194" s="1"/>
      <c r="B194" s="14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2"/>
      <c r="N194" s="2"/>
      <c r="O194" s="2"/>
      <c r="P194" s="1"/>
      <c r="Q194" s="1"/>
      <c r="R194" s="1"/>
      <c r="S194" s="3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</row>
    <row r="195" spans="1:99" ht="16">
      <c r="A195" s="1"/>
      <c r="B195" s="14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2"/>
      <c r="N195" s="2"/>
      <c r="O195" s="2"/>
      <c r="P195" s="1"/>
      <c r="Q195" s="1"/>
      <c r="R195" s="1"/>
      <c r="S195" s="3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</row>
    <row r="196" spans="1:99" ht="16">
      <c r="A196" s="1"/>
      <c r="B196" s="14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2"/>
      <c r="N196" s="2"/>
      <c r="O196" s="2"/>
      <c r="P196" s="1"/>
      <c r="Q196" s="1"/>
      <c r="R196" s="1"/>
      <c r="S196" s="3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</row>
    <row r="197" spans="1:99" ht="16">
      <c r="A197" s="1"/>
      <c r="B197" s="14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2"/>
      <c r="N197" s="2"/>
      <c r="O197" s="2"/>
      <c r="P197" s="1"/>
      <c r="Q197" s="1"/>
      <c r="R197" s="1"/>
      <c r="S197" s="3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</row>
    <row r="198" spans="1:99" ht="16">
      <c r="A198" s="1"/>
      <c r="B198" s="14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2"/>
      <c r="N198" s="2"/>
      <c r="O198" s="2"/>
      <c r="P198" s="1"/>
      <c r="Q198" s="1"/>
      <c r="R198" s="1"/>
      <c r="S198" s="3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</row>
    <row r="199" spans="1:99" ht="16">
      <c r="A199" s="1"/>
      <c r="B199" s="14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2"/>
      <c r="N199" s="2"/>
      <c r="O199" s="2"/>
      <c r="P199" s="1"/>
      <c r="Q199" s="1"/>
      <c r="R199" s="1"/>
      <c r="S199" s="3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</row>
    <row r="200" spans="1:99" ht="16">
      <c r="A200" s="1"/>
      <c r="B200" s="14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2"/>
      <c r="N200" s="2"/>
      <c r="O200" s="2"/>
      <c r="P200" s="1"/>
      <c r="Q200" s="1"/>
      <c r="R200" s="1"/>
      <c r="S200" s="3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</row>
    <row r="201" spans="1:99" ht="16">
      <c r="A201" s="1"/>
      <c r="B201" s="14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2"/>
      <c r="N201" s="2"/>
      <c r="O201" s="2"/>
      <c r="P201" s="1"/>
      <c r="Q201" s="1"/>
      <c r="R201" s="1"/>
      <c r="S201" s="3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</row>
    <row r="202" spans="1:99" ht="16">
      <c r="A202" s="1"/>
      <c r="B202" s="14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2"/>
      <c r="N202" s="2"/>
      <c r="O202" s="2"/>
      <c r="P202" s="1"/>
      <c r="Q202" s="1"/>
      <c r="R202" s="1"/>
      <c r="S202" s="3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</row>
    <row r="203" spans="1:99" ht="16">
      <c r="A203" s="1"/>
      <c r="B203" s="14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2"/>
      <c r="N203" s="2"/>
      <c r="O203" s="2"/>
      <c r="P203" s="1"/>
      <c r="Q203" s="1"/>
      <c r="R203" s="1"/>
      <c r="S203" s="3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</row>
    <row r="204" spans="1:99" ht="16">
      <c r="A204" s="1"/>
      <c r="B204" s="14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2"/>
      <c r="N204" s="2"/>
      <c r="O204" s="2"/>
      <c r="P204" s="1"/>
      <c r="Q204" s="1"/>
      <c r="R204" s="1"/>
      <c r="S204" s="3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</row>
    <row r="205" spans="1:99" ht="16">
      <c r="A205" s="1"/>
      <c r="B205" s="14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2"/>
      <c r="N205" s="2"/>
      <c r="O205" s="2"/>
      <c r="P205" s="1"/>
      <c r="Q205" s="1"/>
      <c r="R205" s="1"/>
      <c r="S205" s="3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</row>
    <row r="206" spans="1:99" ht="16">
      <c r="A206" s="1"/>
      <c r="B206" s="14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2"/>
      <c r="N206" s="2"/>
      <c r="O206" s="2"/>
      <c r="P206" s="1"/>
      <c r="Q206" s="1"/>
      <c r="R206" s="1"/>
      <c r="S206" s="3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</row>
    <row r="207" spans="1:99" ht="16">
      <c r="A207" s="1"/>
      <c r="B207" s="14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2"/>
      <c r="N207" s="2"/>
      <c r="O207" s="2"/>
      <c r="P207" s="1"/>
      <c r="Q207" s="1"/>
      <c r="R207" s="1"/>
      <c r="S207" s="3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99" ht="16">
      <c r="A208" s="1"/>
      <c r="B208" s="14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2"/>
      <c r="N208" s="2"/>
      <c r="O208" s="2"/>
      <c r="P208" s="1"/>
      <c r="Q208" s="1"/>
      <c r="R208" s="1"/>
      <c r="S208" s="3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</row>
    <row r="209" spans="1:99" ht="16">
      <c r="A209" s="1"/>
      <c r="B209" s="14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2"/>
      <c r="N209" s="2"/>
      <c r="O209" s="2"/>
      <c r="P209" s="1"/>
      <c r="Q209" s="1"/>
      <c r="R209" s="1"/>
      <c r="S209" s="3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</row>
    <row r="210" spans="1:99" ht="16">
      <c r="A210" s="1"/>
      <c r="B210" s="14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2"/>
      <c r="N210" s="2"/>
      <c r="O210" s="2"/>
      <c r="P210" s="1"/>
      <c r="Q210" s="1"/>
      <c r="R210" s="1"/>
      <c r="S210" s="3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</row>
    <row r="211" spans="1:99" ht="16">
      <c r="A211" s="1"/>
      <c r="B211" s="14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2"/>
      <c r="N211" s="2"/>
      <c r="O211" s="2"/>
      <c r="P211" s="1"/>
      <c r="Q211" s="1"/>
      <c r="R211" s="1"/>
      <c r="S211" s="3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</row>
    <row r="212" spans="1:99" ht="16">
      <c r="A212" s="1"/>
      <c r="B212" s="14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2"/>
      <c r="N212" s="2"/>
      <c r="O212" s="2"/>
      <c r="P212" s="1"/>
      <c r="Q212" s="1"/>
      <c r="R212" s="1"/>
      <c r="S212" s="3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</row>
    <row r="213" spans="1:99" ht="16">
      <c r="A213" s="1"/>
      <c r="B213" s="14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2"/>
      <c r="N213" s="2"/>
      <c r="O213" s="2"/>
      <c r="P213" s="1"/>
      <c r="Q213" s="1"/>
      <c r="R213" s="1"/>
      <c r="S213" s="3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</row>
    <row r="214" spans="1:99" ht="16">
      <c r="A214" s="1"/>
      <c r="B214" s="14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2"/>
      <c r="N214" s="2"/>
      <c r="O214" s="2"/>
      <c r="P214" s="1"/>
      <c r="Q214" s="1"/>
      <c r="R214" s="1"/>
      <c r="S214" s="3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</row>
    <row r="215" spans="1:99" ht="16">
      <c r="A215" s="1"/>
      <c r="B215" s="14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2"/>
      <c r="N215" s="2"/>
      <c r="O215" s="2"/>
      <c r="P215" s="1"/>
      <c r="Q215" s="1"/>
      <c r="R215" s="1"/>
      <c r="S215" s="3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</row>
    <row r="216" spans="1:99" ht="16">
      <c r="A216" s="1"/>
      <c r="B216" s="14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2"/>
      <c r="N216" s="2"/>
      <c r="O216" s="2"/>
      <c r="P216" s="1"/>
      <c r="Q216" s="1"/>
      <c r="R216" s="1"/>
      <c r="S216" s="3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</row>
    <row r="217" spans="1:99" ht="16">
      <c r="A217" s="1"/>
      <c r="B217" s="14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2"/>
      <c r="N217" s="2"/>
      <c r="O217" s="2"/>
      <c r="P217" s="1"/>
      <c r="Q217" s="1"/>
      <c r="R217" s="1"/>
      <c r="S217" s="3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</row>
    <row r="218" spans="1:99" ht="16">
      <c r="A218" s="1"/>
      <c r="B218" s="14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2"/>
      <c r="N218" s="2"/>
      <c r="O218" s="2"/>
      <c r="P218" s="1"/>
      <c r="Q218" s="1"/>
      <c r="R218" s="1"/>
      <c r="S218" s="3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</row>
    <row r="219" spans="1:99" ht="16">
      <c r="A219" s="1"/>
      <c r="B219" s="14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2"/>
      <c r="N219" s="2"/>
      <c r="O219" s="2"/>
      <c r="P219" s="1"/>
      <c r="Q219" s="1"/>
      <c r="R219" s="1"/>
      <c r="S219" s="3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</row>
    <row r="220" spans="1:99" ht="16">
      <c r="A220" s="1"/>
      <c r="B220" s="14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2"/>
      <c r="N220" s="2"/>
      <c r="O220" s="2"/>
      <c r="P220" s="1"/>
      <c r="Q220" s="1"/>
      <c r="R220" s="1"/>
      <c r="S220" s="3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</row>
    <row r="221" spans="1:99" ht="16">
      <c r="A221" s="1"/>
      <c r="B221" s="14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2"/>
      <c r="N221" s="2"/>
      <c r="O221" s="2"/>
      <c r="P221" s="1"/>
      <c r="Q221" s="1"/>
      <c r="R221" s="1"/>
      <c r="S221" s="3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</row>
    <row r="222" spans="1:99" ht="16">
      <c r="A222" s="1"/>
      <c r="B222" s="14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2"/>
      <c r="N222" s="2"/>
      <c r="O222" s="2"/>
      <c r="P222" s="1"/>
      <c r="Q222" s="1"/>
      <c r="R222" s="1"/>
      <c r="S222" s="3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</row>
    <row r="223" spans="1:99" ht="16">
      <c r="A223" s="1"/>
      <c r="B223" s="14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2"/>
      <c r="N223" s="2"/>
      <c r="O223" s="2"/>
      <c r="P223" s="1"/>
      <c r="Q223" s="1"/>
      <c r="R223" s="1"/>
      <c r="S223" s="3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</row>
    <row r="224" spans="1:99" ht="16">
      <c r="A224" s="1"/>
      <c r="B224" s="14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2"/>
      <c r="N224" s="2"/>
      <c r="O224" s="2"/>
      <c r="P224" s="1"/>
      <c r="Q224" s="1"/>
      <c r="R224" s="1"/>
      <c r="S224" s="3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</row>
    <row r="225" spans="1:99" ht="16">
      <c r="A225" s="1"/>
      <c r="B225" s="14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2"/>
      <c r="N225" s="2"/>
      <c r="O225" s="2"/>
      <c r="P225" s="1"/>
      <c r="Q225" s="1"/>
      <c r="R225" s="1"/>
      <c r="S225" s="3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</row>
    <row r="226" spans="1:99" ht="16">
      <c r="A226" s="1"/>
      <c r="B226" s="14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2"/>
      <c r="N226" s="2"/>
      <c r="O226" s="2"/>
      <c r="P226" s="1"/>
      <c r="Q226" s="1"/>
      <c r="R226" s="1"/>
      <c r="S226" s="3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</row>
    <row r="227" spans="1:99" ht="16">
      <c r="A227" s="1"/>
      <c r="B227" s="14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2"/>
      <c r="N227" s="2"/>
      <c r="O227" s="2"/>
      <c r="P227" s="1"/>
      <c r="Q227" s="1"/>
      <c r="R227" s="1"/>
      <c r="S227" s="3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</row>
    <row r="228" spans="1:99" ht="16">
      <c r="A228" s="1"/>
      <c r="B228" s="14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2"/>
      <c r="N228" s="2"/>
      <c r="O228" s="2"/>
      <c r="P228" s="1"/>
      <c r="Q228" s="1"/>
      <c r="R228" s="1"/>
      <c r="S228" s="3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</row>
    <row r="229" spans="1:99" ht="16">
      <c r="A229" s="1"/>
      <c r="B229" s="14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2"/>
      <c r="N229" s="2"/>
      <c r="O229" s="2"/>
      <c r="P229" s="1"/>
      <c r="Q229" s="1"/>
      <c r="R229" s="1"/>
      <c r="S229" s="3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</row>
    <row r="230" spans="1:99" ht="16">
      <c r="A230" s="1"/>
      <c r="B230" s="14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2"/>
      <c r="N230" s="2"/>
      <c r="O230" s="2"/>
      <c r="P230" s="1"/>
      <c r="Q230" s="1"/>
      <c r="R230" s="1"/>
      <c r="S230" s="3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</row>
    <row r="231" spans="1:99" ht="16">
      <c r="A231" s="1"/>
      <c r="B231" s="14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2"/>
      <c r="N231" s="2"/>
      <c r="O231" s="2"/>
      <c r="P231" s="1"/>
      <c r="Q231" s="1"/>
      <c r="R231" s="1"/>
      <c r="S231" s="3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</row>
    <row r="232" spans="1:99" ht="16">
      <c r="A232" s="1"/>
      <c r="B232" s="14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2"/>
      <c r="N232" s="2"/>
      <c r="O232" s="2"/>
      <c r="P232" s="1"/>
      <c r="Q232" s="1"/>
      <c r="R232" s="1"/>
      <c r="S232" s="3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</row>
    <row r="233" spans="1:99" ht="16">
      <c r="A233" s="1"/>
      <c r="B233" s="14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2"/>
      <c r="N233" s="2"/>
      <c r="O233" s="2"/>
      <c r="P233" s="1"/>
      <c r="Q233" s="1"/>
      <c r="R233" s="1"/>
      <c r="S233" s="3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</row>
    <row r="234" spans="1:99" ht="16">
      <c r="A234" s="1"/>
      <c r="B234" s="14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2"/>
      <c r="N234" s="2"/>
      <c r="O234" s="2"/>
      <c r="P234" s="1"/>
      <c r="Q234" s="1"/>
      <c r="R234" s="1"/>
      <c r="S234" s="3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</row>
    <row r="235" spans="1:99" ht="16">
      <c r="A235" s="1"/>
      <c r="B235" s="14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2"/>
      <c r="N235" s="2"/>
      <c r="O235" s="2"/>
      <c r="P235" s="1"/>
      <c r="Q235" s="1"/>
      <c r="R235" s="1"/>
      <c r="S235" s="3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</row>
    <row r="236" spans="1:99" ht="16">
      <c r="A236" s="1"/>
      <c r="B236" s="14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2"/>
      <c r="N236" s="2"/>
      <c r="O236" s="2"/>
      <c r="P236" s="1"/>
      <c r="Q236" s="1"/>
      <c r="R236" s="1"/>
      <c r="S236" s="3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</row>
    <row r="237" spans="1:99" ht="16">
      <c r="A237" s="1"/>
      <c r="B237" s="14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2"/>
      <c r="N237" s="2"/>
      <c r="O237" s="2"/>
      <c r="P237" s="1"/>
      <c r="Q237" s="1"/>
      <c r="R237" s="1"/>
      <c r="S237" s="3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</row>
    <row r="238" spans="1:99" ht="16">
      <c r="A238" s="1"/>
      <c r="B238" s="14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2"/>
      <c r="N238" s="2"/>
      <c r="O238" s="2"/>
      <c r="P238" s="1"/>
      <c r="Q238" s="1"/>
      <c r="R238" s="1"/>
      <c r="S238" s="3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</row>
    <row r="239" spans="1:99" ht="16">
      <c r="A239" s="1"/>
      <c r="B239" s="14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2"/>
      <c r="N239" s="2"/>
      <c r="O239" s="2"/>
      <c r="P239" s="1"/>
      <c r="Q239" s="1"/>
      <c r="R239" s="1"/>
      <c r="S239" s="3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</row>
    <row r="240" spans="1:99" ht="16">
      <c r="A240" s="1"/>
      <c r="B240" s="14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2"/>
      <c r="N240" s="2"/>
      <c r="O240" s="2"/>
      <c r="P240" s="1"/>
      <c r="Q240" s="1"/>
      <c r="R240" s="1"/>
      <c r="S240" s="3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</row>
    <row r="241" spans="1:99" ht="16">
      <c r="A241" s="1"/>
      <c r="B241" s="14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2"/>
      <c r="N241" s="2"/>
      <c r="O241" s="2"/>
      <c r="P241" s="1"/>
      <c r="Q241" s="1"/>
      <c r="R241" s="1"/>
      <c r="S241" s="3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</row>
    <row r="242" spans="1:99" ht="16">
      <c r="A242" s="1"/>
      <c r="B242" s="14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2"/>
      <c r="N242" s="2"/>
      <c r="O242" s="2"/>
      <c r="P242" s="1"/>
      <c r="Q242" s="1"/>
      <c r="R242" s="1"/>
      <c r="S242" s="3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</row>
    <row r="243" spans="1:99" ht="16">
      <c r="A243" s="1"/>
      <c r="B243" s="14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2"/>
      <c r="N243" s="2"/>
      <c r="O243" s="2"/>
      <c r="P243" s="1"/>
      <c r="Q243" s="1"/>
      <c r="R243" s="1"/>
      <c r="S243" s="3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</row>
    <row r="244" spans="1:99" ht="16">
      <c r="A244" s="1"/>
      <c r="B244" s="14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2"/>
      <c r="N244" s="2"/>
      <c r="O244" s="2"/>
      <c r="P244" s="1"/>
      <c r="Q244" s="1"/>
      <c r="R244" s="1"/>
      <c r="S244" s="3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</row>
    <row r="245" spans="1:99" ht="16">
      <c r="A245" s="1"/>
      <c r="B245" s="14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2"/>
      <c r="N245" s="2"/>
      <c r="O245" s="2"/>
      <c r="P245" s="1"/>
      <c r="Q245" s="1"/>
      <c r="R245" s="1"/>
      <c r="S245" s="3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</row>
    <row r="246" spans="1:99" ht="16">
      <c r="A246" s="1"/>
      <c r="B246" s="14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2"/>
      <c r="N246" s="2"/>
      <c r="O246" s="2"/>
      <c r="P246" s="1"/>
      <c r="Q246" s="1"/>
      <c r="R246" s="1"/>
      <c r="S246" s="3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</row>
    <row r="247" spans="1:99" ht="16">
      <c r="A247" s="1"/>
      <c r="B247" s="14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2"/>
      <c r="N247" s="2"/>
      <c r="O247" s="2"/>
      <c r="P247" s="1"/>
      <c r="Q247" s="1"/>
      <c r="R247" s="1"/>
      <c r="S247" s="3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</row>
    <row r="248" spans="1:99" ht="16">
      <c r="A248" s="1"/>
      <c r="B248" s="14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2"/>
      <c r="N248" s="2"/>
      <c r="O248" s="2"/>
      <c r="P248" s="1"/>
      <c r="Q248" s="1"/>
      <c r="R248" s="1"/>
      <c r="S248" s="3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</row>
    <row r="249" spans="1:99" ht="16">
      <c r="A249" s="1"/>
      <c r="B249" s="14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2"/>
      <c r="N249" s="2"/>
      <c r="O249" s="2"/>
      <c r="P249" s="1"/>
      <c r="Q249" s="1"/>
      <c r="R249" s="1"/>
      <c r="S249" s="3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</row>
    <row r="250" spans="1:99" ht="16">
      <c r="A250" s="1"/>
      <c r="B250" s="14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2"/>
      <c r="N250" s="2"/>
      <c r="O250" s="2"/>
      <c r="P250" s="1"/>
      <c r="Q250" s="1"/>
      <c r="R250" s="1"/>
      <c r="S250" s="3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</row>
    <row r="251" spans="1:99" ht="16">
      <c r="A251" s="1"/>
      <c r="B251" s="14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2"/>
      <c r="N251" s="2"/>
      <c r="O251" s="2"/>
      <c r="P251" s="1"/>
      <c r="Q251" s="1"/>
      <c r="R251" s="1"/>
      <c r="S251" s="3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</row>
    <row r="252" spans="1:99" ht="16">
      <c r="A252" s="1"/>
      <c r="B252" s="14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2"/>
      <c r="N252" s="2"/>
      <c r="O252" s="2"/>
      <c r="P252" s="1"/>
      <c r="Q252" s="1"/>
      <c r="R252" s="1"/>
      <c r="S252" s="3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</row>
    <row r="253" spans="1:99" ht="16">
      <c r="A253" s="1"/>
      <c r="B253" s="14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2"/>
      <c r="N253" s="2"/>
      <c r="O253" s="2"/>
      <c r="P253" s="1"/>
      <c r="Q253" s="1"/>
      <c r="R253" s="1"/>
      <c r="S253" s="3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</row>
    <row r="254" spans="1:99" ht="16">
      <c r="A254" s="1"/>
      <c r="B254" s="14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2"/>
      <c r="N254" s="2"/>
      <c r="O254" s="2"/>
      <c r="P254" s="1"/>
      <c r="Q254" s="1"/>
      <c r="R254" s="1"/>
      <c r="S254" s="3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</row>
    <row r="255" spans="1:99" ht="16">
      <c r="A255" s="1"/>
      <c r="B255" s="14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2"/>
      <c r="N255" s="2"/>
      <c r="O255" s="2"/>
      <c r="P255" s="1"/>
      <c r="Q255" s="1"/>
      <c r="R255" s="1"/>
      <c r="S255" s="3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</row>
    <row r="256" spans="1:99" ht="16">
      <c r="A256" s="1"/>
      <c r="B256" s="14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2"/>
      <c r="N256" s="2"/>
      <c r="O256" s="2"/>
      <c r="P256" s="1"/>
      <c r="Q256" s="1"/>
      <c r="R256" s="1"/>
      <c r="S256" s="3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</row>
    <row r="257" spans="1:99" ht="16">
      <c r="A257" s="1"/>
      <c r="B257" s="14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2"/>
      <c r="N257" s="2"/>
      <c r="O257" s="2"/>
      <c r="P257" s="1"/>
      <c r="Q257" s="1"/>
      <c r="R257" s="1"/>
      <c r="S257" s="3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</row>
    <row r="258" spans="1:99" ht="16">
      <c r="A258" s="1"/>
      <c r="B258" s="14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2"/>
      <c r="N258" s="2"/>
      <c r="O258" s="2"/>
      <c r="P258" s="1"/>
      <c r="Q258" s="1"/>
      <c r="R258" s="1"/>
      <c r="S258" s="3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</row>
    <row r="259" spans="1:99" ht="16">
      <c r="A259" s="1"/>
      <c r="B259" s="14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2"/>
      <c r="N259" s="2"/>
      <c r="O259" s="2"/>
      <c r="P259" s="1"/>
      <c r="Q259" s="1"/>
      <c r="R259" s="1"/>
      <c r="S259" s="3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</row>
    <row r="260" spans="1:99" ht="16">
      <c r="A260" s="1"/>
      <c r="B260" s="14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2"/>
      <c r="N260" s="2"/>
      <c r="O260" s="2"/>
      <c r="P260" s="1"/>
      <c r="Q260" s="1"/>
      <c r="R260" s="1"/>
      <c r="S260" s="3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</row>
    <row r="261" spans="1:99" ht="16">
      <c r="A261" s="1"/>
      <c r="B261" s="14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2"/>
      <c r="N261" s="2"/>
      <c r="O261" s="2"/>
      <c r="P261" s="1"/>
      <c r="Q261" s="1"/>
      <c r="R261" s="1"/>
      <c r="S261" s="3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</row>
    <row r="262" spans="1:99" ht="16">
      <c r="A262" s="1"/>
      <c r="B262" s="14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2"/>
      <c r="N262" s="2"/>
      <c r="O262" s="2"/>
      <c r="P262" s="1"/>
      <c r="Q262" s="1"/>
      <c r="R262" s="1"/>
      <c r="S262" s="3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</row>
    <row r="263" spans="1:99" ht="16">
      <c r="A263" s="1"/>
      <c r="B263" s="14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2"/>
      <c r="N263" s="2"/>
      <c r="O263" s="2"/>
      <c r="P263" s="1"/>
      <c r="Q263" s="1"/>
      <c r="R263" s="1"/>
      <c r="S263" s="3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</row>
    <row r="264" spans="1:99" ht="16">
      <c r="A264" s="1"/>
      <c r="B264" s="14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2"/>
      <c r="N264" s="2"/>
      <c r="O264" s="2"/>
      <c r="P264" s="1"/>
      <c r="Q264" s="1"/>
      <c r="R264" s="1"/>
      <c r="S264" s="3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</row>
    <row r="265" spans="1:99" ht="16">
      <c r="A265" s="1"/>
      <c r="B265" s="14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2"/>
      <c r="N265" s="2"/>
      <c r="O265" s="2"/>
      <c r="P265" s="1"/>
      <c r="Q265" s="1"/>
      <c r="R265" s="1"/>
      <c r="S265" s="3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</row>
    <row r="266" spans="1:99" ht="16">
      <c r="A266" s="1"/>
      <c r="B266" s="14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2"/>
      <c r="N266" s="2"/>
      <c r="O266" s="2"/>
      <c r="P266" s="1"/>
      <c r="Q266" s="1"/>
      <c r="R266" s="1"/>
      <c r="S266" s="3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</row>
    <row r="267" spans="1:99" ht="16">
      <c r="A267" s="1"/>
      <c r="B267" s="14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2"/>
      <c r="N267" s="2"/>
      <c r="O267" s="2"/>
      <c r="P267" s="1"/>
      <c r="Q267" s="1"/>
      <c r="R267" s="1"/>
      <c r="S267" s="3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</row>
    <row r="268" spans="1:99" ht="16">
      <c r="A268" s="1"/>
      <c r="B268" s="14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2"/>
      <c r="N268" s="2"/>
      <c r="O268" s="2"/>
      <c r="P268" s="1"/>
      <c r="Q268" s="1"/>
      <c r="R268" s="1"/>
      <c r="S268" s="3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</row>
    <row r="269" spans="1:99" ht="16">
      <c r="A269" s="1"/>
      <c r="B269" s="14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2"/>
      <c r="N269" s="2"/>
      <c r="O269" s="2"/>
      <c r="P269" s="1"/>
      <c r="Q269" s="1"/>
      <c r="R269" s="1"/>
      <c r="S269" s="3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</row>
    <row r="270" spans="1:99" ht="16">
      <c r="A270" s="1"/>
      <c r="B270" s="14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2"/>
      <c r="N270" s="2"/>
      <c r="O270" s="2"/>
      <c r="P270" s="1"/>
      <c r="Q270" s="1"/>
      <c r="R270" s="1"/>
      <c r="S270" s="3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</row>
    <row r="271" spans="1:99" ht="16">
      <c r="A271" s="1"/>
      <c r="B271" s="14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2"/>
      <c r="N271" s="2"/>
      <c r="O271" s="2"/>
      <c r="P271" s="1"/>
      <c r="Q271" s="1"/>
      <c r="R271" s="1"/>
      <c r="S271" s="3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</row>
    <row r="272" spans="1:99" ht="16">
      <c r="A272" s="1"/>
      <c r="B272" s="14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2"/>
      <c r="N272" s="2"/>
      <c r="O272" s="2"/>
      <c r="P272" s="1"/>
      <c r="Q272" s="1"/>
      <c r="R272" s="1"/>
      <c r="S272" s="3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</row>
    <row r="273" spans="1:99" ht="16">
      <c r="A273" s="1"/>
      <c r="B273" s="14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2"/>
      <c r="N273" s="2"/>
      <c r="O273" s="2"/>
      <c r="P273" s="1"/>
      <c r="Q273" s="1"/>
      <c r="R273" s="1"/>
      <c r="S273" s="3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</row>
    <row r="274" spans="1:99" ht="16">
      <c r="A274" s="1"/>
      <c r="B274" s="14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2"/>
      <c r="N274" s="2"/>
      <c r="O274" s="2"/>
      <c r="P274" s="1"/>
      <c r="Q274" s="1"/>
      <c r="R274" s="1"/>
      <c r="S274" s="3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</row>
    <row r="275" spans="1:99" ht="16">
      <c r="A275" s="1"/>
      <c r="B275" s="14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2"/>
      <c r="N275" s="2"/>
      <c r="O275" s="2"/>
      <c r="P275" s="1"/>
      <c r="Q275" s="1"/>
      <c r="R275" s="1"/>
      <c r="S275" s="3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</row>
    <row r="276" spans="1:99" ht="16">
      <c r="A276" s="1"/>
      <c r="B276" s="14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2"/>
      <c r="N276" s="2"/>
      <c r="O276" s="2"/>
      <c r="P276" s="1"/>
      <c r="Q276" s="1"/>
      <c r="R276" s="1"/>
      <c r="S276" s="3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</row>
    <row r="277" spans="1:99" ht="16">
      <c r="A277" s="1"/>
      <c r="B277" s="14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2"/>
      <c r="N277" s="2"/>
      <c r="O277" s="2"/>
      <c r="P277" s="1"/>
      <c r="Q277" s="1"/>
      <c r="R277" s="1"/>
      <c r="S277" s="3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</row>
    <row r="278" spans="1:99" ht="16">
      <c r="A278" s="1"/>
      <c r="B278" s="14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2"/>
      <c r="N278" s="2"/>
      <c r="O278" s="2"/>
      <c r="P278" s="1"/>
      <c r="Q278" s="1"/>
      <c r="R278" s="1"/>
      <c r="S278" s="3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</row>
    <row r="279" spans="1:99" ht="16">
      <c r="A279" s="1"/>
      <c r="B279" s="14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2"/>
      <c r="N279" s="2"/>
      <c r="O279" s="2"/>
      <c r="P279" s="1"/>
      <c r="Q279" s="1"/>
      <c r="R279" s="1"/>
      <c r="S279" s="3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</row>
    <row r="280" spans="1:99" ht="16">
      <c r="A280" s="1"/>
      <c r="B280" s="14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2"/>
      <c r="N280" s="2"/>
      <c r="O280" s="2"/>
      <c r="P280" s="1"/>
      <c r="Q280" s="1"/>
      <c r="R280" s="1"/>
      <c r="S280" s="3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</row>
    <row r="281" spans="1:99" ht="16">
      <c r="A281" s="1"/>
      <c r="B281" s="14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2"/>
      <c r="N281" s="2"/>
      <c r="O281" s="2"/>
      <c r="P281" s="1"/>
      <c r="Q281" s="1"/>
      <c r="R281" s="1"/>
      <c r="S281" s="3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</row>
    <row r="282" spans="1:99" ht="16">
      <c r="A282" s="1"/>
      <c r="B282" s="14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2"/>
      <c r="N282" s="2"/>
      <c r="O282" s="2"/>
      <c r="P282" s="1"/>
      <c r="Q282" s="1"/>
      <c r="R282" s="1"/>
      <c r="S282" s="3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</row>
    <row r="283" spans="1:99" ht="16">
      <c r="A283" s="1"/>
      <c r="B283" s="14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2"/>
      <c r="N283" s="2"/>
      <c r="O283" s="2"/>
      <c r="P283" s="1"/>
      <c r="Q283" s="1"/>
      <c r="R283" s="1"/>
      <c r="S283" s="3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</row>
    <row r="284" spans="1:99" ht="16">
      <c r="A284" s="1"/>
      <c r="B284" s="14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2"/>
      <c r="N284" s="2"/>
      <c r="O284" s="2"/>
      <c r="P284" s="1"/>
      <c r="Q284" s="1"/>
      <c r="R284" s="1"/>
      <c r="S284" s="3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</row>
    <row r="285" spans="1:99" ht="16">
      <c r="A285" s="1"/>
      <c r="B285" s="14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2"/>
      <c r="N285" s="2"/>
      <c r="O285" s="2"/>
      <c r="P285" s="1"/>
      <c r="Q285" s="1"/>
      <c r="R285" s="1"/>
      <c r="S285" s="3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</row>
    <row r="286" spans="1:99" ht="16">
      <c r="A286" s="1"/>
      <c r="B286" s="14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2"/>
      <c r="N286" s="2"/>
      <c r="O286" s="2"/>
      <c r="P286" s="1"/>
      <c r="Q286" s="1"/>
      <c r="R286" s="1"/>
      <c r="S286" s="3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</row>
    <row r="287" spans="1:99" ht="16">
      <c r="A287" s="1"/>
      <c r="B287" s="14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2"/>
      <c r="N287" s="2"/>
      <c r="O287" s="2"/>
      <c r="P287" s="1"/>
      <c r="Q287" s="1"/>
      <c r="R287" s="1"/>
      <c r="S287" s="3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</row>
    <row r="288" spans="1:99" ht="16">
      <c r="A288" s="1"/>
      <c r="B288" s="14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2"/>
      <c r="N288" s="2"/>
      <c r="O288" s="2"/>
      <c r="P288" s="1"/>
      <c r="Q288" s="1"/>
      <c r="R288" s="1"/>
      <c r="S288" s="3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</row>
    <row r="289" spans="1:99" ht="16">
      <c r="A289" s="1"/>
      <c r="B289" s="14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2"/>
      <c r="N289" s="2"/>
      <c r="O289" s="2"/>
      <c r="P289" s="1"/>
      <c r="Q289" s="1"/>
      <c r="R289" s="1"/>
      <c r="S289" s="3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</row>
    <row r="290" spans="1:99" ht="16">
      <c r="A290" s="1"/>
      <c r="B290" s="14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2"/>
      <c r="N290" s="2"/>
      <c r="O290" s="2"/>
      <c r="P290" s="1"/>
      <c r="Q290" s="1"/>
      <c r="R290" s="1"/>
      <c r="S290" s="3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</row>
    <row r="291" spans="1:99" ht="16">
      <c r="A291" s="1"/>
      <c r="B291" s="14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2"/>
      <c r="N291" s="2"/>
      <c r="O291" s="2"/>
      <c r="P291" s="1"/>
      <c r="Q291" s="1"/>
      <c r="R291" s="1"/>
      <c r="S291" s="3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</row>
    <row r="292" spans="1:99" ht="16">
      <c r="A292" s="1"/>
      <c r="B292" s="14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2"/>
      <c r="N292" s="2"/>
      <c r="O292" s="2"/>
      <c r="P292" s="1"/>
      <c r="Q292" s="1"/>
      <c r="R292" s="1"/>
      <c r="S292" s="3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</row>
    <row r="293" spans="1:99" ht="16">
      <c r="A293" s="1"/>
      <c r="B293" s="14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2"/>
      <c r="N293" s="2"/>
      <c r="O293" s="2"/>
      <c r="P293" s="1"/>
      <c r="Q293" s="1"/>
      <c r="R293" s="1"/>
      <c r="S293" s="3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</row>
    <row r="294" spans="1:99" ht="16">
      <c r="A294" s="1"/>
      <c r="B294" s="14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2"/>
      <c r="N294" s="2"/>
      <c r="O294" s="2"/>
      <c r="P294" s="1"/>
      <c r="Q294" s="1"/>
      <c r="R294" s="1"/>
      <c r="S294" s="3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</row>
    <row r="295" spans="1:99" ht="16">
      <c r="A295" s="1"/>
      <c r="B295" s="14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2"/>
      <c r="N295" s="2"/>
      <c r="O295" s="2"/>
      <c r="P295" s="1"/>
      <c r="Q295" s="1"/>
      <c r="R295" s="1"/>
      <c r="S295" s="3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</row>
    <row r="296" spans="1:99" ht="16">
      <c r="A296" s="1"/>
      <c r="B296" s="14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2"/>
      <c r="N296" s="2"/>
      <c r="O296" s="2"/>
      <c r="P296" s="1"/>
      <c r="Q296" s="1"/>
      <c r="R296" s="1"/>
      <c r="S296" s="3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</row>
    <row r="297" spans="1:99" ht="16">
      <c r="A297" s="1"/>
      <c r="B297" s="14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2"/>
      <c r="N297" s="2"/>
      <c r="O297" s="2"/>
      <c r="P297" s="1"/>
      <c r="Q297" s="1"/>
      <c r="R297" s="1"/>
      <c r="S297" s="3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</row>
    <row r="298" spans="1:99" ht="16">
      <c r="A298" s="1"/>
      <c r="B298" s="14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2"/>
      <c r="N298" s="2"/>
      <c r="O298" s="2"/>
      <c r="P298" s="1"/>
      <c r="Q298" s="1"/>
      <c r="R298" s="1"/>
      <c r="S298" s="3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</row>
    <row r="299" spans="1:99" ht="16">
      <c r="A299" s="1"/>
      <c r="B299" s="14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2"/>
      <c r="N299" s="2"/>
      <c r="O299" s="2"/>
      <c r="P299" s="1"/>
      <c r="Q299" s="1"/>
      <c r="R299" s="1"/>
      <c r="S299" s="3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</row>
    <row r="300" spans="1:99" ht="16">
      <c r="A300" s="1"/>
      <c r="B300" s="14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2"/>
      <c r="N300" s="2"/>
      <c r="O300" s="2"/>
      <c r="P300" s="1"/>
      <c r="Q300" s="1"/>
      <c r="R300" s="1"/>
      <c r="S300" s="3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</row>
    <row r="301" spans="1:99" ht="16">
      <c r="A301" s="1"/>
      <c r="B301" s="14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2"/>
      <c r="N301" s="2"/>
      <c r="O301" s="2"/>
      <c r="P301" s="1"/>
      <c r="Q301" s="1"/>
      <c r="R301" s="1"/>
      <c r="S301" s="3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</row>
    <row r="302" spans="1:99" ht="16">
      <c r="A302" s="1"/>
      <c r="B302" s="14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2"/>
      <c r="N302" s="2"/>
      <c r="O302" s="2"/>
      <c r="P302" s="1"/>
      <c r="Q302" s="1"/>
      <c r="R302" s="1"/>
      <c r="S302" s="3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</row>
    <row r="303" spans="1:99" ht="16">
      <c r="A303" s="1"/>
      <c r="B303" s="14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2"/>
      <c r="N303" s="2"/>
      <c r="O303" s="2"/>
      <c r="P303" s="1"/>
      <c r="Q303" s="1"/>
      <c r="R303" s="1"/>
      <c r="S303" s="3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</row>
    <row r="304" spans="1:99" ht="16">
      <c r="A304" s="1"/>
      <c r="B304" s="14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2"/>
      <c r="N304" s="2"/>
      <c r="O304" s="2"/>
      <c r="P304" s="1"/>
      <c r="Q304" s="1"/>
      <c r="R304" s="1"/>
      <c r="S304" s="3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</row>
    <row r="305" spans="1:99" ht="16">
      <c r="A305" s="1"/>
      <c r="B305" s="14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2"/>
      <c r="N305" s="2"/>
      <c r="O305" s="2"/>
      <c r="P305" s="1"/>
      <c r="Q305" s="1"/>
      <c r="R305" s="1"/>
      <c r="S305" s="3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</row>
    <row r="306" spans="1:99" ht="16">
      <c r="A306" s="1"/>
      <c r="B306" s="14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2"/>
      <c r="N306" s="2"/>
      <c r="O306" s="2"/>
      <c r="P306" s="1"/>
      <c r="Q306" s="1"/>
      <c r="R306" s="1"/>
      <c r="S306" s="3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</row>
    <row r="307" spans="1:99" ht="16">
      <c r="A307" s="1"/>
      <c r="B307" s="14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2"/>
      <c r="N307" s="2"/>
      <c r="O307" s="2"/>
      <c r="P307" s="1"/>
      <c r="Q307" s="1"/>
      <c r="R307" s="1"/>
      <c r="S307" s="3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</row>
    <row r="308" spans="1:99" ht="16">
      <c r="A308" s="1"/>
      <c r="B308" s="14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2"/>
      <c r="N308" s="2"/>
      <c r="O308" s="2"/>
      <c r="P308" s="1"/>
      <c r="Q308" s="1"/>
      <c r="R308" s="1"/>
      <c r="S308" s="3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</row>
    <row r="309" spans="1:99" ht="16">
      <c r="A309" s="1"/>
      <c r="B309" s="14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2"/>
      <c r="N309" s="2"/>
      <c r="O309" s="2"/>
      <c r="P309" s="1"/>
      <c r="Q309" s="1"/>
      <c r="R309" s="1"/>
      <c r="S309" s="3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</row>
    <row r="310" spans="1:99" ht="16">
      <c r="A310" s="1"/>
      <c r="B310" s="14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2"/>
      <c r="N310" s="2"/>
      <c r="O310" s="2"/>
      <c r="P310" s="1"/>
      <c r="Q310" s="1"/>
      <c r="R310" s="1"/>
      <c r="S310" s="3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</row>
    <row r="311" spans="1:99" ht="16">
      <c r="A311" s="1"/>
      <c r="B311" s="14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2"/>
      <c r="N311" s="2"/>
      <c r="O311" s="2"/>
      <c r="P311" s="1"/>
      <c r="Q311" s="1"/>
      <c r="R311" s="1"/>
      <c r="S311" s="3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</row>
    <row r="312" spans="1:99" ht="16">
      <c r="A312" s="1"/>
      <c r="B312" s="14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2"/>
      <c r="N312" s="2"/>
      <c r="O312" s="2"/>
      <c r="P312" s="1"/>
      <c r="Q312" s="1"/>
      <c r="R312" s="1"/>
      <c r="S312" s="3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</row>
    <row r="313" spans="1:99" ht="16">
      <c r="A313" s="1"/>
      <c r="B313" s="14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2"/>
      <c r="N313" s="2"/>
      <c r="O313" s="2"/>
      <c r="P313" s="1"/>
      <c r="Q313" s="1"/>
      <c r="R313" s="1"/>
      <c r="S313" s="3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</row>
    <row r="314" spans="1:99" ht="16">
      <c r="A314" s="1"/>
      <c r="B314" s="14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2"/>
      <c r="N314" s="2"/>
      <c r="O314" s="2"/>
      <c r="P314" s="1"/>
      <c r="Q314" s="1"/>
      <c r="R314" s="1"/>
      <c r="S314" s="3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</row>
    <row r="315" spans="1:99" ht="16">
      <c r="A315" s="1"/>
      <c r="B315" s="14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2"/>
      <c r="N315" s="2"/>
      <c r="O315" s="2"/>
      <c r="P315" s="1"/>
      <c r="Q315" s="1"/>
      <c r="R315" s="1"/>
      <c r="S315" s="3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</row>
    <row r="316" spans="1:99" ht="16">
      <c r="A316" s="1"/>
      <c r="B316" s="14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2"/>
      <c r="N316" s="2"/>
      <c r="O316" s="2"/>
      <c r="P316" s="1"/>
      <c r="Q316" s="1"/>
      <c r="R316" s="1"/>
      <c r="S316" s="3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</row>
    <row r="317" spans="1:99" ht="16">
      <c r="A317" s="1"/>
      <c r="B317" s="14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2"/>
      <c r="N317" s="2"/>
      <c r="O317" s="2"/>
      <c r="P317" s="1"/>
      <c r="Q317" s="1"/>
      <c r="R317" s="1"/>
      <c r="S317" s="3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</row>
    <row r="318" spans="1:99" ht="16">
      <c r="A318" s="1"/>
      <c r="B318" s="14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2"/>
      <c r="N318" s="2"/>
      <c r="O318" s="2"/>
      <c r="P318" s="1"/>
      <c r="Q318" s="1"/>
      <c r="R318" s="1"/>
      <c r="S318" s="3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</row>
    <row r="319" spans="1:99" ht="16">
      <c r="A319" s="1"/>
      <c r="B319" s="14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2"/>
      <c r="N319" s="2"/>
      <c r="O319" s="2"/>
      <c r="P319" s="1"/>
      <c r="Q319" s="1"/>
      <c r="R319" s="1"/>
      <c r="S319" s="3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</row>
    <row r="320" spans="1:99" ht="16">
      <c r="A320" s="1"/>
      <c r="B320" s="14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2"/>
      <c r="N320" s="2"/>
      <c r="O320" s="2"/>
      <c r="P320" s="1"/>
      <c r="Q320" s="1"/>
      <c r="R320" s="1"/>
      <c r="S320" s="3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</row>
    <row r="321" spans="1:99" ht="16">
      <c r="A321" s="1"/>
      <c r="B321" s="14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2"/>
      <c r="N321" s="2"/>
      <c r="O321" s="2"/>
      <c r="P321" s="1"/>
      <c r="Q321" s="1"/>
      <c r="R321" s="1"/>
      <c r="S321" s="3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</row>
    <row r="322" spans="1:99" ht="16">
      <c r="A322" s="1"/>
      <c r="B322" s="14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2"/>
      <c r="N322" s="2"/>
      <c r="O322" s="2"/>
      <c r="P322" s="1"/>
      <c r="Q322" s="1"/>
      <c r="R322" s="1"/>
      <c r="S322" s="3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</row>
    <row r="323" spans="1:99" ht="16">
      <c r="A323" s="1"/>
      <c r="B323" s="14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2"/>
      <c r="N323" s="2"/>
      <c r="O323" s="2"/>
      <c r="P323" s="1"/>
      <c r="Q323" s="1"/>
      <c r="R323" s="1"/>
      <c r="S323" s="3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</row>
    <row r="324" spans="1:99" ht="16">
      <c r="A324" s="1"/>
      <c r="B324" s="14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2"/>
      <c r="N324" s="2"/>
      <c r="O324" s="2"/>
      <c r="P324" s="1"/>
      <c r="Q324" s="1"/>
      <c r="R324" s="1"/>
      <c r="S324" s="3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</row>
    <row r="325" spans="1:99" ht="16">
      <c r="A325" s="1"/>
      <c r="B325" s="14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2"/>
      <c r="N325" s="2"/>
      <c r="O325" s="2"/>
      <c r="P325" s="1"/>
      <c r="Q325" s="1"/>
      <c r="R325" s="1"/>
      <c r="S325" s="3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</row>
    <row r="326" spans="1:99" ht="16">
      <c r="A326" s="1"/>
      <c r="B326" s="14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2"/>
      <c r="N326" s="2"/>
      <c r="O326" s="2"/>
      <c r="P326" s="1"/>
      <c r="Q326" s="1"/>
      <c r="R326" s="1"/>
      <c r="S326" s="3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</row>
    <row r="327" spans="1:99" ht="16">
      <c r="A327" s="1"/>
      <c r="B327" s="14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2"/>
      <c r="N327" s="2"/>
      <c r="O327" s="2"/>
      <c r="P327" s="1"/>
      <c r="Q327" s="1"/>
      <c r="R327" s="1"/>
      <c r="S327" s="3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</row>
    <row r="328" spans="1:99" ht="16">
      <c r="A328" s="1"/>
      <c r="B328" s="14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2"/>
      <c r="N328" s="2"/>
      <c r="O328" s="2"/>
      <c r="P328" s="1"/>
      <c r="Q328" s="1"/>
      <c r="R328" s="1"/>
      <c r="S328" s="3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</row>
    <row r="329" spans="1:99" ht="16">
      <c r="A329" s="1"/>
      <c r="B329" s="14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2"/>
      <c r="N329" s="2"/>
      <c r="O329" s="2"/>
      <c r="P329" s="1"/>
      <c r="Q329" s="1"/>
      <c r="R329" s="1"/>
      <c r="S329" s="3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</row>
    <row r="330" spans="1:99" ht="16">
      <c r="A330" s="1"/>
      <c r="B330" s="14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2"/>
      <c r="N330" s="2"/>
      <c r="O330" s="2"/>
      <c r="P330" s="1"/>
      <c r="Q330" s="1"/>
      <c r="R330" s="1"/>
      <c r="S330" s="3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</row>
    <row r="331" spans="1:99" ht="16">
      <c r="A331" s="1"/>
      <c r="B331" s="14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2"/>
      <c r="N331" s="2"/>
      <c r="O331" s="2"/>
      <c r="P331" s="1"/>
      <c r="Q331" s="1"/>
      <c r="R331" s="1"/>
      <c r="S331" s="3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</row>
    <row r="332" spans="1:99" ht="16">
      <c r="A332" s="1"/>
      <c r="B332" s="14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2"/>
      <c r="N332" s="2"/>
      <c r="O332" s="2"/>
      <c r="P332" s="1"/>
      <c r="Q332" s="1"/>
      <c r="R332" s="1"/>
      <c r="S332" s="3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</row>
    <row r="333" spans="1:99" ht="16">
      <c r="A333" s="1"/>
      <c r="B333" s="14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2"/>
      <c r="N333" s="2"/>
      <c r="O333" s="2"/>
      <c r="P333" s="1"/>
      <c r="Q333" s="1"/>
      <c r="R333" s="1"/>
      <c r="S333" s="3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</row>
    <row r="334" spans="1:99" ht="16">
      <c r="A334" s="1"/>
      <c r="B334" s="14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2"/>
      <c r="N334" s="2"/>
      <c r="O334" s="2"/>
      <c r="P334" s="1"/>
      <c r="Q334" s="1"/>
      <c r="R334" s="1"/>
      <c r="S334" s="3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</row>
    <row r="335" spans="1:99" ht="16">
      <c r="A335" s="1"/>
      <c r="B335" s="14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2"/>
      <c r="N335" s="2"/>
      <c r="O335" s="2"/>
      <c r="P335" s="1"/>
      <c r="Q335" s="1"/>
      <c r="R335" s="1"/>
      <c r="S335" s="3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</row>
    <row r="336" spans="1:99" ht="16">
      <c r="A336" s="1"/>
      <c r="B336" s="14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2"/>
      <c r="N336" s="2"/>
      <c r="O336" s="2"/>
      <c r="P336" s="1"/>
      <c r="Q336" s="1"/>
      <c r="R336" s="1"/>
      <c r="S336" s="3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</row>
    <row r="337" spans="1:99" ht="16">
      <c r="A337" s="1"/>
      <c r="B337" s="14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2"/>
      <c r="N337" s="2"/>
      <c r="O337" s="2"/>
      <c r="P337" s="1"/>
      <c r="Q337" s="1"/>
      <c r="R337" s="1"/>
      <c r="S337" s="3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</row>
    <row r="338" spans="1:99" ht="16">
      <c r="A338" s="1"/>
      <c r="B338" s="14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2"/>
      <c r="N338" s="2"/>
      <c r="O338" s="2"/>
      <c r="P338" s="1"/>
      <c r="Q338" s="1"/>
      <c r="R338" s="1"/>
      <c r="S338" s="3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</row>
    <row r="339" spans="1:99" ht="16">
      <c r="A339" s="1"/>
      <c r="B339" s="14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2"/>
      <c r="N339" s="2"/>
      <c r="O339" s="2"/>
      <c r="P339" s="1"/>
      <c r="Q339" s="1"/>
      <c r="R339" s="1"/>
      <c r="S339" s="3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</row>
    <row r="340" spans="1:99" ht="16">
      <c r="A340" s="1"/>
      <c r="B340" s="14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2"/>
      <c r="N340" s="2"/>
      <c r="O340" s="2"/>
      <c r="P340" s="1"/>
      <c r="Q340" s="1"/>
      <c r="R340" s="1"/>
      <c r="S340" s="3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</row>
    <row r="341" spans="1:99" ht="16">
      <c r="A341" s="1"/>
      <c r="B341" s="14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2"/>
      <c r="N341" s="2"/>
      <c r="O341" s="2"/>
      <c r="P341" s="1"/>
      <c r="Q341" s="1"/>
      <c r="R341" s="1"/>
      <c r="S341" s="3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</row>
    <row r="342" spans="1:99" ht="16">
      <c r="A342" s="1"/>
      <c r="B342" s="14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2"/>
      <c r="N342" s="2"/>
      <c r="O342" s="2"/>
      <c r="P342" s="1"/>
      <c r="Q342" s="1"/>
      <c r="R342" s="1"/>
      <c r="S342" s="3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</row>
    <row r="343" spans="1:99" ht="16">
      <c r="A343" s="1"/>
      <c r="B343" s="14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2"/>
      <c r="N343" s="2"/>
      <c r="O343" s="2"/>
      <c r="P343" s="1"/>
      <c r="Q343" s="1"/>
      <c r="R343" s="1"/>
      <c r="S343" s="3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</row>
    <row r="344" spans="1:99" ht="16">
      <c r="A344" s="1"/>
      <c r="B344" s="14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2"/>
      <c r="N344" s="2"/>
      <c r="O344" s="2"/>
      <c r="P344" s="1"/>
      <c r="Q344" s="1"/>
      <c r="R344" s="1"/>
      <c r="S344" s="3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</row>
    <row r="345" spans="1:99" ht="16">
      <c r="A345" s="1"/>
      <c r="B345" s="14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2"/>
      <c r="N345" s="2"/>
      <c r="O345" s="2"/>
      <c r="P345" s="1"/>
      <c r="Q345" s="1"/>
      <c r="R345" s="1"/>
      <c r="S345" s="3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</row>
    <row r="346" spans="1:99" ht="16">
      <c r="A346" s="1"/>
      <c r="B346" s="14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2"/>
      <c r="N346" s="2"/>
      <c r="O346" s="2"/>
      <c r="P346" s="1"/>
      <c r="Q346" s="1"/>
      <c r="R346" s="1"/>
      <c r="S346" s="3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</row>
    <row r="347" spans="1:99" ht="16">
      <c r="A347" s="1"/>
      <c r="B347" s="14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2"/>
      <c r="N347" s="2"/>
      <c r="O347" s="2"/>
      <c r="P347" s="1"/>
      <c r="Q347" s="1"/>
      <c r="R347" s="1"/>
      <c r="S347" s="3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</row>
    <row r="348" spans="1:99" ht="16">
      <c r="A348" s="1"/>
      <c r="B348" s="14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2"/>
      <c r="N348" s="2"/>
      <c r="O348" s="2"/>
      <c r="P348" s="1"/>
      <c r="Q348" s="1"/>
      <c r="R348" s="1"/>
      <c r="S348" s="3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</row>
    <row r="349" spans="1:99" ht="16">
      <c r="A349" s="1"/>
      <c r="B349" s="14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2"/>
      <c r="N349" s="2"/>
      <c r="O349" s="2"/>
      <c r="P349" s="1"/>
      <c r="Q349" s="1"/>
      <c r="R349" s="1"/>
      <c r="S349" s="3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</row>
    <row r="350" spans="1:99" ht="16">
      <c r="A350" s="1"/>
      <c r="B350" s="14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2"/>
      <c r="N350" s="2"/>
      <c r="O350" s="2"/>
      <c r="P350" s="1"/>
      <c r="Q350" s="1"/>
      <c r="R350" s="1"/>
      <c r="S350" s="3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</row>
    <row r="351" spans="1:99" ht="16">
      <c r="A351" s="1"/>
      <c r="B351" s="14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2"/>
      <c r="N351" s="2"/>
      <c r="O351" s="2"/>
      <c r="P351" s="1"/>
      <c r="Q351" s="1"/>
      <c r="R351" s="1"/>
      <c r="S351" s="3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</row>
    <row r="352" spans="1:99" ht="16">
      <c r="A352" s="1"/>
      <c r="B352" s="14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2"/>
      <c r="N352" s="2"/>
      <c r="O352" s="2"/>
      <c r="P352" s="1"/>
      <c r="Q352" s="1"/>
      <c r="R352" s="1"/>
      <c r="S352" s="3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</row>
    <row r="353" spans="1:99" ht="16">
      <c r="A353" s="1"/>
      <c r="B353" s="14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2"/>
      <c r="N353" s="2"/>
      <c r="O353" s="2"/>
      <c r="P353" s="1"/>
      <c r="Q353" s="1"/>
      <c r="R353" s="1"/>
      <c r="S353" s="3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</row>
    <row r="354" spans="1:99" ht="16">
      <c r="A354" s="1"/>
      <c r="B354" s="14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2"/>
      <c r="N354" s="2"/>
      <c r="O354" s="2"/>
      <c r="P354" s="1"/>
      <c r="Q354" s="1"/>
      <c r="R354" s="1"/>
      <c r="S354" s="3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</row>
    <row r="355" spans="1:99" ht="16">
      <c r="A355" s="1"/>
      <c r="B355" s="14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2"/>
      <c r="N355" s="2"/>
      <c r="O355" s="2"/>
      <c r="P355" s="1"/>
      <c r="Q355" s="1"/>
      <c r="R355" s="1"/>
      <c r="S355" s="3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</row>
    <row r="356" spans="1:99" ht="16">
      <c r="A356" s="1"/>
      <c r="B356" s="14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2"/>
      <c r="N356" s="2"/>
      <c r="O356" s="2"/>
      <c r="P356" s="1"/>
      <c r="Q356" s="1"/>
      <c r="R356" s="1"/>
      <c r="S356" s="3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</row>
    <row r="357" spans="1:99" ht="16">
      <c r="A357" s="1"/>
      <c r="B357" s="14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2"/>
      <c r="N357" s="2"/>
      <c r="O357" s="2"/>
      <c r="P357" s="1"/>
      <c r="Q357" s="1"/>
      <c r="R357" s="1"/>
      <c r="S357" s="3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</row>
    <row r="358" spans="1:99" ht="16">
      <c r="A358" s="1"/>
      <c r="B358" s="14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2"/>
      <c r="N358" s="2"/>
      <c r="O358" s="2"/>
      <c r="P358" s="1"/>
      <c r="Q358" s="1"/>
      <c r="R358" s="1"/>
      <c r="S358" s="3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</row>
    <row r="359" spans="1:99" ht="16">
      <c r="A359" s="1"/>
      <c r="B359" s="14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2"/>
      <c r="N359" s="2"/>
      <c r="O359" s="2"/>
      <c r="P359" s="1"/>
      <c r="Q359" s="1"/>
      <c r="R359" s="1"/>
      <c r="S359" s="3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</row>
    <row r="360" spans="1:99" ht="16">
      <c r="A360" s="1"/>
      <c r="B360" s="14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2"/>
      <c r="N360" s="2"/>
      <c r="O360" s="2"/>
      <c r="P360" s="1"/>
      <c r="Q360" s="1"/>
      <c r="R360" s="1"/>
      <c r="S360" s="3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</row>
    <row r="361" spans="1:99" ht="16">
      <c r="A361" s="1"/>
      <c r="B361" s="14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2"/>
      <c r="N361" s="2"/>
      <c r="O361" s="2"/>
      <c r="P361" s="1"/>
      <c r="Q361" s="1"/>
      <c r="R361" s="1"/>
      <c r="S361" s="3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</row>
    <row r="362" spans="1:99" ht="16">
      <c r="A362" s="1"/>
      <c r="B362" s="14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2"/>
      <c r="N362" s="2"/>
      <c r="O362" s="2"/>
      <c r="P362" s="1"/>
      <c r="Q362" s="1"/>
      <c r="R362" s="1"/>
      <c r="S362" s="3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</row>
    <row r="363" spans="1:99" ht="16">
      <c r="A363" s="1"/>
      <c r="B363" s="14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2"/>
      <c r="N363" s="2"/>
      <c r="O363" s="2"/>
      <c r="P363" s="1"/>
      <c r="Q363" s="1"/>
      <c r="R363" s="1"/>
      <c r="S363" s="3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</row>
    <row r="364" spans="1:99" ht="16">
      <c r="A364" s="1"/>
      <c r="B364" s="14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2"/>
      <c r="N364" s="2"/>
      <c r="O364" s="2"/>
      <c r="P364" s="1"/>
      <c r="Q364" s="1"/>
      <c r="R364" s="1"/>
      <c r="S364" s="3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</row>
    <row r="365" spans="1:99" ht="16">
      <c r="A365" s="1"/>
      <c r="B365" s="14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2"/>
      <c r="N365" s="2"/>
      <c r="O365" s="2"/>
      <c r="P365" s="1"/>
      <c r="Q365" s="1"/>
      <c r="R365" s="1"/>
      <c r="S365" s="3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</row>
    <row r="366" spans="1:99" ht="16">
      <c r="A366" s="1"/>
      <c r="B366" s="14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2"/>
      <c r="N366" s="2"/>
      <c r="O366" s="2"/>
      <c r="P366" s="1"/>
      <c r="Q366" s="1"/>
      <c r="R366" s="1"/>
      <c r="S366" s="3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</row>
    <row r="367" spans="1:99" ht="16">
      <c r="A367" s="1"/>
      <c r="B367" s="14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2"/>
      <c r="N367" s="2"/>
      <c r="O367" s="2"/>
      <c r="P367" s="1"/>
      <c r="Q367" s="1"/>
      <c r="R367" s="1"/>
      <c r="S367" s="3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</row>
    <row r="368" spans="1:99" ht="16">
      <c r="A368" s="1"/>
      <c r="B368" s="14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2"/>
      <c r="N368" s="2"/>
      <c r="O368" s="2"/>
      <c r="P368" s="1"/>
      <c r="Q368" s="1"/>
      <c r="R368" s="1"/>
      <c r="S368" s="3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</row>
    <row r="369" spans="1:99" ht="16">
      <c r="A369" s="1"/>
      <c r="B369" s="14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2"/>
      <c r="N369" s="2"/>
      <c r="O369" s="2"/>
      <c r="P369" s="1"/>
      <c r="Q369" s="1"/>
      <c r="R369" s="1"/>
      <c r="S369" s="3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</row>
    <row r="370" spans="1:99" ht="16">
      <c r="A370" s="1"/>
      <c r="B370" s="14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2"/>
      <c r="N370" s="2"/>
      <c r="O370" s="2"/>
      <c r="P370" s="1"/>
      <c r="Q370" s="1"/>
      <c r="R370" s="1"/>
      <c r="S370" s="3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</row>
    <row r="371" spans="1:99" ht="16">
      <c r="A371" s="1"/>
      <c r="B371" s="14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2"/>
      <c r="N371" s="2"/>
      <c r="O371" s="2"/>
      <c r="P371" s="1"/>
      <c r="Q371" s="1"/>
      <c r="R371" s="1"/>
      <c r="S371" s="3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</row>
    <row r="372" spans="1:99" ht="16">
      <c r="A372" s="1"/>
      <c r="B372" s="14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2"/>
      <c r="N372" s="2"/>
      <c r="O372" s="2"/>
      <c r="P372" s="1"/>
      <c r="Q372" s="1"/>
      <c r="R372" s="1"/>
      <c r="S372" s="3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</row>
    <row r="373" spans="1:99" ht="16">
      <c r="A373" s="1"/>
      <c r="B373" s="14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2"/>
      <c r="N373" s="2"/>
      <c r="O373" s="2"/>
      <c r="P373" s="1"/>
      <c r="Q373" s="1"/>
      <c r="R373" s="1"/>
      <c r="S373" s="3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</row>
    <row r="374" spans="1:99" ht="16">
      <c r="A374" s="1"/>
      <c r="B374" s="14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2"/>
      <c r="N374" s="2"/>
      <c r="O374" s="2"/>
      <c r="P374" s="1"/>
      <c r="Q374" s="1"/>
      <c r="R374" s="1"/>
      <c r="S374" s="3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</row>
    <row r="375" spans="1:99" ht="16">
      <c r="A375" s="1"/>
      <c r="B375" s="14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2"/>
      <c r="N375" s="2"/>
      <c r="O375" s="2"/>
      <c r="P375" s="1"/>
      <c r="Q375" s="1"/>
      <c r="R375" s="1"/>
      <c r="S375" s="3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</row>
    <row r="376" spans="1:99" ht="16">
      <c r="A376" s="1"/>
      <c r="B376" s="14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2"/>
      <c r="N376" s="2"/>
      <c r="O376" s="2"/>
      <c r="P376" s="1"/>
      <c r="Q376" s="1"/>
      <c r="R376" s="1"/>
      <c r="S376" s="3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</row>
    <row r="377" spans="1:99" ht="16">
      <c r="A377" s="1"/>
      <c r="B377" s="14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2"/>
      <c r="N377" s="2"/>
      <c r="O377" s="2"/>
      <c r="P377" s="1"/>
      <c r="Q377" s="1"/>
      <c r="R377" s="1"/>
      <c r="S377" s="3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</row>
    <row r="378" spans="1:99" ht="16">
      <c r="A378" s="1"/>
      <c r="B378" s="14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2"/>
      <c r="N378" s="2"/>
      <c r="O378" s="2"/>
      <c r="P378" s="1"/>
      <c r="Q378" s="1"/>
      <c r="R378" s="1"/>
      <c r="S378" s="3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</row>
    <row r="379" spans="1:99" ht="16">
      <c r="A379" s="1"/>
      <c r="B379" s="14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2"/>
      <c r="N379" s="2"/>
      <c r="O379" s="2"/>
      <c r="P379" s="1"/>
      <c r="Q379" s="1"/>
      <c r="R379" s="1"/>
      <c r="S379" s="3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</row>
    <row r="380" spans="1:99" ht="16">
      <c r="A380" s="1"/>
      <c r="B380" s="14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2"/>
      <c r="N380" s="2"/>
      <c r="O380" s="2"/>
      <c r="P380" s="1"/>
      <c r="Q380" s="1"/>
      <c r="R380" s="1"/>
      <c r="S380" s="3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</row>
    <row r="381" spans="1:99" ht="16">
      <c r="A381" s="1"/>
      <c r="B381" s="14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2"/>
      <c r="N381" s="2"/>
      <c r="O381" s="2"/>
      <c r="P381" s="1"/>
      <c r="Q381" s="1"/>
      <c r="R381" s="1"/>
      <c r="S381" s="3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</row>
    <row r="382" spans="1:99" ht="16">
      <c r="A382" s="1"/>
      <c r="B382" s="14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2"/>
      <c r="N382" s="2"/>
      <c r="O382" s="2"/>
      <c r="P382" s="1"/>
      <c r="Q382" s="1"/>
      <c r="R382" s="1"/>
      <c r="S382" s="3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</row>
    <row r="383" spans="1:99" ht="16">
      <c r="A383" s="1"/>
      <c r="B383" s="14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2"/>
      <c r="N383" s="2"/>
      <c r="O383" s="2"/>
      <c r="P383" s="1"/>
      <c r="Q383" s="1"/>
      <c r="R383" s="1"/>
      <c r="S383" s="3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</row>
    <row r="384" spans="1:99" ht="16">
      <c r="A384" s="1"/>
      <c r="B384" s="14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2"/>
      <c r="N384" s="2"/>
      <c r="O384" s="2"/>
      <c r="P384" s="1"/>
      <c r="Q384" s="1"/>
      <c r="R384" s="1"/>
      <c r="S384" s="3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</row>
    <row r="385" spans="1:99" ht="16">
      <c r="A385" s="1"/>
      <c r="B385" s="14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2"/>
      <c r="N385" s="2"/>
      <c r="O385" s="2"/>
      <c r="P385" s="1"/>
      <c r="Q385" s="1"/>
      <c r="R385" s="1"/>
      <c r="S385" s="3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</row>
    <row r="386" spans="1:99" ht="16">
      <c r="A386" s="1"/>
      <c r="B386" s="14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2"/>
      <c r="N386" s="2"/>
      <c r="O386" s="2"/>
      <c r="P386" s="1"/>
      <c r="Q386" s="1"/>
      <c r="R386" s="1"/>
      <c r="S386" s="3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</row>
    <row r="387" spans="1:99" ht="16">
      <c r="A387" s="1"/>
      <c r="B387" s="14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2"/>
      <c r="N387" s="2"/>
      <c r="O387" s="2"/>
      <c r="P387" s="1"/>
      <c r="Q387" s="1"/>
      <c r="R387" s="1"/>
      <c r="S387" s="3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</row>
    <row r="388" spans="1:99" ht="16">
      <c r="A388" s="1"/>
      <c r="B388" s="14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2"/>
      <c r="N388" s="2"/>
      <c r="O388" s="2"/>
      <c r="P388" s="1"/>
      <c r="Q388" s="1"/>
      <c r="R388" s="1"/>
      <c r="S388" s="3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</row>
    <row r="389" spans="1:99" ht="16">
      <c r="A389" s="1"/>
      <c r="B389" s="14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2"/>
      <c r="N389" s="2"/>
      <c r="O389" s="2"/>
      <c r="P389" s="1"/>
      <c r="Q389" s="1"/>
      <c r="R389" s="1"/>
      <c r="S389" s="3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</row>
    <row r="390" spans="1:99" ht="16">
      <c r="A390" s="1"/>
      <c r="B390" s="14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2"/>
      <c r="N390" s="2"/>
      <c r="O390" s="2"/>
      <c r="P390" s="1"/>
      <c r="Q390" s="1"/>
      <c r="R390" s="1"/>
      <c r="S390" s="3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</row>
    <row r="391" spans="1:99" ht="16">
      <c r="A391" s="1"/>
      <c r="B391" s="14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2"/>
      <c r="N391" s="2"/>
      <c r="O391" s="2"/>
      <c r="P391" s="1"/>
      <c r="Q391" s="1"/>
      <c r="R391" s="1"/>
      <c r="S391" s="3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</row>
    <row r="392" spans="1:99" ht="16">
      <c r="A392" s="1"/>
      <c r="B392" s="14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2"/>
      <c r="N392" s="2"/>
      <c r="O392" s="2"/>
      <c r="P392" s="1"/>
      <c r="Q392" s="1"/>
      <c r="R392" s="1"/>
      <c r="S392" s="3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</row>
    <row r="393" spans="1:99" ht="16">
      <c r="A393" s="1"/>
      <c r="B393" s="14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2"/>
      <c r="N393" s="2"/>
      <c r="O393" s="2"/>
      <c r="P393" s="1"/>
      <c r="Q393" s="1"/>
      <c r="R393" s="1"/>
      <c r="S393" s="3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</row>
    <row r="394" spans="1:99" ht="16">
      <c r="A394" s="1"/>
      <c r="B394" s="14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2"/>
      <c r="N394" s="2"/>
      <c r="O394" s="2"/>
      <c r="P394" s="1"/>
      <c r="Q394" s="1"/>
      <c r="R394" s="1"/>
      <c r="S394" s="3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</row>
    <row r="395" spans="1:99" ht="16">
      <c r="A395" s="1"/>
      <c r="B395" s="14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2"/>
      <c r="N395" s="2"/>
      <c r="O395" s="2"/>
      <c r="P395" s="1"/>
      <c r="Q395" s="1"/>
      <c r="R395" s="1"/>
      <c r="S395" s="3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</row>
    <row r="396" spans="1:99" ht="16">
      <c r="A396" s="1"/>
      <c r="B396" s="14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2"/>
      <c r="N396" s="2"/>
      <c r="O396" s="2"/>
      <c r="P396" s="1"/>
      <c r="Q396" s="1"/>
      <c r="R396" s="1"/>
      <c r="S396" s="3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</row>
    <row r="397" spans="1:99" ht="16">
      <c r="A397" s="1"/>
      <c r="B397" s="14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2"/>
      <c r="N397" s="2"/>
      <c r="O397" s="2"/>
      <c r="P397" s="1"/>
      <c r="Q397" s="1"/>
      <c r="R397" s="1"/>
      <c r="S397" s="3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</row>
    <row r="398" spans="1:99" ht="16">
      <c r="A398" s="1"/>
      <c r="B398" s="14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2"/>
      <c r="N398" s="2"/>
      <c r="O398" s="2"/>
      <c r="P398" s="1"/>
      <c r="Q398" s="1"/>
      <c r="R398" s="1"/>
      <c r="S398" s="3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</row>
    <row r="399" spans="1:99" ht="16">
      <c r="A399" s="1"/>
      <c r="B399" s="14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2"/>
      <c r="N399" s="2"/>
      <c r="O399" s="2"/>
      <c r="P399" s="1"/>
      <c r="Q399" s="1"/>
      <c r="R399" s="1"/>
      <c r="S399" s="3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</row>
    <row r="400" spans="1:99" ht="16">
      <c r="A400" s="1"/>
      <c r="B400" s="14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2"/>
      <c r="N400" s="2"/>
      <c r="O400" s="2"/>
      <c r="P400" s="1"/>
      <c r="Q400" s="1"/>
      <c r="R400" s="1"/>
      <c r="S400" s="3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</row>
    <row r="401" spans="1:99" ht="16">
      <c r="A401" s="1"/>
      <c r="B401" s="14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2"/>
      <c r="N401" s="2"/>
      <c r="O401" s="2"/>
      <c r="P401" s="1"/>
      <c r="Q401" s="1"/>
      <c r="R401" s="1"/>
      <c r="S401" s="3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</row>
    <row r="402" spans="1:99" ht="16">
      <c r="A402" s="1"/>
      <c r="B402" s="14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2"/>
      <c r="N402" s="2"/>
      <c r="O402" s="2"/>
      <c r="P402" s="1"/>
      <c r="Q402" s="1"/>
      <c r="R402" s="1"/>
      <c r="S402" s="3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</row>
    <row r="403" spans="1:99" ht="16">
      <c r="A403" s="1"/>
      <c r="B403" s="14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2"/>
      <c r="N403" s="2"/>
      <c r="O403" s="2"/>
      <c r="P403" s="1"/>
      <c r="Q403" s="1"/>
      <c r="R403" s="1"/>
      <c r="S403" s="3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</row>
    <row r="404" spans="1:99" ht="16">
      <c r="A404" s="1"/>
      <c r="B404" s="14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2"/>
      <c r="N404" s="2"/>
      <c r="O404" s="2"/>
      <c r="P404" s="1"/>
      <c r="Q404" s="1"/>
      <c r="R404" s="1"/>
      <c r="S404" s="3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</row>
    <row r="405" spans="1:99" ht="16">
      <c r="A405" s="1"/>
      <c r="B405" s="14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2"/>
      <c r="N405" s="2"/>
      <c r="O405" s="2"/>
      <c r="P405" s="1"/>
      <c r="Q405" s="1"/>
      <c r="R405" s="1"/>
      <c r="S405" s="3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</row>
    <row r="406" spans="1:99" ht="16">
      <c r="A406" s="1"/>
      <c r="B406" s="14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2"/>
      <c r="N406" s="2"/>
      <c r="O406" s="2"/>
      <c r="P406" s="1"/>
      <c r="Q406" s="1"/>
      <c r="R406" s="1"/>
      <c r="S406" s="3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</row>
    <row r="407" spans="1:99" ht="16">
      <c r="A407" s="1"/>
      <c r="B407" s="14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2"/>
      <c r="N407" s="2"/>
      <c r="O407" s="2"/>
      <c r="P407" s="1"/>
      <c r="Q407" s="1"/>
      <c r="R407" s="1"/>
      <c r="S407" s="3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</row>
    <row r="408" spans="1:99" ht="16">
      <c r="A408" s="1"/>
      <c r="B408" s="14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2"/>
      <c r="N408" s="2"/>
      <c r="O408" s="2"/>
      <c r="P408" s="1"/>
      <c r="Q408" s="1"/>
      <c r="R408" s="1"/>
      <c r="S408" s="3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</row>
    <row r="409" spans="1:99" ht="16">
      <c r="A409" s="1"/>
      <c r="B409" s="14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2"/>
      <c r="N409" s="2"/>
      <c r="O409" s="2"/>
      <c r="P409" s="1"/>
      <c r="Q409" s="1"/>
      <c r="R409" s="1"/>
      <c r="S409" s="3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</row>
    <row r="410" spans="1:99" ht="16">
      <c r="A410" s="1"/>
      <c r="B410" s="14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2"/>
      <c r="N410" s="2"/>
      <c r="O410" s="2"/>
      <c r="P410" s="1"/>
      <c r="Q410" s="1"/>
      <c r="R410" s="1"/>
      <c r="S410" s="3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</row>
    <row r="411" spans="1:99" ht="16">
      <c r="A411" s="1"/>
      <c r="B411" s="14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2"/>
      <c r="N411" s="2"/>
      <c r="O411" s="2"/>
      <c r="P411" s="1"/>
      <c r="Q411" s="1"/>
      <c r="R411" s="1"/>
      <c r="S411" s="3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</row>
    <row r="412" spans="1:99" ht="16">
      <c r="A412" s="1"/>
      <c r="B412" s="14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2"/>
      <c r="N412" s="2"/>
      <c r="O412" s="2"/>
      <c r="P412" s="1"/>
      <c r="Q412" s="1"/>
      <c r="R412" s="1"/>
      <c r="S412" s="3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</row>
    <row r="413" spans="1:99" ht="16">
      <c r="A413" s="1"/>
      <c r="B413" s="14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2"/>
      <c r="N413" s="2"/>
      <c r="O413" s="2"/>
      <c r="P413" s="1"/>
      <c r="Q413" s="1"/>
      <c r="R413" s="1"/>
      <c r="S413" s="3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</row>
    <row r="414" spans="1:99" ht="16">
      <c r="A414" s="1"/>
      <c r="B414" s="14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2"/>
      <c r="N414" s="2"/>
      <c r="O414" s="2"/>
      <c r="P414" s="1"/>
      <c r="Q414" s="1"/>
      <c r="R414" s="1"/>
      <c r="S414" s="3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</row>
    <row r="415" spans="1:99" ht="16">
      <c r="A415" s="1"/>
      <c r="B415" s="14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2"/>
      <c r="N415" s="2"/>
      <c r="O415" s="2"/>
      <c r="P415" s="1"/>
      <c r="Q415" s="1"/>
      <c r="R415" s="1"/>
      <c r="S415" s="3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</row>
    <row r="416" spans="1:99" ht="16">
      <c r="A416" s="1"/>
      <c r="B416" s="14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2"/>
      <c r="N416" s="2"/>
      <c r="O416" s="2"/>
      <c r="P416" s="1"/>
      <c r="Q416" s="1"/>
      <c r="R416" s="1"/>
      <c r="S416" s="3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</row>
    <row r="417" spans="1:99" ht="16">
      <c r="A417" s="1"/>
      <c r="B417" s="14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2"/>
      <c r="N417" s="2"/>
      <c r="O417" s="2"/>
      <c r="P417" s="1"/>
      <c r="Q417" s="1"/>
      <c r="R417" s="1"/>
      <c r="S417" s="3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</row>
    <row r="418" spans="1:99" ht="16">
      <c r="A418" s="1"/>
      <c r="B418" s="14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2"/>
      <c r="N418" s="2"/>
      <c r="O418" s="2"/>
      <c r="P418" s="1"/>
      <c r="Q418" s="1"/>
      <c r="R418" s="1"/>
      <c r="S418" s="3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</row>
    <row r="419" spans="1:99" ht="16">
      <c r="A419" s="1"/>
      <c r="B419" s="14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2"/>
      <c r="N419" s="2"/>
      <c r="O419" s="2"/>
      <c r="P419" s="1"/>
      <c r="Q419" s="1"/>
      <c r="R419" s="1"/>
      <c r="S419" s="3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</row>
    <row r="420" spans="1:99" ht="16">
      <c r="A420" s="1"/>
      <c r="B420" s="14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2"/>
      <c r="N420" s="2"/>
      <c r="O420" s="2"/>
      <c r="P420" s="1"/>
      <c r="Q420" s="1"/>
      <c r="R420" s="1"/>
      <c r="S420" s="3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</row>
    <row r="421" spans="1:99" ht="16">
      <c r="A421" s="1"/>
      <c r="B421" s="14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2"/>
      <c r="N421" s="2"/>
      <c r="O421" s="2"/>
      <c r="P421" s="1"/>
      <c r="Q421" s="1"/>
      <c r="R421" s="1"/>
      <c r="S421" s="3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</row>
    <row r="422" spans="1:99" ht="16">
      <c r="A422" s="1"/>
      <c r="B422" s="14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2"/>
      <c r="N422" s="2"/>
      <c r="O422" s="2"/>
      <c r="P422" s="1"/>
      <c r="Q422" s="1"/>
      <c r="R422" s="1"/>
      <c r="S422" s="3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</row>
    <row r="423" spans="1:99" ht="16">
      <c r="A423" s="1"/>
      <c r="B423" s="14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2"/>
      <c r="N423" s="2"/>
      <c r="O423" s="2"/>
      <c r="P423" s="1"/>
      <c r="Q423" s="1"/>
      <c r="R423" s="1"/>
      <c r="S423" s="3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</row>
    <row r="424" spans="1:99" ht="16">
      <c r="A424" s="1"/>
      <c r="B424" s="14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2"/>
      <c r="N424" s="2"/>
      <c r="O424" s="2"/>
      <c r="P424" s="1"/>
      <c r="Q424" s="1"/>
      <c r="R424" s="1"/>
      <c r="S424" s="3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</row>
    <row r="425" spans="1:99" ht="16">
      <c r="A425" s="1"/>
      <c r="B425" s="14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2"/>
      <c r="N425" s="2"/>
      <c r="O425" s="2"/>
      <c r="P425" s="1"/>
      <c r="Q425" s="1"/>
      <c r="R425" s="1"/>
      <c r="S425" s="3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</row>
    <row r="426" spans="1:99" ht="16">
      <c r="A426" s="1"/>
      <c r="B426" s="14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2"/>
      <c r="N426" s="2"/>
      <c r="O426" s="2"/>
      <c r="P426" s="1"/>
      <c r="Q426" s="1"/>
      <c r="R426" s="1"/>
      <c r="S426" s="3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</row>
    <row r="427" spans="1:99" ht="16">
      <c r="A427" s="1"/>
      <c r="B427" s="14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2"/>
      <c r="N427" s="2"/>
      <c r="O427" s="2"/>
      <c r="P427" s="1"/>
      <c r="Q427" s="1"/>
      <c r="R427" s="1"/>
      <c r="S427" s="3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</row>
    <row r="428" spans="1:99" ht="16">
      <c r="A428" s="1"/>
      <c r="B428" s="14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2"/>
      <c r="N428" s="2"/>
      <c r="O428" s="2"/>
      <c r="P428" s="1"/>
      <c r="Q428" s="1"/>
      <c r="R428" s="1"/>
      <c r="S428" s="3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</row>
    <row r="429" spans="1:99" ht="16">
      <c r="A429" s="1"/>
      <c r="B429" s="14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2"/>
      <c r="N429" s="2"/>
      <c r="O429" s="2"/>
      <c r="P429" s="1"/>
      <c r="Q429" s="1"/>
      <c r="R429" s="1"/>
      <c r="S429" s="3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</row>
    <row r="430" spans="1:99" ht="16">
      <c r="A430" s="1"/>
      <c r="B430" s="14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2"/>
      <c r="N430" s="2"/>
      <c r="O430" s="2"/>
      <c r="P430" s="1"/>
      <c r="Q430" s="1"/>
      <c r="R430" s="1"/>
      <c r="S430" s="3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</row>
    <row r="431" spans="1:99" ht="16">
      <c r="A431" s="1"/>
      <c r="B431" s="14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2"/>
      <c r="N431" s="2"/>
      <c r="O431" s="2"/>
      <c r="P431" s="1"/>
      <c r="Q431" s="1"/>
      <c r="R431" s="1"/>
      <c r="S431" s="3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</row>
    <row r="432" spans="1:99" ht="16">
      <c r="A432" s="1"/>
      <c r="B432" s="14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2"/>
      <c r="N432" s="2"/>
      <c r="O432" s="2"/>
      <c r="P432" s="1"/>
      <c r="Q432" s="1"/>
      <c r="R432" s="1"/>
      <c r="S432" s="3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</row>
    <row r="433" spans="1:99" ht="16">
      <c r="A433" s="1"/>
      <c r="B433" s="14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2"/>
      <c r="N433" s="2"/>
      <c r="O433" s="2"/>
      <c r="P433" s="1"/>
      <c r="Q433" s="1"/>
      <c r="R433" s="1"/>
      <c r="S433" s="3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</row>
    <row r="434" spans="1:99" ht="16">
      <c r="A434" s="1"/>
      <c r="B434" s="14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2"/>
      <c r="N434" s="2"/>
      <c r="O434" s="2"/>
      <c r="P434" s="1"/>
      <c r="Q434" s="1"/>
      <c r="R434" s="1"/>
      <c r="S434" s="3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</row>
    <row r="435" spans="1:99" ht="16">
      <c r="A435" s="1"/>
      <c r="B435" s="14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2"/>
      <c r="N435" s="2"/>
      <c r="O435" s="2"/>
      <c r="P435" s="1"/>
      <c r="Q435" s="1"/>
      <c r="R435" s="1"/>
      <c r="S435" s="3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</row>
    <row r="436" spans="1:99" ht="16">
      <c r="A436" s="1"/>
      <c r="B436" s="14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2"/>
      <c r="N436" s="2"/>
      <c r="O436" s="2"/>
      <c r="P436" s="1"/>
      <c r="Q436" s="1"/>
      <c r="R436" s="1"/>
      <c r="S436" s="3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</row>
    <row r="437" spans="1:99" ht="16">
      <c r="A437" s="1"/>
      <c r="B437" s="14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2"/>
      <c r="N437" s="2"/>
      <c r="O437" s="2"/>
      <c r="P437" s="1"/>
      <c r="Q437" s="1"/>
      <c r="R437" s="1"/>
      <c r="S437" s="3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</row>
    <row r="438" spans="1:99" ht="16">
      <c r="A438" s="1"/>
      <c r="B438" s="14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2"/>
      <c r="N438" s="2"/>
      <c r="O438" s="2"/>
      <c r="P438" s="1"/>
      <c r="Q438" s="1"/>
      <c r="R438" s="1"/>
      <c r="S438" s="3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</row>
    <row r="439" spans="1:99" ht="16">
      <c r="A439" s="1"/>
      <c r="B439" s="14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2"/>
      <c r="N439" s="2"/>
      <c r="O439" s="2"/>
      <c r="P439" s="1"/>
      <c r="Q439" s="1"/>
      <c r="R439" s="1"/>
      <c r="S439" s="3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</row>
    <row r="440" spans="1:99" ht="16">
      <c r="A440" s="1"/>
      <c r="B440" s="14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2"/>
      <c r="N440" s="2"/>
      <c r="O440" s="2"/>
      <c r="P440" s="1"/>
      <c r="Q440" s="1"/>
      <c r="R440" s="1"/>
      <c r="S440" s="3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</row>
    <row r="441" spans="1:99" ht="16">
      <c r="A441" s="1"/>
      <c r="B441" s="14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2"/>
      <c r="N441" s="2"/>
      <c r="O441" s="2"/>
      <c r="P441" s="1"/>
      <c r="Q441" s="1"/>
      <c r="R441" s="1"/>
      <c r="S441" s="3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</row>
    <row r="442" spans="1:99" ht="16">
      <c r="A442" s="1"/>
      <c r="B442" s="14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2"/>
      <c r="N442" s="2"/>
      <c r="O442" s="2"/>
      <c r="P442" s="1"/>
      <c r="Q442" s="1"/>
      <c r="R442" s="1"/>
      <c r="S442" s="3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</row>
    <row r="443" spans="1:99" ht="16">
      <c r="A443" s="1"/>
      <c r="B443" s="14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2"/>
      <c r="N443" s="2"/>
      <c r="O443" s="2"/>
      <c r="P443" s="1"/>
      <c r="Q443" s="1"/>
      <c r="R443" s="1"/>
      <c r="S443" s="3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</row>
    <row r="444" spans="1:99" ht="16">
      <c r="A444" s="1"/>
      <c r="B444" s="14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2"/>
      <c r="N444" s="2"/>
      <c r="O444" s="2"/>
      <c r="P444" s="1"/>
      <c r="Q444" s="1"/>
      <c r="R444" s="1"/>
      <c r="S444" s="3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</row>
    <row r="445" spans="1:99" ht="16">
      <c r="A445" s="1"/>
      <c r="B445" s="14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2"/>
      <c r="N445" s="2"/>
      <c r="O445" s="2"/>
      <c r="P445" s="1"/>
      <c r="Q445" s="1"/>
      <c r="R445" s="1"/>
      <c r="S445" s="3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</row>
    <row r="446" spans="1:99" ht="16">
      <c r="A446" s="1"/>
      <c r="B446" s="14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2"/>
      <c r="N446" s="2"/>
      <c r="O446" s="2"/>
      <c r="P446" s="1"/>
      <c r="Q446" s="1"/>
      <c r="R446" s="1"/>
      <c r="S446" s="3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</row>
    <row r="447" spans="1:99" ht="16">
      <c r="A447" s="1"/>
      <c r="B447" s="14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2"/>
      <c r="N447" s="2"/>
      <c r="O447" s="2"/>
      <c r="P447" s="1"/>
      <c r="Q447" s="1"/>
      <c r="R447" s="1"/>
      <c r="S447" s="3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</row>
    <row r="448" spans="1:99" ht="16">
      <c r="A448" s="1"/>
      <c r="B448" s="14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2"/>
      <c r="N448" s="2"/>
      <c r="O448" s="2"/>
      <c r="P448" s="1"/>
      <c r="Q448" s="1"/>
      <c r="R448" s="1"/>
      <c r="S448" s="3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</row>
    <row r="449" spans="1:99" ht="16">
      <c r="A449" s="1"/>
      <c r="B449" s="14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2"/>
      <c r="N449" s="2"/>
      <c r="O449" s="2"/>
      <c r="P449" s="1"/>
      <c r="Q449" s="1"/>
      <c r="R449" s="1"/>
      <c r="S449" s="3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</row>
    <row r="450" spans="1:99" ht="16">
      <c r="A450" s="1"/>
      <c r="B450" s="14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2"/>
      <c r="N450" s="2"/>
      <c r="O450" s="2"/>
      <c r="P450" s="1"/>
      <c r="Q450" s="1"/>
      <c r="R450" s="1"/>
      <c r="S450" s="3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</row>
    <row r="451" spans="1:99" ht="16">
      <c r="A451" s="1"/>
      <c r="B451" s="14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2"/>
      <c r="N451" s="2"/>
      <c r="O451" s="2"/>
      <c r="P451" s="1"/>
      <c r="Q451" s="1"/>
      <c r="R451" s="1"/>
      <c r="S451" s="3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</row>
    <row r="452" spans="1:99" ht="16">
      <c r="A452" s="1"/>
      <c r="B452" s="14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2"/>
      <c r="N452" s="2"/>
      <c r="O452" s="2"/>
      <c r="P452" s="1"/>
      <c r="Q452" s="1"/>
      <c r="R452" s="1"/>
      <c r="S452" s="3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</row>
    <row r="453" spans="1:99" ht="16">
      <c r="A453" s="1"/>
      <c r="B453" s="14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2"/>
      <c r="N453" s="2"/>
      <c r="O453" s="2"/>
      <c r="P453" s="1"/>
      <c r="Q453" s="1"/>
      <c r="R453" s="1"/>
      <c r="S453" s="3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</row>
    <row r="454" spans="1:99" ht="16">
      <c r="A454" s="1"/>
      <c r="B454" s="14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2"/>
      <c r="N454" s="2"/>
      <c r="O454" s="2"/>
      <c r="P454" s="1"/>
      <c r="Q454" s="1"/>
      <c r="R454" s="1"/>
      <c r="S454" s="3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</row>
    <row r="455" spans="1:99" ht="16">
      <c r="A455" s="1"/>
      <c r="B455" s="14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2"/>
      <c r="N455" s="2"/>
      <c r="O455" s="2"/>
      <c r="P455" s="1"/>
      <c r="Q455" s="1"/>
      <c r="R455" s="1"/>
      <c r="S455" s="3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</row>
    <row r="456" spans="1:99" ht="16">
      <c r="A456" s="1"/>
      <c r="B456" s="14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2"/>
      <c r="N456" s="2"/>
      <c r="O456" s="2"/>
      <c r="P456" s="1"/>
      <c r="Q456" s="1"/>
      <c r="R456" s="1"/>
      <c r="S456" s="3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</row>
    <row r="457" spans="1:99" ht="16">
      <c r="A457" s="1"/>
      <c r="B457" s="14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2"/>
      <c r="N457" s="2"/>
      <c r="O457" s="2"/>
      <c r="P457" s="1"/>
      <c r="Q457" s="1"/>
      <c r="R457" s="1"/>
      <c r="S457" s="3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</row>
    <row r="458" spans="1:99" ht="16">
      <c r="A458" s="1"/>
      <c r="B458" s="14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2"/>
      <c r="N458" s="2"/>
      <c r="O458" s="2"/>
      <c r="P458" s="1"/>
      <c r="Q458" s="1"/>
      <c r="R458" s="1"/>
      <c r="S458" s="3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</row>
    <row r="459" spans="1:99" ht="16">
      <c r="A459" s="1"/>
      <c r="B459" s="14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2"/>
      <c r="N459" s="2"/>
      <c r="O459" s="2"/>
      <c r="P459" s="1"/>
      <c r="Q459" s="1"/>
      <c r="R459" s="1"/>
      <c r="S459" s="3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</row>
    <row r="460" spans="1:99" ht="16">
      <c r="A460" s="1"/>
      <c r="B460" s="14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2"/>
      <c r="N460" s="2"/>
      <c r="O460" s="2"/>
      <c r="P460" s="1"/>
      <c r="Q460" s="1"/>
      <c r="R460" s="1"/>
      <c r="S460" s="3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</row>
    <row r="461" spans="1:99" ht="16">
      <c r="A461" s="1"/>
      <c r="B461" s="14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2"/>
      <c r="N461" s="2"/>
      <c r="O461" s="2"/>
      <c r="P461" s="1"/>
      <c r="Q461" s="1"/>
      <c r="R461" s="1"/>
      <c r="S461" s="3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</row>
    <row r="462" spans="1:99" ht="16">
      <c r="A462" s="1"/>
      <c r="B462" s="14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2"/>
      <c r="N462" s="2"/>
      <c r="O462" s="2"/>
      <c r="P462" s="1"/>
      <c r="Q462" s="1"/>
      <c r="R462" s="1"/>
      <c r="S462" s="3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</row>
    <row r="463" spans="1:99" ht="16">
      <c r="A463" s="1"/>
      <c r="B463" s="14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2"/>
      <c r="N463" s="2"/>
      <c r="O463" s="2"/>
      <c r="P463" s="1"/>
      <c r="Q463" s="1"/>
      <c r="R463" s="1"/>
      <c r="S463" s="3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</row>
    <row r="464" spans="1:99" ht="16">
      <c r="A464" s="1"/>
      <c r="B464" s="14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2"/>
      <c r="N464" s="2"/>
      <c r="O464" s="2"/>
      <c r="P464" s="1"/>
      <c r="Q464" s="1"/>
      <c r="R464" s="1"/>
      <c r="S464" s="3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</row>
    <row r="465" spans="1:99" ht="16">
      <c r="A465" s="1"/>
      <c r="B465" s="14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2"/>
      <c r="N465" s="2"/>
      <c r="O465" s="2"/>
      <c r="P465" s="1"/>
      <c r="Q465" s="1"/>
      <c r="R465" s="1"/>
      <c r="S465" s="3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</row>
    <row r="466" spans="1:99" ht="16">
      <c r="A466" s="1"/>
      <c r="B466" s="14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2"/>
      <c r="N466" s="2"/>
      <c r="O466" s="2"/>
      <c r="P466" s="1"/>
      <c r="Q466" s="1"/>
      <c r="R466" s="1"/>
      <c r="S466" s="3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</row>
    <row r="467" spans="1:99" ht="16">
      <c r="A467" s="1"/>
      <c r="B467" s="14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2"/>
      <c r="N467" s="2"/>
      <c r="O467" s="2"/>
      <c r="P467" s="1"/>
      <c r="Q467" s="1"/>
      <c r="R467" s="1"/>
      <c r="S467" s="3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</row>
    <row r="468" spans="1:99" ht="16">
      <c r="A468" s="1"/>
      <c r="B468" s="14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2"/>
      <c r="N468" s="2"/>
      <c r="O468" s="2"/>
      <c r="P468" s="1"/>
      <c r="Q468" s="1"/>
      <c r="R468" s="1"/>
      <c r="S468" s="3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</row>
    <row r="469" spans="1:99" ht="16">
      <c r="A469" s="1"/>
      <c r="B469" s="14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2"/>
      <c r="N469" s="2"/>
      <c r="O469" s="2"/>
      <c r="P469" s="1"/>
      <c r="Q469" s="1"/>
      <c r="R469" s="1"/>
      <c r="S469" s="3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</row>
    <row r="470" spans="1:99" ht="16">
      <c r="A470" s="1"/>
      <c r="B470" s="14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2"/>
      <c r="N470" s="2"/>
      <c r="O470" s="2"/>
      <c r="P470" s="1"/>
      <c r="Q470" s="1"/>
      <c r="R470" s="1"/>
      <c r="S470" s="3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</row>
    <row r="471" spans="1:99" ht="16">
      <c r="A471" s="1"/>
      <c r="B471" s="14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2"/>
      <c r="N471" s="2"/>
      <c r="O471" s="2"/>
      <c r="P471" s="1"/>
      <c r="Q471" s="1"/>
      <c r="R471" s="1"/>
      <c r="S471" s="3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</row>
    <row r="472" spans="1:99" ht="16">
      <c r="A472" s="1"/>
      <c r="B472" s="14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2"/>
      <c r="N472" s="2"/>
      <c r="O472" s="2"/>
      <c r="P472" s="1"/>
      <c r="Q472" s="1"/>
      <c r="R472" s="1"/>
      <c r="S472" s="3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</row>
    <row r="473" spans="1:99" ht="16">
      <c r="A473" s="1"/>
      <c r="B473" s="14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2"/>
      <c r="N473" s="2"/>
      <c r="O473" s="2"/>
      <c r="P473" s="1"/>
      <c r="Q473" s="1"/>
      <c r="R473" s="1"/>
      <c r="S473" s="3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</row>
    <row r="474" spans="1:99" ht="16">
      <c r="A474" s="1"/>
      <c r="B474" s="14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2"/>
      <c r="N474" s="2"/>
      <c r="O474" s="2"/>
      <c r="P474" s="1"/>
      <c r="Q474" s="1"/>
      <c r="R474" s="1"/>
      <c r="S474" s="3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</row>
    <row r="475" spans="1:99" ht="16">
      <c r="A475" s="1"/>
      <c r="B475" s="14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2"/>
      <c r="N475" s="2"/>
      <c r="O475" s="2"/>
      <c r="P475" s="1"/>
      <c r="Q475" s="1"/>
      <c r="R475" s="1"/>
      <c r="S475" s="3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</row>
    <row r="476" spans="1:99" ht="16">
      <c r="A476" s="1"/>
      <c r="B476" s="14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2"/>
      <c r="N476" s="2"/>
      <c r="O476" s="2"/>
      <c r="P476" s="1"/>
      <c r="Q476" s="1"/>
      <c r="R476" s="1"/>
      <c r="S476" s="3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</row>
    <row r="477" spans="1:99" ht="16">
      <c r="A477" s="1"/>
      <c r="B477" s="14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2"/>
      <c r="N477" s="2"/>
      <c r="O477" s="2"/>
      <c r="P477" s="1"/>
      <c r="Q477" s="1"/>
      <c r="R477" s="1"/>
      <c r="S477" s="3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</row>
    <row r="478" spans="1:99" ht="16">
      <c r="A478" s="1"/>
      <c r="B478" s="14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2"/>
      <c r="N478" s="2"/>
      <c r="O478" s="2"/>
      <c r="P478" s="1"/>
      <c r="Q478" s="1"/>
      <c r="R478" s="1"/>
      <c r="S478" s="3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</row>
    <row r="479" spans="1:99" ht="16">
      <c r="A479" s="1"/>
      <c r="B479" s="14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2"/>
      <c r="N479" s="2"/>
      <c r="O479" s="2"/>
      <c r="P479" s="1"/>
      <c r="Q479" s="1"/>
      <c r="R479" s="1"/>
      <c r="S479" s="3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</row>
    <row r="480" spans="1:99" ht="16">
      <c r="A480" s="1"/>
      <c r="B480" s="14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2"/>
      <c r="N480" s="2"/>
      <c r="O480" s="2"/>
      <c r="P480" s="1"/>
      <c r="Q480" s="1"/>
      <c r="R480" s="1"/>
      <c r="S480" s="3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</row>
    <row r="481" spans="1:99" ht="16">
      <c r="A481" s="1"/>
      <c r="B481" s="14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2"/>
      <c r="N481" s="2"/>
      <c r="O481" s="2"/>
      <c r="P481" s="1"/>
      <c r="Q481" s="1"/>
      <c r="R481" s="1"/>
      <c r="S481" s="3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</row>
    <row r="482" spans="1:99" ht="16">
      <c r="A482" s="1"/>
      <c r="B482" s="14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2"/>
      <c r="N482" s="2"/>
      <c r="O482" s="2"/>
      <c r="P482" s="1"/>
      <c r="Q482" s="1"/>
      <c r="R482" s="1"/>
      <c r="S482" s="3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</row>
    <row r="483" spans="1:99" ht="16">
      <c r="A483" s="1"/>
      <c r="B483" s="14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2"/>
      <c r="N483" s="2"/>
      <c r="O483" s="2"/>
      <c r="P483" s="1"/>
      <c r="Q483" s="1"/>
      <c r="R483" s="1"/>
      <c r="S483" s="3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</row>
    <row r="484" spans="1:99" ht="16">
      <c r="A484" s="1"/>
      <c r="B484" s="14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2"/>
      <c r="N484" s="2"/>
      <c r="O484" s="2"/>
      <c r="P484" s="1"/>
      <c r="Q484" s="1"/>
      <c r="R484" s="1"/>
      <c r="S484" s="3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</row>
    <row r="485" spans="1:99" ht="16">
      <c r="A485" s="1"/>
      <c r="B485" s="14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2"/>
      <c r="N485" s="2"/>
      <c r="O485" s="2"/>
      <c r="P485" s="1"/>
      <c r="Q485" s="1"/>
      <c r="R485" s="1"/>
      <c r="S485" s="3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</row>
    <row r="486" spans="1:99" ht="16">
      <c r="A486" s="1"/>
      <c r="B486" s="14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2"/>
      <c r="N486" s="2"/>
      <c r="O486" s="2"/>
      <c r="P486" s="1"/>
      <c r="Q486" s="1"/>
      <c r="R486" s="1"/>
      <c r="S486" s="3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</row>
    <row r="487" spans="1:99" ht="16">
      <c r="A487" s="1"/>
      <c r="B487" s="14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2"/>
      <c r="N487" s="2"/>
      <c r="O487" s="2"/>
      <c r="P487" s="1"/>
      <c r="Q487" s="1"/>
      <c r="R487" s="1"/>
      <c r="S487" s="3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</row>
    <row r="488" spans="1:99" ht="16">
      <c r="A488" s="1"/>
      <c r="B488" s="14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2"/>
      <c r="N488" s="2"/>
      <c r="O488" s="2"/>
      <c r="P488" s="1"/>
      <c r="Q488" s="1"/>
      <c r="R488" s="1"/>
      <c r="S488" s="3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</row>
    <row r="489" spans="1:99" ht="16">
      <c r="A489" s="1"/>
      <c r="B489" s="14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2"/>
      <c r="N489" s="2"/>
      <c r="O489" s="2"/>
      <c r="P489" s="1"/>
      <c r="Q489" s="1"/>
      <c r="R489" s="1"/>
      <c r="S489" s="3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</row>
    <row r="490" spans="1:99" ht="16">
      <c r="A490" s="1"/>
      <c r="B490" s="14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2"/>
      <c r="N490" s="2"/>
      <c r="O490" s="2"/>
      <c r="P490" s="1"/>
      <c r="Q490" s="1"/>
      <c r="R490" s="1"/>
      <c r="S490" s="3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</row>
    <row r="491" spans="1:99" ht="16">
      <c r="A491" s="1"/>
      <c r="B491" s="14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2"/>
      <c r="N491" s="2"/>
      <c r="O491" s="2"/>
      <c r="P491" s="1"/>
      <c r="Q491" s="1"/>
      <c r="R491" s="1"/>
      <c r="S491" s="3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</row>
    <row r="492" spans="1:99" ht="16">
      <c r="A492" s="1"/>
      <c r="B492" s="14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2"/>
      <c r="N492" s="2"/>
      <c r="O492" s="2"/>
      <c r="P492" s="1"/>
      <c r="Q492" s="1"/>
      <c r="R492" s="1"/>
      <c r="S492" s="3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</row>
    <row r="493" spans="1:99" ht="16">
      <c r="A493" s="1"/>
      <c r="B493" s="14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2"/>
      <c r="N493" s="2"/>
      <c r="O493" s="2"/>
      <c r="P493" s="1"/>
      <c r="Q493" s="1"/>
      <c r="R493" s="1"/>
      <c r="S493" s="3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</row>
    <row r="494" spans="1:99" ht="16">
      <c r="A494" s="1"/>
      <c r="B494" s="14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2"/>
      <c r="N494" s="2"/>
      <c r="O494" s="2"/>
      <c r="P494" s="1"/>
      <c r="Q494" s="1"/>
      <c r="R494" s="1"/>
      <c r="S494" s="3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</row>
    <row r="495" spans="1:99" ht="16">
      <c r="A495" s="1"/>
      <c r="B495" s="14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2"/>
      <c r="N495" s="2"/>
      <c r="O495" s="2"/>
      <c r="P495" s="1"/>
      <c r="Q495" s="1"/>
      <c r="R495" s="1"/>
      <c r="S495" s="3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</row>
    <row r="496" spans="1:99" ht="16">
      <c r="A496" s="1"/>
      <c r="B496" s="14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2"/>
      <c r="N496" s="2"/>
      <c r="O496" s="2"/>
      <c r="P496" s="1"/>
      <c r="Q496" s="1"/>
      <c r="R496" s="1"/>
      <c r="S496" s="3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</row>
    <row r="497" spans="1:99" ht="16">
      <c r="A497" s="1"/>
      <c r="B497" s="14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2"/>
      <c r="N497" s="2"/>
      <c r="O497" s="2"/>
      <c r="P497" s="1"/>
      <c r="Q497" s="1"/>
      <c r="R497" s="1"/>
      <c r="S497" s="3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</row>
    <row r="498" spans="1:99" ht="16">
      <c r="A498" s="1"/>
      <c r="B498" s="14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2"/>
      <c r="N498" s="2"/>
      <c r="O498" s="2"/>
      <c r="P498" s="1"/>
      <c r="Q498" s="1"/>
      <c r="R498" s="1"/>
      <c r="S498" s="3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</row>
    <row r="499" spans="1:99" ht="16">
      <c r="A499" s="1"/>
      <c r="B499" s="14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2"/>
      <c r="N499" s="2"/>
      <c r="O499" s="2"/>
      <c r="P499" s="1"/>
      <c r="Q499" s="1"/>
      <c r="R499" s="1"/>
      <c r="S499" s="3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</row>
    <row r="500" spans="1:99" ht="16">
      <c r="A500" s="1"/>
      <c r="B500" s="14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2"/>
      <c r="N500" s="2"/>
      <c r="O500" s="2"/>
      <c r="P500" s="1"/>
      <c r="Q500" s="1"/>
      <c r="R500" s="1"/>
      <c r="S500" s="3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</row>
    <row r="501" spans="1:99" ht="16">
      <c r="A501" s="1"/>
      <c r="B501" s="14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2"/>
      <c r="N501" s="2"/>
      <c r="O501" s="2"/>
      <c r="P501" s="1"/>
      <c r="Q501" s="1"/>
      <c r="R501" s="1"/>
      <c r="S501" s="3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</row>
    <row r="502" spans="1:99" ht="16">
      <c r="A502" s="1"/>
      <c r="B502" s="14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2"/>
      <c r="N502" s="2"/>
      <c r="O502" s="2"/>
      <c r="P502" s="1"/>
      <c r="Q502" s="1"/>
      <c r="R502" s="1"/>
      <c r="S502" s="3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</row>
    <row r="503" spans="1:99" ht="16">
      <c r="A503" s="1"/>
      <c r="B503" s="14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2"/>
      <c r="N503" s="2"/>
      <c r="O503" s="2"/>
      <c r="P503" s="1"/>
      <c r="Q503" s="1"/>
      <c r="R503" s="1"/>
      <c r="S503" s="3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</row>
    <row r="504" spans="1:99" ht="16">
      <c r="A504" s="1"/>
      <c r="B504" s="14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2"/>
      <c r="N504" s="2"/>
      <c r="O504" s="2"/>
      <c r="P504" s="1"/>
      <c r="Q504" s="1"/>
      <c r="R504" s="1"/>
      <c r="S504" s="3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</row>
    <row r="505" spans="1:99" ht="16">
      <c r="A505" s="1"/>
      <c r="B505" s="14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2"/>
      <c r="N505" s="2"/>
      <c r="O505" s="2"/>
      <c r="P505" s="1"/>
      <c r="Q505" s="1"/>
      <c r="R505" s="1"/>
      <c r="S505" s="3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</row>
    <row r="506" spans="1:99" ht="16">
      <c r="A506" s="1"/>
      <c r="B506" s="14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2"/>
      <c r="N506" s="2"/>
      <c r="O506" s="2"/>
      <c r="P506" s="1"/>
      <c r="Q506" s="1"/>
      <c r="R506" s="1"/>
      <c r="S506" s="3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</row>
    <row r="507" spans="1:99" ht="16">
      <c r="A507" s="1"/>
      <c r="B507" s="14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2"/>
      <c r="N507" s="2"/>
      <c r="O507" s="2"/>
      <c r="P507" s="1"/>
      <c r="Q507" s="1"/>
      <c r="R507" s="1"/>
      <c r="S507" s="3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</row>
    <row r="508" spans="1:99" ht="16">
      <c r="A508" s="1"/>
      <c r="B508" s="14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2"/>
      <c r="N508" s="2"/>
      <c r="O508" s="2"/>
      <c r="P508" s="1"/>
      <c r="Q508" s="1"/>
      <c r="R508" s="1"/>
      <c r="S508" s="3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</row>
    <row r="509" spans="1:99" ht="16">
      <c r="A509" s="1"/>
      <c r="B509" s="14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2"/>
      <c r="N509" s="2"/>
      <c r="O509" s="2"/>
      <c r="P509" s="1"/>
      <c r="Q509" s="1"/>
      <c r="R509" s="1"/>
      <c r="S509" s="3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</row>
    <row r="510" spans="1:99" ht="16">
      <c r="A510" s="1"/>
      <c r="B510" s="14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2"/>
      <c r="N510" s="2"/>
      <c r="O510" s="2"/>
      <c r="P510" s="1"/>
      <c r="Q510" s="1"/>
      <c r="R510" s="1"/>
      <c r="S510" s="3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</row>
    <row r="511" spans="1:99" ht="16">
      <c r="A511" s="1"/>
      <c r="B511" s="14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2"/>
      <c r="N511" s="2"/>
      <c r="O511" s="2"/>
      <c r="P511" s="1"/>
      <c r="Q511" s="1"/>
      <c r="R511" s="1"/>
      <c r="S511" s="3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</row>
    <row r="512" spans="1:99" ht="16">
      <c r="A512" s="1"/>
      <c r="B512" s="14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2"/>
      <c r="N512" s="2"/>
      <c r="O512" s="2"/>
      <c r="P512" s="1"/>
      <c r="Q512" s="1"/>
      <c r="R512" s="1"/>
      <c r="S512" s="3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</row>
    <row r="513" spans="1:99" ht="16">
      <c r="A513" s="1"/>
      <c r="B513" s="14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2"/>
      <c r="N513" s="2"/>
      <c r="O513" s="2"/>
      <c r="P513" s="1"/>
      <c r="Q513" s="1"/>
      <c r="R513" s="1"/>
      <c r="S513" s="3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</row>
    <row r="514" spans="1:99" ht="16">
      <c r="A514" s="1"/>
      <c r="B514" s="14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2"/>
      <c r="N514" s="2"/>
      <c r="O514" s="2"/>
      <c r="P514" s="1"/>
      <c r="Q514" s="1"/>
      <c r="R514" s="1"/>
      <c r="S514" s="3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</row>
    <row r="515" spans="1:99" ht="16">
      <c r="A515" s="1"/>
      <c r="B515" s="14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2"/>
      <c r="N515" s="2"/>
      <c r="O515" s="2"/>
      <c r="P515" s="1"/>
      <c r="Q515" s="1"/>
      <c r="R515" s="1"/>
      <c r="S515" s="3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</row>
    <row r="516" spans="1:99" ht="16">
      <c r="A516" s="1"/>
      <c r="B516" s="14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2"/>
      <c r="N516" s="2"/>
      <c r="O516" s="2"/>
      <c r="P516" s="1"/>
      <c r="Q516" s="1"/>
      <c r="R516" s="1"/>
      <c r="S516" s="3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</row>
    <row r="517" spans="1:99" ht="16">
      <c r="A517" s="1"/>
      <c r="B517" s="14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2"/>
      <c r="N517" s="2"/>
      <c r="O517" s="2"/>
      <c r="P517" s="1"/>
      <c r="Q517" s="1"/>
      <c r="R517" s="1"/>
      <c r="S517" s="3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</row>
    <row r="518" spans="1:99" ht="16">
      <c r="A518" s="1"/>
      <c r="B518" s="14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2"/>
      <c r="N518" s="2"/>
      <c r="O518" s="2"/>
      <c r="P518" s="1"/>
      <c r="Q518" s="1"/>
      <c r="R518" s="1"/>
      <c r="S518" s="3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</row>
    <row r="519" spans="1:99" ht="16">
      <c r="A519" s="1"/>
      <c r="B519" s="14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2"/>
      <c r="N519" s="2"/>
      <c r="O519" s="2"/>
      <c r="P519" s="1"/>
      <c r="Q519" s="1"/>
      <c r="R519" s="1"/>
      <c r="S519" s="3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</row>
    <row r="520" spans="1:99" ht="16">
      <c r="A520" s="1"/>
      <c r="B520" s="14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2"/>
      <c r="N520" s="2"/>
      <c r="O520" s="2"/>
      <c r="P520" s="1"/>
      <c r="Q520" s="1"/>
      <c r="R520" s="1"/>
      <c r="S520" s="3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</row>
    <row r="521" spans="1:99" ht="16">
      <c r="A521" s="1"/>
      <c r="B521" s="14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2"/>
      <c r="N521" s="2"/>
      <c r="O521" s="2"/>
      <c r="P521" s="1"/>
      <c r="Q521" s="1"/>
      <c r="R521" s="1"/>
      <c r="S521" s="3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</row>
    <row r="522" spans="1:99" ht="16">
      <c r="A522" s="1"/>
      <c r="B522" s="14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2"/>
      <c r="N522" s="2"/>
      <c r="O522" s="2"/>
      <c r="P522" s="1"/>
      <c r="Q522" s="1"/>
      <c r="R522" s="1"/>
      <c r="S522" s="3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</row>
    <row r="523" spans="1:99" ht="16">
      <c r="A523" s="1"/>
      <c r="B523" s="14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2"/>
      <c r="N523" s="2"/>
      <c r="O523" s="2"/>
      <c r="P523" s="1"/>
      <c r="Q523" s="1"/>
      <c r="R523" s="1"/>
      <c r="S523" s="3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</row>
    <row r="524" spans="1:99" ht="16">
      <c r="A524" s="1"/>
      <c r="B524" s="14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2"/>
      <c r="N524" s="2"/>
      <c r="O524" s="2"/>
      <c r="P524" s="1"/>
      <c r="Q524" s="1"/>
      <c r="R524" s="1"/>
      <c r="S524" s="3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</row>
    <row r="525" spans="1:99" ht="16">
      <c r="A525" s="1"/>
      <c r="B525" s="14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2"/>
      <c r="N525" s="2"/>
      <c r="O525" s="2"/>
      <c r="P525" s="1"/>
      <c r="Q525" s="1"/>
      <c r="R525" s="1"/>
      <c r="S525" s="3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</row>
    <row r="526" spans="1:99" ht="16">
      <c r="A526" s="1"/>
      <c r="B526" s="14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2"/>
      <c r="N526" s="2"/>
      <c r="O526" s="2"/>
      <c r="P526" s="1"/>
      <c r="Q526" s="1"/>
      <c r="R526" s="1"/>
      <c r="S526" s="3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</row>
    <row r="527" spans="1:99" ht="16">
      <c r="A527" s="1"/>
      <c r="B527" s="14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2"/>
      <c r="N527" s="2"/>
      <c r="O527" s="2"/>
      <c r="P527" s="1"/>
      <c r="Q527" s="1"/>
      <c r="R527" s="1"/>
      <c r="S527" s="3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</row>
    <row r="528" spans="1:99" ht="16">
      <c r="A528" s="1"/>
      <c r="B528" s="14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2"/>
      <c r="N528" s="2"/>
      <c r="O528" s="2"/>
      <c r="P528" s="1"/>
      <c r="Q528" s="1"/>
      <c r="R528" s="1"/>
      <c r="S528" s="3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</row>
    <row r="529" spans="1:99" ht="16">
      <c r="A529" s="1"/>
      <c r="B529" s="14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2"/>
      <c r="N529" s="2"/>
      <c r="O529" s="2"/>
      <c r="P529" s="1"/>
      <c r="Q529" s="1"/>
      <c r="R529" s="1"/>
      <c r="S529" s="3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</row>
    <row r="530" spans="1:99" ht="16">
      <c r="A530" s="1"/>
      <c r="B530" s="14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2"/>
      <c r="N530" s="2"/>
      <c r="O530" s="2"/>
      <c r="P530" s="1"/>
      <c r="Q530" s="1"/>
      <c r="R530" s="1"/>
      <c r="S530" s="3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</row>
    <row r="531" spans="1:99" ht="16">
      <c r="A531" s="1"/>
      <c r="B531" s="14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2"/>
      <c r="N531" s="2"/>
      <c r="O531" s="2"/>
      <c r="P531" s="1"/>
      <c r="Q531" s="1"/>
      <c r="R531" s="1"/>
      <c r="S531" s="3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</row>
    <row r="532" spans="1:99" ht="16">
      <c r="A532" s="1"/>
      <c r="B532" s="14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2"/>
      <c r="N532" s="2"/>
      <c r="O532" s="2"/>
      <c r="P532" s="1"/>
      <c r="Q532" s="1"/>
      <c r="R532" s="1"/>
      <c r="S532" s="3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</row>
    <row r="533" spans="1:99" ht="16">
      <c r="A533" s="1"/>
      <c r="B533" s="14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2"/>
      <c r="N533" s="2"/>
      <c r="O533" s="2"/>
      <c r="P533" s="1"/>
      <c r="Q533" s="1"/>
      <c r="R533" s="1"/>
      <c r="S533" s="3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</row>
    <row r="534" spans="1:99" ht="16">
      <c r="A534" s="1"/>
      <c r="B534" s="14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2"/>
      <c r="N534" s="2"/>
      <c r="O534" s="2"/>
      <c r="P534" s="1"/>
      <c r="Q534" s="1"/>
      <c r="R534" s="1"/>
      <c r="S534" s="3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</row>
    <row r="535" spans="1:99" ht="16">
      <c r="A535" s="1"/>
      <c r="B535" s="14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2"/>
      <c r="N535" s="2"/>
      <c r="O535" s="2"/>
      <c r="P535" s="1"/>
      <c r="Q535" s="1"/>
      <c r="R535" s="1"/>
      <c r="S535" s="3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</row>
    <row r="536" spans="1:99" ht="16">
      <c r="A536" s="1"/>
      <c r="B536" s="14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2"/>
      <c r="N536" s="2"/>
      <c r="O536" s="2"/>
      <c r="P536" s="1"/>
      <c r="Q536" s="1"/>
      <c r="R536" s="1"/>
      <c r="S536" s="3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</row>
    <row r="537" spans="1:99" ht="16">
      <c r="A537" s="1"/>
      <c r="B537" s="14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2"/>
      <c r="N537" s="2"/>
      <c r="O537" s="2"/>
      <c r="P537" s="1"/>
      <c r="Q537" s="1"/>
      <c r="R537" s="1"/>
      <c r="S537" s="3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</row>
    <row r="538" spans="1:99" ht="16">
      <c r="A538" s="1"/>
      <c r="B538" s="14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2"/>
      <c r="N538" s="2"/>
      <c r="O538" s="2"/>
      <c r="P538" s="1"/>
      <c r="Q538" s="1"/>
      <c r="R538" s="1"/>
      <c r="S538" s="3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</row>
    <row r="539" spans="1:99" ht="16">
      <c r="A539" s="1"/>
      <c r="B539" s="14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2"/>
      <c r="N539" s="2"/>
      <c r="O539" s="2"/>
      <c r="P539" s="1"/>
      <c r="Q539" s="1"/>
      <c r="R539" s="1"/>
      <c r="S539" s="3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</row>
    <row r="540" spans="1:99" ht="16">
      <c r="A540" s="1"/>
      <c r="B540" s="14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2"/>
      <c r="N540" s="2"/>
      <c r="O540" s="2"/>
      <c r="P540" s="1"/>
      <c r="Q540" s="1"/>
      <c r="R540" s="1"/>
      <c r="S540" s="3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</row>
    <row r="541" spans="1:99" ht="16">
      <c r="A541" s="1"/>
      <c r="B541" s="14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2"/>
      <c r="N541" s="2"/>
      <c r="O541" s="2"/>
      <c r="P541" s="1"/>
      <c r="Q541" s="1"/>
      <c r="R541" s="1"/>
      <c r="S541" s="3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</row>
    <row r="542" spans="1:99" ht="16">
      <c r="A542" s="1"/>
      <c r="B542" s="14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2"/>
      <c r="N542" s="2"/>
      <c r="O542" s="2"/>
      <c r="P542" s="1"/>
      <c r="Q542" s="1"/>
      <c r="R542" s="1"/>
      <c r="S542" s="3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</row>
    <row r="543" spans="1:99" ht="16">
      <c r="A543" s="1"/>
      <c r="B543" s="14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2"/>
      <c r="N543" s="2"/>
      <c r="O543" s="2"/>
      <c r="P543" s="1"/>
      <c r="Q543" s="1"/>
      <c r="R543" s="1"/>
      <c r="S543" s="3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</row>
    <row r="544" spans="1:99" ht="16">
      <c r="A544" s="1"/>
      <c r="B544" s="14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2"/>
      <c r="N544" s="2"/>
      <c r="O544" s="2"/>
      <c r="P544" s="1"/>
      <c r="Q544" s="1"/>
      <c r="R544" s="1"/>
      <c r="S544" s="3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</row>
    <row r="545" spans="1:99" ht="16">
      <c r="A545" s="1"/>
      <c r="B545" s="14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2"/>
      <c r="N545" s="2"/>
      <c r="O545" s="2"/>
      <c r="P545" s="1"/>
      <c r="Q545" s="1"/>
      <c r="R545" s="1"/>
      <c r="S545" s="3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</row>
    <row r="546" spans="1:99" ht="16">
      <c r="A546" s="1"/>
      <c r="B546" s="14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2"/>
      <c r="N546" s="2"/>
      <c r="O546" s="2"/>
      <c r="P546" s="1"/>
      <c r="Q546" s="1"/>
      <c r="R546" s="1"/>
      <c r="S546" s="3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</row>
    <row r="547" spans="1:99" ht="16">
      <c r="A547" s="1"/>
      <c r="B547" s="14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2"/>
      <c r="N547" s="2"/>
      <c r="O547" s="2"/>
      <c r="P547" s="1"/>
      <c r="Q547" s="1"/>
      <c r="R547" s="1"/>
      <c r="S547" s="3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</row>
    <row r="548" spans="1:99" ht="16">
      <c r="A548" s="1"/>
      <c r="B548" s="14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2"/>
      <c r="N548" s="2"/>
      <c r="O548" s="2"/>
      <c r="P548" s="1"/>
      <c r="Q548" s="1"/>
      <c r="R548" s="1"/>
      <c r="S548" s="3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</row>
    <row r="549" spans="1:99" ht="16">
      <c r="A549" s="1"/>
      <c r="B549" s="14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2"/>
      <c r="N549" s="2"/>
      <c r="O549" s="2"/>
      <c r="P549" s="1"/>
      <c r="Q549" s="1"/>
      <c r="R549" s="1"/>
      <c r="S549" s="3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</row>
    <row r="550" spans="1:99" ht="16">
      <c r="A550" s="1"/>
      <c r="B550" s="14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2"/>
      <c r="N550" s="2"/>
      <c r="O550" s="2"/>
      <c r="P550" s="1"/>
      <c r="Q550" s="1"/>
      <c r="R550" s="1"/>
      <c r="S550" s="3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</row>
    <row r="551" spans="1:99" ht="16">
      <c r="A551" s="1"/>
      <c r="B551" s="14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2"/>
      <c r="N551" s="2"/>
      <c r="O551" s="2"/>
      <c r="P551" s="1"/>
      <c r="Q551" s="1"/>
      <c r="R551" s="1"/>
      <c r="S551" s="3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</row>
    <row r="552" spans="1:99" ht="16">
      <c r="A552" s="1"/>
      <c r="B552" s="14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2"/>
      <c r="N552" s="2"/>
      <c r="O552" s="2"/>
      <c r="P552" s="1"/>
      <c r="Q552" s="1"/>
      <c r="R552" s="1"/>
      <c r="S552" s="3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</row>
    <row r="553" spans="1:99" ht="16">
      <c r="A553" s="1"/>
      <c r="B553" s="14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2"/>
      <c r="N553" s="2"/>
      <c r="O553" s="2"/>
      <c r="P553" s="1"/>
      <c r="Q553" s="1"/>
      <c r="R553" s="1"/>
      <c r="S553" s="3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</row>
    <row r="554" spans="1:99" ht="16">
      <c r="A554" s="1"/>
      <c r="B554" s="14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2"/>
      <c r="N554" s="2"/>
      <c r="O554" s="2"/>
      <c r="P554" s="1"/>
      <c r="Q554" s="1"/>
      <c r="R554" s="1"/>
      <c r="S554" s="3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</row>
    <row r="555" spans="1:99" ht="16">
      <c r="A555" s="1"/>
      <c r="B555" s="14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2"/>
      <c r="N555" s="2"/>
      <c r="O555" s="2"/>
      <c r="P555" s="1"/>
      <c r="Q555" s="1"/>
      <c r="R555" s="1"/>
      <c r="S555" s="3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</row>
    <row r="556" spans="1:99" ht="16">
      <c r="A556" s="1"/>
      <c r="B556" s="14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2"/>
      <c r="N556" s="2"/>
      <c r="O556" s="2"/>
      <c r="P556" s="1"/>
      <c r="Q556" s="1"/>
      <c r="R556" s="1"/>
      <c r="S556" s="3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</row>
    <row r="557" spans="1:99" ht="16">
      <c r="A557" s="1"/>
      <c r="B557" s="14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2"/>
      <c r="N557" s="2"/>
      <c r="O557" s="2"/>
      <c r="P557" s="1"/>
      <c r="Q557" s="1"/>
      <c r="R557" s="1"/>
      <c r="S557" s="3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</row>
    <row r="558" spans="1:99" ht="16">
      <c r="A558" s="1"/>
      <c r="B558" s="14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2"/>
      <c r="N558" s="2"/>
      <c r="O558" s="2"/>
      <c r="P558" s="1"/>
      <c r="Q558" s="1"/>
      <c r="R558" s="1"/>
      <c r="S558" s="3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</row>
    <row r="559" spans="1:99" ht="16">
      <c r="A559" s="1"/>
      <c r="B559" s="14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2"/>
      <c r="N559" s="2"/>
      <c r="O559" s="2"/>
      <c r="P559" s="1"/>
      <c r="Q559" s="1"/>
      <c r="R559" s="1"/>
      <c r="S559" s="3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</row>
    <row r="560" spans="1:99" ht="16">
      <c r="A560" s="1"/>
      <c r="B560" s="14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2"/>
      <c r="N560" s="2"/>
      <c r="O560" s="2"/>
      <c r="P560" s="1"/>
      <c r="Q560" s="1"/>
      <c r="R560" s="1"/>
      <c r="S560" s="3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</row>
    <row r="561" spans="1:99" ht="16">
      <c r="A561" s="1"/>
      <c r="B561" s="14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2"/>
      <c r="N561" s="2"/>
      <c r="O561" s="2"/>
      <c r="P561" s="1"/>
      <c r="Q561" s="1"/>
      <c r="R561" s="1"/>
      <c r="S561" s="3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</row>
    <row r="562" spans="1:99" ht="16">
      <c r="A562" s="1"/>
      <c r="B562" s="14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2"/>
      <c r="N562" s="2"/>
      <c r="O562" s="2"/>
      <c r="P562" s="1"/>
      <c r="Q562" s="1"/>
      <c r="R562" s="1"/>
      <c r="S562" s="3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</row>
    <row r="563" spans="1:99" ht="16">
      <c r="A563" s="1"/>
      <c r="B563" s="14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2"/>
      <c r="N563" s="2"/>
      <c r="O563" s="2"/>
      <c r="P563" s="1"/>
      <c r="Q563" s="1"/>
      <c r="R563" s="1"/>
      <c r="S563" s="3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</row>
    <row r="564" spans="1:99" ht="16">
      <c r="A564" s="1"/>
      <c r="B564" s="14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2"/>
      <c r="N564" s="2"/>
      <c r="O564" s="2"/>
      <c r="P564" s="1"/>
      <c r="Q564" s="1"/>
      <c r="R564" s="1"/>
      <c r="S564" s="3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</row>
    <row r="565" spans="1:99" ht="16">
      <c r="A565" s="1"/>
      <c r="B565" s="14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2"/>
      <c r="N565" s="2"/>
      <c r="O565" s="2"/>
      <c r="P565" s="1"/>
      <c r="Q565" s="1"/>
      <c r="R565" s="1"/>
      <c r="S565" s="3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</row>
    <row r="566" spans="1:99" ht="16">
      <c r="A566" s="1"/>
      <c r="B566" s="14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2"/>
      <c r="N566" s="2"/>
      <c r="O566" s="2"/>
      <c r="P566" s="1"/>
      <c r="Q566" s="1"/>
      <c r="R566" s="1"/>
      <c r="S566" s="3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</row>
    <row r="567" spans="1:99" ht="16">
      <c r="A567" s="1"/>
      <c r="B567" s="14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2"/>
      <c r="N567" s="2"/>
      <c r="O567" s="2"/>
      <c r="P567" s="1"/>
      <c r="Q567" s="1"/>
      <c r="R567" s="1"/>
      <c r="S567" s="3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</row>
    <row r="568" spans="1:99" ht="16">
      <c r="A568" s="1"/>
      <c r="B568" s="14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2"/>
      <c r="N568" s="2"/>
      <c r="O568" s="2"/>
      <c r="P568" s="1"/>
      <c r="Q568" s="1"/>
      <c r="R568" s="1"/>
      <c r="S568" s="3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</row>
    <row r="569" spans="1:99" ht="16">
      <c r="A569" s="1"/>
      <c r="B569" s="14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2"/>
      <c r="N569" s="2"/>
      <c r="O569" s="2"/>
      <c r="P569" s="1"/>
      <c r="Q569" s="1"/>
      <c r="R569" s="1"/>
      <c r="S569" s="3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</row>
    <row r="570" spans="1:99" ht="16">
      <c r="A570" s="1"/>
      <c r="B570" s="14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2"/>
      <c r="N570" s="2"/>
      <c r="O570" s="2"/>
      <c r="P570" s="1"/>
      <c r="Q570" s="1"/>
      <c r="R570" s="1"/>
      <c r="S570" s="3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</row>
    <row r="571" spans="1:99" ht="16">
      <c r="A571" s="1"/>
      <c r="B571" s="14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2"/>
      <c r="N571" s="2"/>
      <c r="O571" s="2"/>
      <c r="P571" s="1"/>
      <c r="Q571" s="1"/>
      <c r="R571" s="1"/>
      <c r="S571" s="3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</row>
    <row r="572" spans="1:99" ht="16">
      <c r="A572" s="1"/>
      <c r="B572" s="14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2"/>
      <c r="N572" s="2"/>
      <c r="O572" s="2"/>
      <c r="P572" s="1"/>
      <c r="Q572" s="1"/>
      <c r="R572" s="1"/>
      <c r="S572" s="3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</row>
    <row r="573" spans="1:99" ht="16">
      <c r="A573" s="1"/>
      <c r="B573" s="14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2"/>
      <c r="N573" s="2"/>
      <c r="O573" s="2"/>
      <c r="P573" s="1"/>
      <c r="Q573" s="1"/>
      <c r="R573" s="1"/>
      <c r="S573" s="3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</row>
    <row r="574" spans="1:99" ht="16">
      <c r="A574" s="1"/>
      <c r="B574" s="14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2"/>
      <c r="N574" s="2"/>
      <c r="O574" s="2"/>
      <c r="P574" s="1"/>
      <c r="Q574" s="1"/>
      <c r="R574" s="1"/>
      <c r="S574" s="3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</row>
    <row r="575" spans="1:99" ht="16">
      <c r="A575" s="1"/>
      <c r="B575" s="14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2"/>
      <c r="N575" s="2"/>
      <c r="O575" s="2"/>
      <c r="P575" s="1"/>
      <c r="Q575" s="1"/>
      <c r="R575" s="1"/>
      <c r="S575" s="3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</row>
    <row r="576" spans="1:99" ht="16">
      <c r="A576" s="1"/>
      <c r="B576" s="14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2"/>
      <c r="N576" s="2"/>
      <c r="O576" s="2"/>
      <c r="P576" s="1"/>
      <c r="Q576" s="1"/>
      <c r="R576" s="1"/>
      <c r="S576" s="3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</row>
    <row r="577" spans="1:99" ht="16">
      <c r="A577" s="1"/>
      <c r="B577" s="14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2"/>
      <c r="N577" s="2"/>
      <c r="O577" s="2"/>
      <c r="P577" s="1"/>
      <c r="Q577" s="1"/>
      <c r="R577" s="1"/>
      <c r="S577" s="3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</row>
    <row r="578" spans="1:99" ht="16">
      <c r="A578" s="1"/>
      <c r="B578" s="14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2"/>
      <c r="N578" s="2"/>
      <c r="O578" s="2"/>
      <c r="P578" s="1"/>
      <c r="Q578" s="1"/>
      <c r="R578" s="1"/>
      <c r="S578" s="3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</row>
    <row r="579" spans="1:99" ht="16">
      <c r="A579" s="1"/>
      <c r="B579" s="14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2"/>
      <c r="N579" s="2"/>
      <c r="O579" s="2"/>
      <c r="P579" s="1"/>
      <c r="Q579" s="1"/>
      <c r="R579" s="1"/>
      <c r="S579" s="3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</row>
    <row r="580" spans="1:99" ht="16">
      <c r="A580" s="1"/>
      <c r="B580" s="14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2"/>
      <c r="N580" s="2"/>
      <c r="O580" s="2"/>
      <c r="P580" s="1"/>
      <c r="Q580" s="1"/>
      <c r="R580" s="1"/>
      <c r="S580" s="3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</row>
    <row r="581" spans="1:99" ht="16">
      <c r="A581" s="1"/>
      <c r="B581" s="14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2"/>
      <c r="N581" s="2"/>
      <c r="O581" s="2"/>
      <c r="P581" s="1"/>
      <c r="Q581" s="1"/>
      <c r="R581" s="1"/>
      <c r="S581" s="3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</row>
    <row r="582" spans="1:99" ht="16">
      <c r="A582" s="1"/>
      <c r="B582" s="14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2"/>
      <c r="N582" s="2"/>
      <c r="O582" s="2"/>
      <c r="P582" s="1"/>
      <c r="Q582" s="1"/>
      <c r="R582" s="1"/>
      <c r="S582" s="3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</row>
    <row r="583" spans="1:99" ht="16">
      <c r="A583" s="1"/>
      <c r="B583" s="14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2"/>
      <c r="N583" s="2"/>
      <c r="O583" s="2"/>
      <c r="P583" s="1"/>
      <c r="Q583" s="1"/>
      <c r="R583" s="1"/>
      <c r="S583" s="3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</row>
    <row r="584" spans="1:99" ht="16">
      <c r="A584" s="1"/>
      <c r="B584" s="14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2"/>
      <c r="N584" s="2"/>
      <c r="O584" s="2"/>
      <c r="P584" s="1"/>
      <c r="Q584" s="1"/>
      <c r="R584" s="1"/>
      <c r="S584" s="3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</row>
    <row r="585" spans="1:99" ht="16">
      <c r="A585" s="1"/>
      <c r="B585" s="14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2"/>
      <c r="N585" s="2"/>
      <c r="O585" s="2"/>
      <c r="P585" s="1"/>
      <c r="Q585" s="1"/>
      <c r="R585" s="1"/>
      <c r="S585" s="3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</row>
    <row r="586" spans="1:99" ht="16">
      <c r="A586" s="1"/>
      <c r="B586" s="14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2"/>
      <c r="N586" s="2"/>
      <c r="O586" s="2"/>
      <c r="P586" s="1"/>
      <c r="Q586" s="1"/>
      <c r="R586" s="1"/>
      <c r="S586" s="3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</row>
    <row r="587" spans="1:99" ht="16">
      <c r="A587" s="1"/>
      <c r="B587" s="14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2"/>
      <c r="N587" s="2"/>
      <c r="O587" s="2"/>
      <c r="P587" s="1"/>
      <c r="Q587" s="1"/>
      <c r="R587" s="1"/>
      <c r="S587" s="3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</row>
    <row r="588" spans="1:99" ht="16">
      <c r="A588" s="1"/>
      <c r="B588" s="14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2"/>
      <c r="N588" s="2"/>
      <c r="O588" s="2"/>
      <c r="P588" s="1"/>
      <c r="Q588" s="1"/>
      <c r="R588" s="1"/>
      <c r="S588" s="3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</row>
    <row r="589" spans="1:99" ht="16">
      <c r="A589" s="1"/>
      <c r="B589" s="14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2"/>
      <c r="N589" s="2"/>
      <c r="O589" s="2"/>
      <c r="P589" s="1"/>
      <c r="Q589" s="1"/>
      <c r="R589" s="1"/>
      <c r="S589" s="3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</row>
    <row r="590" spans="1:99" ht="16">
      <c r="A590" s="1"/>
      <c r="B590" s="14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2"/>
      <c r="N590" s="2"/>
      <c r="O590" s="2"/>
      <c r="P590" s="1"/>
      <c r="Q590" s="1"/>
      <c r="R590" s="1"/>
      <c r="S590" s="3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</row>
    <row r="591" spans="1:99" ht="16">
      <c r="A591" s="1"/>
      <c r="B591" s="14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2"/>
      <c r="N591" s="2"/>
      <c r="O591" s="2"/>
      <c r="P591" s="1"/>
      <c r="Q591" s="1"/>
      <c r="R591" s="1"/>
      <c r="S591" s="3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</row>
    <row r="592" spans="1:99" ht="16">
      <c r="A592" s="1"/>
      <c r="B592" s="14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2"/>
      <c r="N592" s="2"/>
      <c r="O592" s="2"/>
      <c r="P592" s="1"/>
      <c r="Q592" s="1"/>
      <c r="R592" s="1"/>
      <c r="S592" s="3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</row>
    <row r="593" spans="1:99" ht="16">
      <c r="A593" s="1"/>
      <c r="B593" s="14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2"/>
      <c r="N593" s="2"/>
      <c r="O593" s="2"/>
      <c r="P593" s="1"/>
      <c r="Q593" s="1"/>
      <c r="R593" s="1"/>
      <c r="S593" s="3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</row>
    <row r="594" spans="1:99" ht="16">
      <c r="A594" s="1"/>
      <c r="B594" s="14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2"/>
      <c r="N594" s="2"/>
      <c r="O594" s="2"/>
      <c r="P594" s="1"/>
      <c r="Q594" s="1"/>
      <c r="R594" s="1"/>
      <c r="S594" s="3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</row>
    <row r="595" spans="1:99" ht="16">
      <c r="A595" s="1"/>
      <c r="B595" s="14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2"/>
      <c r="N595" s="2"/>
      <c r="O595" s="2"/>
      <c r="P595" s="1"/>
      <c r="Q595" s="1"/>
      <c r="R595" s="1"/>
      <c r="S595" s="3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</row>
    <row r="596" spans="1:99" ht="16">
      <c r="A596" s="1"/>
      <c r="B596" s="14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2"/>
      <c r="N596" s="2"/>
      <c r="O596" s="2"/>
      <c r="P596" s="1"/>
      <c r="Q596" s="1"/>
      <c r="R596" s="1"/>
      <c r="S596" s="3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</row>
    <row r="597" spans="1:99" ht="16">
      <c r="A597" s="1"/>
      <c r="B597" s="14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2"/>
      <c r="N597" s="2"/>
      <c r="O597" s="2"/>
      <c r="P597" s="1"/>
      <c r="Q597" s="1"/>
      <c r="R597" s="1"/>
      <c r="S597" s="3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</row>
    <row r="598" spans="1:99" ht="16">
      <c r="A598" s="1"/>
      <c r="B598" s="14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2"/>
      <c r="N598" s="2"/>
      <c r="O598" s="2"/>
      <c r="P598" s="1"/>
      <c r="Q598" s="1"/>
      <c r="R598" s="1"/>
      <c r="S598" s="3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</row>
    <row r="599" spans="1:99" ht="16">
      <c r="A599" s="1"/>
      <c r="B599" s="14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2"/>
      <c r="N599" s="2"/>
      <c r="O599" s="2"/>
      <c r="P599" s="1"/>
      <c r="Q599" s="1"/>
      <c r="R599" s="1"/>
      <c r="S599" s="3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</row>
    <row r="600" spans="1:99" ht="16">
      <c r="A600" s="1"/>
      <c r="B600" s="14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2"/>
      <c r="N600" s="2"/>
      <c r="O600" s="2"/>
      <c r="P600" s="1"/>
      <c r="Q600" s="1"/>
      <c r="R600" s="1"/>
      <c r="S600" s="3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</row>
    <row r="601" spans="1:99" ht="16">
      <c r="A601" s="1"/>
      <c r="B601" s="14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2"/>
      <c r="N601" s="2"/>
      <c r="O601" s="2"/>
      <c r="P601" s="1"/>
      <c r="Q601" s="1"/>
      <c r="R601" s="1"/>
      <c r="S601" s="3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</row>
    <row r="602" spans="1:99" ht="16">
      <c r="A602" s="1"/>
      <c r="B602" s="14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2"/>
      <c r="N602" s="2"/>
      <c r="O602" s="2"/>
      <c r="P602" s="1"/>
      <c r="Q602" s="1"/>
      <c r="R602" s="1"/>
      <c r="S602" s="3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</row>
    <row r="603" spans="1:99" ht="16">
      <c r="A603" s="1"/>
      <c r="B603" s="14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2"/>
      <c r="N603" s="2"/>
      <c r="O603" s="2"/>
      <c r="P603" s="1"/>
      <c r="Q603" s="1"/>
      <c r="R603" s="1"/>
      <c r="S603" s="3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</row>
    <row r="604" spans="1:99" ht="16">
      <c r="A604" s="1"/>
      <c r="B604" s="14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2"/>
      <c r="N604" s="2"/>
      <c r="O604" s="2"/>
      <c r="P604" s="1"/>
      <c r="Q604" s="1"/>
      <c r="R604" s="1"/>
      <c r="S604" s="3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</row>
    <row r="605" spans="1:99" ht="16">
      <c r="A605" s="1"/>
      <c r="B605" s="14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2"/>
      <c r="N605" s="2"/>
      <c r="O605" s="2"/>
      <c r="P605" s="1"/>
      <c r="Q605" s="1"/>
      <c r="R605" s="1"/>
      <c r="S605" s="3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</row>
    <row r="606" spans="1:99" ht="16">
      <c r="A606" s="1"/>
      <c r="B606" s="14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2"/>
      <c r="N606" s="2"/>
      <c r="O606" s="2"/>
      <c r="P606" s="1"/>
      <c r="Q606" s="1"/>
      <c r="R606" s="1"/>
      <c r="S606" s="3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</row>
    <row r="607" spans="1:99" ht="16">
      <c r="A607" s="1"/>
      <c r="B607" s="14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2"/>
      <c r="N607" s="2"/>
      <c r="O607" s="2"/>
      <c r="P607" s="1"/>
      <c r="Q607" s="1"/>
      <c r="R607" s="1"/>
      <c r="S607" s="3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</row>
    <row r="608" spans="1:99" ht="16">
      <c r="A608" s="1"/>
      <c r="B608" s="14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2"/>
      <c r="N608" s="2"/>
      <c r="O608" s="2"/>
      <c r="P608" s="1"/>
      <c r="Q608" s="1"/>
      <c r="R608" s="1"/>
      <c r="S608" s="3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</row>
    <row r="609" spans="1:99" ht="16">
      <c r="A609" s="1"/>
      <c r="B609" s="14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2"/>
      <c r="N609" s="2"/>
      <c r="O609" s="2"/>
      <c r="P609" s="1"/>
      <c r="Q609" s="1"/>
      <c r="R609" s="1"/>
      <c r="S609" s="3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</row>
    <row r="610" spans="1:99" ht="16">
      <c r="A610" s="1"/>
      <c r="B610" s="14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2"/>
      <c r="N610" s="2"/>
      <c r="O610" s="2"/>
      <c r="P610" s="1"/>
      <c r="Q610" s="1"/>
      <c r="R610" s="1"/>
      <c r="S610" s="3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</row>
    <row r="611" spans="1:99" ht="16">
      <c r="A611" s="1"/>
      <c r="B611" s="14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2"/>
      <c r="N611" s="2"/>
      <c r="O611" s="2"/>
      <c r="P611" s="1"/>
      <c r="Q611" s="1"/>
      <c r="R611" s="1"/>
      <c r="S611" s="3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</row>
    <row r="612" spans="1:99" ht="16">
      <c r="A612" s="1"/>
      <c r="B612" s="14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2"/>
      <c r="N612" s="2"/>
      <c r="O612" s="2"/>
      <c r="P612" s="1"/>
      <c r="Q612" s="1"/>
      <c r="R612" s="1"/>
      <c r="S612" s="3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</row>
    <row r="613" spans="1:99" ht="16">
      <c r="A613" s="1"/>
      <c r="B613" s="14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2"/>
      <c r="N613" s="2"/>
      <c r="O613" s="2"/>
      <c r="P613" s="1"/>
      <c r="Q613" s="1"/>
      <c r="R613" s="1"/>
      <c r="S613" s="3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</row>
    <row r="614" spans="1:99" ht="16">
      <c r="A614" s="1"/>
      <c r="B614" s="14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2"/>
      <c r="N614" s="2"/>
      <c r="O614" s="2"/>
      <c r="P614" s="1"/>
      <c r="Q614" s="1"/>
      <c r="R614" s="1"/>
      <c r="S614" s="3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</row>
    <row r="615" spans="1:99" ht="16">
      <c r="A615" s="1"/>
      <c r="B615" s="14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2"/>
      <c r="N615" s="2"/>
      <c r="O615" s="2"/>
      <c r="P615" s="1"/>
      <c r="Q615" s="1"/>
      <c r="R615" s="1"/>
      <c r="S615" s="3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</row>
    <row r="616" spans="1:99" ht="16">
      <c r="A616" s="1"/>
      <c r="B616" s="14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2"/>
      <c r="N616" s="2"/>
      <c r="O616" s="2"/>
      <c r="P616" s="1"/>
      <c r="Q616" s="1"/>
      <c r="R616" s="1"/>
      <c r="S616" s="3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</row>
    <row r="617" spans="1:99" ht="16">
      <c r="A617" s="1"/>
      <c r="B617" s="14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2"/>
      <c r="N617" s="2"/>
      <c r="O617" s="2"/>
      <c r="P617" s="1"/>
      <c r="Q617" s="1"/>
      <c r="R617" s="1"/>
      <c r="S617" s="3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</row>
    <row r="618" spans="1:99" ht="16">
      <c r="A618" s="1"/>
      <c r="B618" s="14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2"/>
      <c r="N618" s="2"/>
      <c r="O618" s="2"/>
      <c r="P618" s="1"/>
      <c r="Q618" s="1"/>
      <c r="R618" s="1"/>
      <c r="S618" s="3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</row>
    <row r="619" spans="1:99" ht="16">
      <c r="A619" s="1"/>
      <c r="B619" s="14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2"/>
      <c r="N619" s="2"/>
      <c r="O619" s="2"/>
      <c r="P619" s="1"/>
      <c r="Q619" s="1"/>
      <c r="R619" s="1"/>
      <c r="S619" s="3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</row>
    <row r="620" spans="1:99" ht="16">
      <c r="A620" s="1"/>
      <c r="B620" s="14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2"/>
      <c r="N620" s="2"/>
      <c r="O620" s="2"/>
      <c r="P620" s="1"/>
      <c r="Q620" s="1"/>
      <c r="R620" s="1"/>
      <c r="S620" s="3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</row>
    <row r="621" spans="1:99" ht="16">
      <c r="A621" s="1"/>
      <c r="B621" s="14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2"/>
      <c r="N621" s="2"/>
      <c r="O621" s="2"/>
      <c r="P621" s="1"/>
      <c r="Q621" s="1"/>
      <c r="R621" s="1"/>
      <c r="S621" s="3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</row>
    <row r="622" spans="1:99" ht="16">
      <c r="A622" s="1"/>
      <c r="B622" s="14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2"/>
      <c r="N622" s="2"/>
      <c r="O622" s="2"/>
      <c r="P622" s="1"/>
      <c r="Q622" s="1"/>
      <c r="R622" s="1"/>
      <c r="S622" s="3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</row>
    <row r="623" spans="1:99" ht="16">
      <c r="A623" s="1"/>
      <c r="B623" s="14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2"/>
      <c r="N623" s="2"/>
      <c r="O623" s="2"/>
      <c r="P623" s="1"/>
      <c r="Q623" s="1"/>
      <c r="R623" s="1"/>
      <c r="S623" s="3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</row>
    <row r="624" spans="1:99" ht="16">
      <c r="A624" s="1"/>
      <c r="B624" s="14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2"/>
      <c r="N624" s="2"/>
      <c r="O624" s="2"/>
      <c r="P624" s="1"/>
      <c r="Q624" s="1"/>
      <c r="R624" s="1"/>
      <c r="S624" s="3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</row>
    <row r="625" spans="1:99" ht="16">
      <c r="A625" s="1"/>
      <c r="B625" s="14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2"/>
      <c r="N625" s="2"/>
      <c r="O625" s="2"/>
      <c r="P625" s="1"/>
      <c r="Q625" s="1"/>
      <c r="R625" s="1"/>
      <c r="S625" s="3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</row>
    <row r="626" spans="1:99" ht="16">
      <c r="A626" s="1"/>
      <c r="B626" s="14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2"/>
      <c r="N626" s="2"/>
      <c r="O626" s="2"/>
      <c r="P626" s="1"/>
      <c r="Q626" s="1"/>
      <c r="R626" s="1"/>
      <c r="S626" s="3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</row>
    <row r="627" spans="1:99" ht="16">
      <c r="A627" s="1"/>
      <c r="B627" s="14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2"/>
      <c r="N627" s="2"/>
      <c r="O627" s="2"/>
      <c r="P627" s="1"/>
      <c r="Q627" s="1"/>
      <c r="R627" s="1"/>
      <c r="S627" s="3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</row>
    <row r="628" spans="1:99" ht="16">
      <c r="A628" s="1"/>
      <c r="B628" s="14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2"/>
      <c r="N628" s="2"/>
      <c r="O628" s="2"/>
      <c r="P628" s="1"/>
      <c r="Q628" s="1"/>
      <c r="R628" s="1"/>
      <c r="S628" s="3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</row>
    <row r="629" spans="1:99" ht="16">
      <c r="A629" s="1"/>
      <c r="B629" s="14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2"/>
      <c r="N629" s="2"/>
      <c r="O629" s="2"/>
      <c r="P629" s="1"/>
      <c r="Q629" s="1"/>
      <c r="R629" s="1"/>
      <c r="S629" s="3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</row>
    <row r="630" spans="1:99" ht="16">
      <c r="A630" s="1"/>
      <c r="B630" s="14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2"/>
      <c r="N630" s="2"/>
      <c r="O630" s="2"/>
      <c r="P630" s="1"/>
      <c r="Q630" s="1"/>
      <c r="R630" s="1"/>
      <c r="S630" s="3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</row>
    <row r="631" spans="1:99" ht="16">
      <c r="A631" s="1"/>
      <c r="B631" s="14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2"/>
      <c r="N631" s="2"/>
      <c r="O631" s="2"/>
      <c r="P631" s="1"/>
      <c r="Q631" s="1"/>
      <c r="R631" s="1"/>
      <c r="S631" s="3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</row>
    <row r="632" spans="1:99" ht="16">
      <c r="A632" s="1"/>
      <c r="B632" s="14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2"/>
      <c r="N632" s="2"/>
      <c r="O632" s="2"/>
      <c r="P632" s="1"/>
      <c r="Q632" s="1"/>
      <c r="R632" s="1"/>
      <c r="S632" s="3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</row>
    <row r="633" spans="1:99" ht="16">
      <c r="A633" s="1"/>
      <c r="B633" s="14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2"/>
      <c r="N633" s="2"/>
      <c r="O633" s="2"/>
      <c r="P633" s="1"/>
      <c r="Q633" s="1"/>
      <c r="R633" s="1"/>
      <c r="S633" s="3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</row>
    <row r="634" spans="1:99" ht="16">
      <c r="A634" s="1"/>
      <c r="B634" s="14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2"/>
      <c r="N634" s="2"/>
      <c r="O634" s="2"/>
      <c r="P634" s="1"/>
      <c r="Q634" s="1"/>
      <c r="R634" s="1"/>
      <c r="S634" s="3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</row>
    <row r="635" spans="1:99" ht="16">
      <c r="A635" s="1"/>
      <c r="B635" s="14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2"/>
      <c r="N635" s="2"/>
      <c r="O635" s="2"/>
      <c r="P635" s="1"/>
      <c r="Q635" s="1"/>
      <c r="R635" s="1"/>
      <c r="S635" s="3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</row>
    <row r="636" spans="1:99" ht="16">
      <c r="A636" s="1"/>
      <c r="B636" s="14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2"/>
      <c r="N636" s="2"/>
      <c r="O636" s="2"/>
      <c r="P636" s="1"/>
      <c r="Q636" s="1"/>
      <c r="R636" s="1"/>
      <c r="S636" s="3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</row>
    <row r="637" spans="1:99" ht="16">
      <c r="A637" s="1"/>
      <c r="B637" s="14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2"/>
      <c r="N637" s="2"/>
      <c r="O637" s="2"/>
      <c r="P637" s="1"/>
      <c r="Q637" s="1"/>
      <c r="R637" s="1"/>
      <c r="S637" s="3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</row>
    <row r="638" spans="1:99" ht="16">
      <c r="A638" s="1"/>
      <c r="B638" s="14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2"/>
      <c r="N638" s="2"/>
      <c r="O638" s="2"/>
      <c r="P638" s="1"/>
      <c r="Q638" s="1"/>
      <c r="R638" s="1"/>
      <c r="S638" s="3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</row>
    <row r="639" spans="1:99" ht="16">
      <c r="A639" s="1"/>
      <c r="B639" s="14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2"/>
      <c r="N639" s="2"/>
      <c r="O639" s="2"/>
      <c r="P639" s="1"/>
      <c r="Q639" s="1"/>
      <c r="R639" s="1"/>
      <c r="S639" s="3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</row>
    <row r="640" spans="1:99" ht="16">
      <c r="A640" s="1"/>
      <c r="B640" s="14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2"/>
      <c r="N640" s="2"/>
      <c r="O640" s="2"/>
      <c r="P640" s="1"/>
      <c r="Q640" s="1"/>
      <c r="R640" s="1"/>
      <c r="S640" s="3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</row>
    <row r="641" spans="1:99" ht="16">
      <c r="A641" s="1"/>
      <c r="B641" s="14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2"/>
      <c r="N641" s="2"/>
      <c r="O641" s="2"/>
      <c r="P641" s="1"/>
      <c r="Q641" s="1"/>
      <c r="R641" s="1"/>
      <c r="S641" s="3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</row>
    <row r="642" spans="1:99" ht="16">
      <c r="A642" s="1"/>
      <c r="B642" s="14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2"/>
      <c r="N642" s="2"/>
      <c r="O642" s="2"/>
      <c r="P642" s="1"/>
      <c r="Q642" s="1"/>
      <c r="R642" s="1"/>
      <c r="S642" s="3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</row>
    <row r="643" spans="1:99" ht="16">
      <c r="A643" s="1"/>
      <c r="B643" s="14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2"/>
      <c r="N643" s="2"/>
      <c r="O643" s="2"/>
      <c r="P643" s="1"/>
      <c r="Q643" s="1"/>
      <c r="R643" s="1"/>
      <c r="S643" s="3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</row>
    <row r="644" spans="1:99" ht="16">
      <c r="A644" s="1"/>
      <c r="B644" s="14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2"/>
      <c r="N644" s="2"/>
      <c r="O644" s="2"/>
      <c r="P644" s="1"/>
      <c r="Q644" s="1"/>
      <c r="R644" s="1"/>
      <c r="S644" s="3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</row>
    <row r="645" spans="1:99" ht="16">
      <c r="A645" s="1"/>
      <c r="B645" s="14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2"/>
      <c r="N645" s="2"/>
      <c r="O645" s="2"/>
      <c r="P645" s="1"/>
      <c r="Q645" s="1"/>
      <c r="R645" s="1"/>
      <c r="S645" s="3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</row>
    <row r="646" spans="1:99" ht="16">
      <c r="A646" s="1"/>
      <c r="B646" s="14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2"/>
      <c r="N646" s="2"/>
      <c r="O646" s="2"/>
      <c r="P646" s="1"/>
      <c r="Q646" s="1"/>
      <c r="R646" s="1"/>
      <c r="S646" s="3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</row>
    <row r="647" spans="1:99" ht="16">
      <c r="A647" s="1"/>
      <c r="B647" s="14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2"/>
      <c r="N647" s="2"/>
      <c r="O647" s="2"/>
      <c r="P647" s="1"/>
      <c r="Q647" s="1"/>
      <c r="R647" s="1"/>
      <c r="S647" s="3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</row>
    <row r="648" spans="1:99" ht="16">
      <c r="A648" s="1"/>
      <c r="B648" s="14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2"/>
      <c r="N648" s="2"/>
      <c r="O648" s="2"/>
      <c r="P648" s="1"/>
      <c r="Q648" s="1"/>
      <c r="R648" s="1"/>
      <c r="S648" s="3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</row>
    <row r="649" spans="1:99" ht="16">
      <c r="A649" s="1"/>
      <c r="B649" s="14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2"/>
      <c r="N649" s="2"/>
      <c r="O649" s="2"/>
      <c r="P649" s="1"/>
      <c r="Q649" s="1"/>
      <c r="R649" s="1"/>
      <c r="S649" s="3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</row>
    <row r="650" spans="1:99" ht="16">
      <c r="A650" s="1"/>
      <c r="B650" s="14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2"/>
      <c r="N650" s="2"/>
      <c r="O650" s="2"/>
      <c r="P650" s="1"/>
      <c r="Q650" s="1"/>
      <c r="R650" s="1"/>
      <c r="S650" s="3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</row>
    <row r="651" spans="1:99" ht="16">
      <c r="A651" s="1"/>
      <c r="B651" s="14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2"/>
      <c r="N651" s="2"/>
      <c r="O651" s="2"/>
      <c r="P651" s="1"/>
      <c r="Q651" s="1"/>
      <c r="R651" s="1"/>
      <c r="S651" s="3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</row>
    <row r="652" spans="1:99" ht="16">
      <c r="A652" s="1"/>
      <c r="B652" s="14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2"/>
      <c r="N652" s="2"/>
      <c r="O652" s="2"/>
      <c r="P652" s="1"/>
      <c r="Q652" s="1"/>
      <c r="R652" s="1"/>
      <c r="S652" s="3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</row>
    <row r="653" spans="1:99" ht="16">
      <c r="A653" s="1"/>
      <c r="B653" s="14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2"/>
      <c r="N653" s="2"/>
      <c r="O653" s="2"/>
      <c r="P653" s="1"/>
      <c r="Q653" s="1"/>
      <c r="R653" s="1"/>
      <c r="S653" s="3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</row>
    <row r="654" spans="1:99" ht="16">
      <c r="A654" s="1"/>
      <c r="B654" s="14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2"/>
      <c r="N654" s="2"/>
      <c r="O654" s="2"/>
      <c r="P654" s="1"/>
      <c r="Q654" s="1"/>
      <c r="R654" s="1"/>
      <c r="S654" s="3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</row>
    <row r="655" spans="1:99" ht="16">
      <c r="A655" s="1"/>
      <c r="B655" s="14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2"/>
      <c r="N655" s="2"/>
      <c r="O655" s="2"/>
      <c r="P655" s="1"/>
      <c r="Q655" s="1"/>
      <c r="R655" s="1"/>
      <c r="S655" s="3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</row>
    <row r="656" spans="1:99" ht="16">
      <c r="A656" s="1"/>
      <c r="B656" s="14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2"/>
      <c r="N656" s="2"/>
      <c r="O656" s="2"/>
      <c r="P656" s="1"/>
      <c r="Q656" s="1"/>
      <c r="R656" s="1"/>
      <c r="S656" s="3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</row>
    <row r="657" spans="1:99" ht="16">
      <c r="A657" s="1"/>
      <c r="B657" s="14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2"/>
      <c r="N657" s="2"/>
      <c r="O657" s="2"/>
      <c r="P657" s="1"/>
      <c r="Q657" s="1"/>
      <c r="R657" s="1"/>
      <c r="S657" s="3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</row>
    <row r="658" spans="1:99" ht="16">
      <c r="A658" s="1"/>
      <c r="B658" s="14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2"/>
      <c r="N658" s="2"/>
      <c r="O658" s="2"/>
      <c r="P658" s="1"/>
      <c r="Q658" s="1"/>
      <c r="R658" s="1"/>
      <c r="S658" s="3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</row>
    <row r="659" spans="1:99" ht="16">
      <c r="A659" s="1"/>
      <c r="B659" s="14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2"/>
      <c r="N659" s="2"/>
      <c r="O659" s="2"/>
      <c r="P659" s="1"/>
      <c r="Q659" s="1"/>
      <c r="R659" s="1"/>
      <c r="S659" s="3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</row>
    <row r="660" spans="1:99" ht="16">
      <c r="A660" s="1"/>
      <c r="B660" s="14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2"/>
      <c r="N660" s="2"/>
      <c r="O660" s="2"/>
      <c r="P660" s="1"/>
      <c r="Q660" s="1"/>
      <c r="R660" s="1"/>
      <c r="S660" s="3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</row>
    <row r="661" spans="1:99" ht="16">
      <c r="A661" s="1"/>
      <c r="B661" s="14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2"/>
      <c r="N661" s="2"/>
      <c r="O661" s="2"/>
      <c r="P661" s="1"/>
      <c r="Q661" s="1"/>
      <c r="R661" s="1"/>
      <c r="S661" s="3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</row>
    <row r="662" spans="1:99" ht="16">
      <c r="A662" s="1"/>
      <c r="B662" s="14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2"/>
      <c r="N662" s="2"/>
      <c r="O662" s="2"/>
      <c r="P662" s="1"/>
      <c r="Q662" s="1"/>
      <c r="R662" s="1"/>
      <c r="S662" s="3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</row>
    <row r="663" spans="1:99" ht="16">
      <c r="A663" s="1"/>
      <c r="B663" s="14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2"/>
      <c r="N663" s="2"/>
      <c r="O663" s="2"/>
      <c r="P663" s="1"/>
      <c r="Q663" s="1"/>
      <c r="R663" s="1"/>
      <c r="S663" s="3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</row>
    <row r="664" spans="1:99" ht="16">
      <c r="A664" s="1"/>
      <c r="B664" s="14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2"/>
      <c r="N664" s="2"/>
      <c r="O664" s="2"/>
      <c r="P664" s="1"/>
      <c r="Q664" s="1"/>
      <c r="R664" s="1"/>
      <c r="S664" s="3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</row>
    <row r="665" spans="1:99" ht="16">
      <c r="A665" s="1"/>
      <c r="B665" s="14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2"/>
      <c r="N665" s="2"/>
      <c r="O665" s="2"/>
      <c r="P665" s="1"/>
      <c r="Q665" s="1"/>
      <c r="R665" s="1"/>
      <c r="S665" s="3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</row>
    <row r="666" spans="1:99" ht="16">
      <c r="A666" s="1"/>
      <c r="B666" s="14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2"/>
      <c r="N666" s="2"/>
      <c r="O666" s="2"/>
      <c r="P666" s="1"/>
      <c r="Q666" s="1"/>
      <c r="R666" s="1"/>
      <c r="S666" s="3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</row>
    <row r="667" spans="1:99" ht="16">
      <c r="A667" s="1"/>
      <c r="B667" s="14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2"/>
      <c r="N667" s="2"/>
      <c r="O667" s="2"/>
      <c r="P667" s="1"/>
      <c r="Q667" s="1"/>
      <c r="R667" s="1"/>
      <c r="S667" s="3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</row>
    <row r="668" spans="1:99" ht="16">
      <c r="A668" s="1"/>
      <c r="B668" s="14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2"/>
      <c r="N668" s="2"/>
      <c r="O668" s="2"/>
      <c r="P668" s="1"/>
      <c r="Q668" s="1"/>
      <c r="R668" s="1"/>
      <c r="S668" s="3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</row>
    <row r="669" spans="1:99" ht="16">
      <c r="A669" s="1"/>
      <c r="B669" s="14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2"/>
      <c r="N669" s="2"/>
      <c r="O669" s="2"/>
      <c r="P669" s="1"/>
      <c r="Q669" s="1"/>
      <c r="R669" s="1"/>
      <c r="S669" s="3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</row>
    <row r="670" spans="1:99" ht="16">
      <c r="A670" s="1"/>
      <c r="B670" s="14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2"/>
      <c r="N670" s="2"/>
      <c r="O670" s="2"/>
      <c r="P670" s="1"/>
      <c r="Q670" s="1"/>
      <c r="R670" s="1"/>
      <c r="S670" s="3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</row>
    <row r="671" spans="1:99" ht="16">
      <c r="A671" s="1"/>
      <c r="B671" s="14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2"/>
      <c r="N671" s="2"/>
      <c r="O671" s="2"/>
      <c r="P671" s="1"/>
      <c r="Q671" s="1"/>
      <c r="R671" s="1"/>
      <c r="S671" s="3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</row>
    <row r="672" spans="1:99" ht="16">
      <c r="A672" s="1"/>
      <c r="B672" s="14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2"/>
      <c r="N672" s="2"/>
      <c r="O672" s="2"/>
      <c r="P672" s="1"/>
      <c r="Q672" s="1"/>
      <c r="R672" s="1"/>
      <c r="S672" s="3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</row>
    <row r="673" spans="1:99" ht="16">
      <c r="A673" s="1"/>
      <c r="B673" s="14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2"/>
      <c r="N673" s="2"/>
      <c r="O673" s="2"/>
      <c r="P673" s="1"/>
      <c r="Q673" s="1"/>
      <c r="R673" s="1"/>
      <c r="S673" s="3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</row>
    <row r="674" spans="1:99" ht="16">
      <c r="A674" s="1"/>
      <c r="B674" s="14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2"/>
      <c r="N674" s="2"/>
      <c r="O674" s="2"/>
      <c r="P674" s="1"/>
      <c r="Q674" s="1"/>
      <c r="R674" s="1"/>
      <c r="S674" s="3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</row>
    <row r="675" spans="1:99" ht="16">
      <c r="A675" s="1"/>
      <c r="B675" s="14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2"/>
      <c r="N675" s="2"/>
      <c r="O675" s="2"/>
      <c r="P675" s="1"/>
      <c r="Q675" s="1"/>
      <c r="R675" s="1"/>
      <c r="S675" s="3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</row>
    <row r="676" spans="1:99" ht="16">
      <c r="A676" s="1"/>
      <c r="B676" s="14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2"/>
      <c r="N676" s="2"/>
      <c r="O676" s="2"/>
      <c r="P676" s="1"/>
      <c r="Q676" s="1"/>
      <c r="R676" s="1"/>
      <c r="S676" s="3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</row>
    <row r="677" spans="1:99" ht="16">
      <c r="A677" s="1"/>
      <c r="B677" s="14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2"/>
      <c r="N677" s="2"/>
      <c r="O677" s="2"/>
      <c r="P677" s="1"/>
      <c r="Q677" s="1"/>
      <c r="R677" s="1"/>
      <c r="S677" s="3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</row>
    <row r="678" spans="1:99" ht="16">
      <c r="A678" s="1"/>
      <c r="B678" s="14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2"/>
      <c r="N678" s="2"/>
      <c r="O678" s="2"/>
      <c r="P678" s="1"/>
      <c r="Q678" s="1"/>
      <c r="R678" s="1"/>
      <c r="S678" s="3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</row>
    <row r="679" spans="1:99" ht="16">
      <c r="A679" s="1"/>
      <c r="B679" s="14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2"/>
      <c r="N679" s="2"/>
      <c r="O679" s="2"/>
      <c r="P679" s="1"/>
      <c r="Q679" s="1"/>
      <c r="R679" s="1"/>
      <c r="S679" s="3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</row>
    <row r="680" spans="1:99" ht="16">
      <c r="A680" s="1"/>
      <c r="B680" s="14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2"/>
      <c r="N680" s="2"/>
      <c r="O680" s="2"/>
      <c r="P680" s="1"/>
      <c r="Q680" s="1"/>
      <c r="R680" s="1"/>
      <c r="S680" s="3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</row>
    <row r="681" spans="1:99" ht="16">
      <c r="A681" s="1"/>
      <c r="B681" s="14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2"/>
      <c r="N681" s="2"/>
      <c r="O681" s="2"/>
      <c r="P681" s="1"/>
      <c r="Q681" s="1"/>
      <c r="R681" s="1"/>
      <c r="S681" s="3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</row>
    <row r="682" spans="1:99" ht="16">
      <c r="A682" s="1"/>
      <c r="B682" s="14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2"/>
      <c r="N682" s="2"/>
      <c r="O682" s="2"/>
      <c r="P682" s="1"/>
      <c r="Q682" s="1"/>
      <c r="R682" s="1"/>
      <c r="S682" s="3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</row>
    <row r="683" spans="1:99" ht="16">
      <c r="A683" s="1"/>
      <c r="B683" s="14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2"/>
      <c r="N683" s="2"/>
      <c r="O683" s="2"/>
      <c r="P683" s="1"/>
      <c r="Q683" s="1"/>
      <c r="R683" s="1"/>
      <c r="S683" s="3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</row>
    <row r="684" spans="1:99" ht="16">
      <c r="A684" s="1"/>
      <c r="B684" s="14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2"/>
      <c r="N684" s="2"/>
      <c r="O684" s="2"/>
      <c r="P684" s="1"/>
      <c r="Q684" s="1"/>
      <c r="R684" s="1"/>
      <c r="S684" s="3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</row>
    <row r="685" spans="1:99" ht="16">
      <c r="A685" s="1"/>
      <c r="B685" s="14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2"/>
      <c r="N685" s="2"/>
      <c r="O685" s="2"/>
      <c r="P685" s="1"/>
      <c r="Q685" s="1"/>
      <c r="R685" s="1"/>
      <c r="S685" s="3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</row>
    <row r="686" spans="1:99" ht="16">
      <c r="A686" s="1"/>
      <c r="B686" s="14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2"/>
      <c r="N686" s="2"/>
      <c r="O686" s="2"/>
      <c r="P686" s="1"/>
      <c r="Q686" s="1"/>
      <c r="R686" s="1"/>
      <c r="S686" s="3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</row>
    <row r="687" spans="1:99" ht="16">
      <c r="A687" s="1"/>
      <c r="B687" s="14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2"/>
      <c r="N687" s="2"/>
      <c r="O687" s="2"/>
      <c r="P687" s="1"/>
      <c r="Q687" s="1"/>
      <c r="R687" s="1"/>
      <c r="S687" s="3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</row>
    <row r="688" spans="1:99" ht="16">
      <c r="A688" s="1"/>
      <c r="B688" s="14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2"/>
      <c r="N688" s="2"/>
      <c r="O688" s="2"/>
      <c r="P688" s="1"/>
      <c r="Q688" s="1"/>
      <c r="R688" s="1"/>
      <c r="S688" s="3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</row>
    <row r="689" spans="1:99" ht="16">
      <c r="A689" s="1"/>
      <c r="B689" s="14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2"/>
      <c r="N689" s="2"/>
      <c r="O689" s="2"/>
      <c r="P689" s="1"/>
      <c r="Q689" s="1"/>
      <c r="R689" s="1"/>
      <c r="S689" s="3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</row>
    <row r="690" spans="1:99" ht="16">
      <c r="A690" s="1"/>
      <c r="B690" s="14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2"/>
      <c r="N690" s="2"/>
      <c r="O690" s="2"/>
      <c r="P690" s="1"/>
      <c r="Q690" s="1"/>
      <c r="R690" s="1"/>
      <c r="S690" s="3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</row>
    <row r="691" spans="1:99" ht="16">
      <c r="A691" s="1"/>
      <c r="B691" s="14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2"/>
      <c r="N691" s="2"/>
      <c r="O691" s="2"/>
      <c r="P691" s="1"/>
      <c r="Q691" s="1"/>
      <c r="R691" s="1"/>
      <c r="S691" s="3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</row>
    <row r="692" spans="1:99" ht="16">
      <c r="A692" s="1"/>
      <c r="B692" s="14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2"/>
      <c r="N692" s="2"/>
      <c r="O692" s="2"/>
      <c r="P692" s="1"/>
      <c r="Q692" s="1"/>
      <c r="R692" s="1"/>
      <c r="S692" s="3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</row>
    <row r="693" spans="1:99" ht="16">
      <c r="A693" s="1"/>
      <c r="B693" s="14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2"/>
      <c r="N693" s="2"/>
      <c r="O693" s="2"/>
      <c r="P693" s="1"/>
      <c r="Q693" s="1"/>
      <c r="R693" s="1"/>
      <c r="S693" s="3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</row>
    <row r="694" spans="1:99" ht="16">
      <c r="A694" s="1"/>
      <c r="B694" s="14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2"/>
      <c r="N694" s="2"/>
      <c r="O694" s="2"/>
      <c r="P694" s="1"/>
      <c r="Q694" s="1"/>
      <c r="R694" s="1"/>
      <c r="S694" s="3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</row>
    <row r="695" spans="1:99" ht="16">
      <c r="A695" s="1"/>
      <c r="B695" s="14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2"/>
      <c r="N695" s="2"/>
      <c r="O695" s="2"/>
      <c r="P695" s="1"/>
      <c r="Q695" s="1"/>
      <c r="R695" s="1"/>
      <c r="S695" s="3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</row>
    <row r="696" spans="1:99" ht="16">
      <c r="A696" s="1"/>
      <c r="B696" s="14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2"/>
      <c r="N696" s="2"/>
      <c r="O696" s="2"/>
      <c r="P696" s="1"/>
      <c r="Q696" s="1"/>
      <c r="R696" s="1"/>
      <c r="S696" s="3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</row>
    <row r="697" spans="1:99" ht="16">
      <c r="A697" s="1"/>
      <c r="B697" s="14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2"/>
      <c r="N697" s="2"/>
      <c r="O697" s="2"/>
      <c r="P697" s="1"/>
      <c r="Q697" s="1"/>
      <c r="R697" s="1"/>
      <c r="S697" s="3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</row>
    <row r="698" spans="1:99" ht="16">
      <c r="A698" s="1"/>
      <c r="B698" s="14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2"/>
      <c r="N698" s="2"/>
      <c r="O698" s="2"/>
      <c r="P698" s="1"/>
      <c r="Q698" s="1"/>
      <c r="R698" s="1"/>
      <c r="S698" s="3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</row>
    <row r="699" spans="1:99" ht="16">
      <c r="A699" s="1"/>
      <c r="B699" s="14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2"/>
      <c r="N699" s="2"/>
      <c r="O699" s="2"/>
      <c r="P699" s="1"/>
      <c r="Q699" s="1"/>
      <c r="R699" s="1"/>
      <c r="S699" s="3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</row>
    <row r="700" spans="1:99" ht="16">
      <c r="A700" s="1"/>
      <c r="B700" s="14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2"/>
      <c r="N700" s="2"/>
      <c r="O700" s="2"/>
      <c r="P700" s="1"/>
      <c r="Q700" s="1"/>
      <c r="R700" s="1"/>
      <c r="S700" s="3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</row>
    <row r="701" spans="1:99" ht="16">
      <c r="A701" s="1"/>
      <c r="B701" s="14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2"/>
      <c r="N701" s="2"/>
      <c r="O701" s="2"/>
      <c r="P701" s="1"/>
      <c r="Q701" s="1"/>
      <c r="R701" s="1"/>
      <c r="S701" s="3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</row>
    <row r="702" spans="1:99" ht="16">
      <c r="A702" s="1"/>
      <c r="B702" s="14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2"/>
      <c r="N702" s="2"/>
      <c r="O702" s="2"/>
      <c r="P702" s="1"/>
      <c r="Q702" s="1"/>
      <c r="R702" s="1"/>
      <c r="S702" s="3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</row>
    <row r="703" spans="1:99" ht="16">
      <c r="A703" s="1"/>
      <c r="B703" s="14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2"/>
      <c r="N703" s="2"/>
      <c r="O703" s="2"/>
      <c r="P703" s="1"/>
      <c r="Q703" s="1"/>
      <c r="R703" s="1"/>
      <c r="S703" s="3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</row>
    <row r="704" spans="1:99" ht="16">
      <c r="A704" s="1"/>
      <c r="B704" s="14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2"/>
      <c r="N704" s="2"/>
      <c r="O704" s="2"/>
      <c r="P704" s="1"/>
      <c r="Q704" s="1"/>
      <c r="R704" s="1"/>
      <c r="S704" s="3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</row>
    <row r="705" spans="1:99" ht="16">
      <c r="A705" s="1"/>
      <c r="B705" s="14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2"/>
      <c r="N705" s="2"/>
      <c r="O705" s="2"/>
      <c r="P705" s="1"/>
      <c r="Q705" s="1"/>
      <c r="R705" s="1"/>
      <c r="S705" s="3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</row>
    <row r="706" spans="1:99" ht="16">
      <c r="A706" s="1"/>
      <c r="B706" s="14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2"/>
      <c r="N706" s="2"/>
      <c r="O706" s="2"/>
      <c r="P706" s="1"/>
      <c r="Q706" s="1"/>
      <c r="R706" s="1"/>
      <c r="S706" s="3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</row>
    <row r="707" spans="1:99" ht="16">
      <c r="A707" s="1"/>
      <c r="B707" s="14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2"/>
      <c r="N707" s="2"/>
      <c r="O707" s="2"/>
      <c r="P707" s="1"/>
      <c r="Q707" s="1"/>
      <c r="R707" s="1"/>
      <c r="S707" s="3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</row>
    <row r="708" spans="1:99" ht="16">
      <c r="A708" s="1"/>
      <c r="B708" s="14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2"/>
      <c r="N708" s="2"/>
      <c r="O708" s="2"/>
      <c r="P708" s="1"/>
      <c r="Q708" s="1"/>
      <c r="R708" s="1"/>
      <c r="S708" s="3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</row>
    <row r="709" spans="1:99" ht="16">
      <c r="A709" s="1"/>
      <c r="B709" s="14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2"/>
      <c r="N709" s="2"/>
      <c r="O709" s="2"/>
      <c r="P709" s="1"/>
      <c r="Q709" s="1"/>
      <c r="R709" s="1"/>
      <c r="S709" s="3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</row>
    <row r="710" spans="1:99" ht="16">
      <c r="A710" s="1"/>
      <c r="B710" s="14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2"/>
      <c r="N710" s="2"/>
      <c r="O710" s="2"/>
      <c r="P710" s="1"/>
      <c r="Q710" s="1"/>
      <c r="R710" s="1"/>
      <c r="S710" s="3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</row>
    <row r="711" spans="1:99" ht="16">
      <c r="A711" s="1"/>
      <c r="B711" s="14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2"/>
      <c r="N711" s="2"/>
      <c r="O711" s="2"/>
      <c r="P711" s="1"/>
      <c r="Q711" s="1"/>
      <c r="R711" s="1"/>
      <c r="S711" s="3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</row>
    <row r="712" spans="1:99" ht="16">
      <c r="A712" s="1"/>
      <c r="B712" s="14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2"/>
      <c r="N712" s="2"/>
      <c r="O712" s="2"/>
      <c r="P712" s="1"/>
      <c r="Q712" s="1"/>
      <c r="R712" s="1"/>
      <c r="S712" s="3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</row>
    <row r="713" spans="1:99" ht="16">
      <c r="A713" s="1"/>
      <c r="B713" s="14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2"/>
      <c r="N713" s="2"/>
      <c r="O713" s="2"/>
      <c r="P713" s="1"/>
      <c r="Q713" s="1"/>
      <c r="R713" s="1"/>
      <c r="S713" s="3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</row>
    <row r="714" spans="1:99" ht="16">
      <c r="A714" s="1"/>
      <c r="B714" s="14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2"/>
      <c r="N714" s="2"/>
      <c r="O714" s="2"/>
      <c r="P714" s="1"/>
      <c r="Q714" s="1"/>
      <c r="R714" s="1"/>
      <c r="S714" s="3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</row>
    <row r="715" spans="1:99" ht="16">
      <c r="A715" s="1"/>
      <c r="B715" s="14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2"/>
      <c r="N715" s="2"/>
      <c r="O715" s="2"/>
      <c r="P715" s="1"/>
      <c r="Q715" s="1"/>
      <c r="R715" s="1"/>
      <c r="S715" s="3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</row>
    <row r="716" spans="1:99" ht="16">
      <c r="A716" s="1"/>
      <c r="B716" s="14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2"/>
      <c r="N716" s="2"/>
      <c r="O716" s="2"/>
      <c r="P716" s="1"/>
      <c r="Q716" s="1"/>
      <c r="R716" s="1"/>
      <c r="S716" s="3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</row>
    <row r="717" spans="1:99" ht="16">
      <c r="A717" s="1"/>
      <c r="B717" s="14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2"/>
      <c r="N717" s="2"/>
      <c r="O717" s="2"/>
      <c r="P717" s="1"/>
      <c r="Q717" s="1"/>
      <c r="R717" s="1"/>
      <c r="S717" s="3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</row>
    <row r="718" spans="1:99" ht="16">
      <c r="A718" s="1"/>
      <c r="B718" s="14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2"/>
      <c r="N718" s="2"/>
      <c r="O718" s="2"/>
      <c r="P718" s="1"/>
      <c r="Q718" s="1"/>
      <c r="R718" s="1"/>
      <c r="S718" s="3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</row>
    <row r="719" spans="1:99" ht="16">
      <c r="A719" s="1"/>
      <c r="B719" s="14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2"/>
      <c r="N719" s="2"/>
      <c r="O719" s="2"/>
      <c r="P719" s="1"/>
      <c r="Q719" s="1"/>
      <c r="R719" s="1"/>
      <c r="S719" s="3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</row>
    <row r="720" spans="1:99" ht="16">
      <c r="A720" s="1"/>
      <c r="B720" s="14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2"/>
      <c r="N720" s="2"/>
      <c r="O720" s="2"/>
      <c r="P720" s="1"/>
      <c r="Q720" s="1"/>
      <c r="R720" s="1"/>
      <c r="S720" s="3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</row>
    <row r="721" spans="1:99" ht="16">
      <c r="A721" s="1"/>
      <c r="B721" s="14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2"/>
      <c r="N721" s="2"/>
      <c r="O721" s="2"/>
      <c r="P721" s="1"/>
      <c r="Q721" s="1"/>
      <c r="R721" s="1"/>
      <c r="S721" s="3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</row>
    <row r="722" spans="1:99" ht="16">
      <c r="A722" s="1"/>
      <c r="B722" s="14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2"/>
      <c r="N722" s="2"/>
      <c r="O722" s="2"/>
      <c r="P722" s="1"/>
      <c r="Q722" s="1"/>
      <c r="R722" s="1"/>
      <c r="S722" s="3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</row>
    <row r="723" spans="1:99" ht="16">
      <c r="A723" s="1"/>
      <c r="B723" s="14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2"/>
      <c r="N723" s="2"/>
      <c r="O723" s="2"/>
      <c r="P723" s="1"/>
      <c r="Q723" s="1"/>
      <c r="R723" s="1"/>
      <c r="S723" s="3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</row>
    <row r="724" spans="1:99" ht="16">
      <c r="A724" s="1"/>
      <c r="B724" s="14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2"/>
      <c r="N724" s="2"/>
      <c r="O724" s="2"/>
      <c r="P724" s="1"/>
      <c r="Q724" s="1"/>
      <c r="R724" s="1"/>
      <c r="S724" s="3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</row>
    <row r="725" spans="1:99" ht="16">
      <c r="A725" s="1"/>
      <c r="B725" s="14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2"/>
      <c r="N725" s="2"/>
      <c r="O725" s="2"/>
      <c r="P725" s="1"/>
      <c r="Q725" s="1"/>
      <c r="R725" s="1"/>
      <c r="S725" s="3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</row>
    <row r="726" spans="1:99" ht="16">
      <c r="A726" s="1"/>
      <c r="B726" s="14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2"/>
      <c r="N726" s="2"/>
      <c r="O726" s="2"/>
      <c r="P726" s="1"/>
      <c r="Q726" s="1"/>
      <c r="R726" s="1"/>
      <c r="S726" s="3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</row>
    <row r="727" spans="1:99" ht="16">
      <c r="A727" s="1"/>
      <c r="B727" s="14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2"/>
      <c r="N727" s="2"/>
      <c r="O727" s="2"/>
      <c r="P727" s="1"/>
      <c r="Q727" s="1"/>
      <c r="R727" s="1"/>
      <c r="S727" s="3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</row>
    <row r="728" spans="1:99" ht="16">
      <c r="A728" s="1"/>
      <c r="B728" s="14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2"/>
      <c r="N728" s="2"/>
      <c r="O728" s="2"/>
      <c r="P728" s="1"/>
      <c r="Q728" s="1"/>
      <c r="R728" s="1"/>
      <c r="S728" s="3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</row>
    <row r="729" spans="1:99" ht="16">
      <c r="A729" s="1"/>
      <c r="B729" s="14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2"/>
      <c r="N729" s="2"/>
      <c r="O729" s="2"/>
      <c r="P729" s="1"/>
      <c r="Q729" s="1"/>
      <c r="R729" s="1"/>
      <c r="S729" s="3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</row>
    <row r="730" spans="1:99" ht="16">
      <c r="A730" s="1"/>
      <c r="B730" s="14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2"/>
      <c r="N730" s="2"/>
      <c r="O730" s="2"/>
      <c r="P730" s="1"/>
      <c r="Q730" s="1"/>
      <c r="R730" s="1"/>
      <c r="S730" s="3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</row>
    <row r="731" spans="1:99" ht="16">
      <c r="A731" s="1"/>
      <c r="B731" s="14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2"/>
      <c r="N731" s="2"/>
      <c r="O731" s="2"/>
      <c r="P731" s="1"/>
      <c r="Q731" s="1"/>
      <c r="R731" s="1"/>
      <c r="S731" s="3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</row>
    <row r="732" spans="1:99" ht="16">
      <c r="A732" s="1"/>
      <c r="B732" s="14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2"/>
      <c r="N732" s="2"/>
      <c r="O732" s="2"/>
      <c r="P732" s="1"/>
      <c r="Q732" s="1"/>
      <c r="R732" s="1"/>
      <c r="S732" s="3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</row>
    <row r="733" spans="1:99" ht="16">
      <c r="A733" s="1"/>
      <c r="B733" s="14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2"/>
      <c r="N733" s="2"/>
      <c r="O733" s="2"/>
      <c r="P733" s="1"/>
      <c r="Q733" s="1"/>
      <c r="R733" s="1"/>
      <c r="S733" s="3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</row>
    <row r="734" spans="1:99" ht="16">
      <c r="A734" s="1"/>
      <c r="B734" s="14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2"/>
      <c r="N734" s="2"/>
      <c r="O734" s="2"/>
      <c r="P734" s="1"/>
      <c r="Q734" s="1"/>
      <c r="R734" s="1"/>
      <c r="S734" s="3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</row>
    <row r="735" spans="1:99" ht="16">
      <c r="A735" s="1"/>
      <c r="B735" s="14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2"/>
      <c r="N735" s="2"/>
      <c r="O735" s="2"/>
      <c r="P735" s="1"/>
      <c r="Q735" s="1"/>
      <c r="R735" s="1"/>
      <c r="S735" s="3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</row>
    <row r="736" spans="1:99" ht="16">
      <c r="A736" s="1"/>
      <c r="B736" s="14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2"/>
      <c r="N736" s="2"/>
      <c r="O736" s="2"/>
      <c r="P736" s="1"/>
      <c r="Q736" s="1"/>
      <c r="R736" s="1"/>
      <c r="S736" s="3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</row>
    <row r="737" spans="1:99" ht="16">
      <c r="A737" s="1"/>
      <c r="B737" s="14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2"/>
      <c r="N737" s="2"/>
      <c r="O737" s="2"/>
      <c r="P737" s="1"/>
      <c r="Q737" s="1"/>
      <c r="R737" s="1"/>
      <c r="S737" s="3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</row>
    <row r="738" spans="1:99" ht="16">
      <c r="A738" s="1"/>
      <c r="B738" s="14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2"/>
      <c r="N738" s="2"/>
      <c r="O738" s="2"/>
      <c r="P738" s="1"/>
      <c r="Q738" s="1"/>
      <c r="R738" s="1"/>
      <c r="S738" s="3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</row>
    <row r="739" spans="1:99" ht="16">
      <c r="A739" s="1"/>
      <c r="B739" s="14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2"/>
      <c r="N739" s="2"/>
      <c r="O739" s="2"/>
      <c r="P739" s="1"/>
      <c r="Q739" s="1"/>
      <c r="R739" s="1"/>
      <c r="S739" s="3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</row>
    <row r="740" spans="1:99" ht="16">
      <c r="A740" s="1"/>
      <c r="B740" s="14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2"/>
      <c r="N740" s="2"/>
      <c r="O740" s="2"/>
      <c r="P740" s="1"/>
      <c r="Q740" s="1"/>
      <c r="R740" s="1"/>
      <c r="S740" s="3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</row>
    <row r="741" spans="1:99" ht="16">
      <c r="A741" s="1"/>
      <c r="B741" s="14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2"/>
      <c r="N741" s="2"/>
      <c r="O741" s="2"/>
      <c r="P741" s="1"/>
      <c r="Q741" s="1"/>
      <c r="R741" s="1"/>
      <c r="S741" s="3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</row>
    <row r="742" spans="1:99" ht="16">
      <c r="A742" s="1"/>
      <c r="B742" s="14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2"/>
      <c r="N742" s="2"/>
      <c r="O742" s="2"/>
      <c r="P742" s="1"/>
      <c r="Q742" s="1"/>
      <c r="R742" s="1"/>
      <c r="S742" s="3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</row>
    <row r="743" spans="1:99" ht="16">
      <c r="A743" s="1"/>
      <c r="B743" s="14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2"/>
      <c r="N743" s="2"/>
      <c r="O743" s="2"/>
      <c r="P743" s="1"/>
      <c r="Q743" s="1"/>
      <c r="R743" s="1"/>
      <c r="S743" s="3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</row>
    <row r="744" spans="1:99" ht="16">
      <c r="A744" s="1"/>
      <c r="B744" s="14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2"/>
      <c r="N744" s="2"/>
      <c r="O744" s="2"/>
      <c r="P744" s="1"/>
      <c r="Q744" s="1"/>
      <c r="R744" s="1"/>
      <c r="S744" s="3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</row>
    <row r="745" spans="1:99" ht="16">
      <c r="A745" s="1"/>
      <c r="B745" s="14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2"/>
      <c r="N745" s="2"/>
      <c r="O745" s="2"/>
      <c r="P745" s="1"/>
      <c r="Q745" s="1"/>
      <c r="R745" s="1"/>
      <c r="S745" s="3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</row>
    <row r="746" spans="1:99" ht="16">
      <c r="A746" s="1"/>
      <c r="B746" s="14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2"/>
      <c r="N746" s="2"/>
      <c r="O746" s="2"/>
      <c r="P746" s="1"/>
      <c r="Q746" s="1"/>
      <c r="R746" s="1"/>
      <c r="S746" s="3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</row>
    <row r="747" spans="1:99" ht="16">
      <c r="A747" s="1"/>
      <c r="B747" s="14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2"/>
      <c r="N747" s="2"/>
      <c r="O747" s="2"/>
      <c r="P747" s="1"/>
      <c r="Q747" s="1"/>
      <c r="R747" s="1"/>
      <c r="S747" s="3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</row>
    <row r="748" spans="1:99" ht="16">
      <c r="A748" s="1"/>
      <c r="B748" s="14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2"/>
      <c r="N748" s="2"/>
      <c r="O748" s="2"/>
      <c r="P748" s="1"/>
      <c r="Q748" s="1"/>
      <c r="R748" s="1"/>
      <c r="S748" s="3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</row>
    <row r="749" spans="1:99" ht="16">
      <c r="A749" s="1"/>
      <c r="B749" s="14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2"/>
      <c r="N749" s="2"/>
      <c r="O749" s="2"/>
      <c r="P749" s="1"/>
      <c r="Q749" s="1"/>
      <c r="R749" s="1"/>
      <c r="S749" s="3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</row>
    <row r="750" spans="1:99" ht="16">
      <c r="A750" s="1"/>
      <c r="B750" s="14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2"/>
      <c r="N750" s="2"/>
      <c r="O750" s="2"/>
      <c r="P750" s="1"/>
      <c r="Q750" s="1"/>
      <c r="R750" s="1"/>
      <c r="S750" s="3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</row>
    <row r="751" spans="1:99" ht="16">
      <c r="A751" s="1"/>
      <c r="B751" s="14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2"/>
      <c r="N751" s="2"/>
      <c r="O751" s="2"/>
      <c r="P751" s="1"/>
      <c r="Q751" s="1"/>
      <c r="R751" s="1"/>
      <c r="S751" s="3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</row>
    <row r="752" spans="1:99" ht="16">
      <c r="A752" s="1"/>
      <c r="B752" s="14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2"/>
      <c r="N752" s="2"/>
      <c r="O752" s="2"/>
      <c r="P752" s="1"/>
      <c r="Q752" s="1"/>
      <c r="R752" s="1"/>
      <c r="S752" s="3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</row>
    <row r="753" spans="1:99" ht="16">
      <c r="A753" s="1"/>
      <c r="B753" s="14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2"/>
      <c r="N753" s="2"/>
      <c r="O753" s="2"/>
      <c r="P753" s="1"/>
      <c r="Q753" s="1"/>
      <c r="R753" s="1"/>
      <c r="S753" s="3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</row>
    <row r="754" spans="1:99" ht="16">
      <c r="A754" s="1"/>
      <c r="B754" s="14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2"/>
      <c r="N754" s="2"/>
      <c r="O754" s="2"/>
      <c r="P754" s="1"/>
      <c r="Q754" s="1"/>
      <c r="R754" s="1"/>
      <c r="S754" s="3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</row>
    <row r="755" spans="1:99" ht="16">
      <c r="A755" s="1"/>
      <c r="B755" s="14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2"/>
      <c r="N755" s="2"/>
      <c r="O755" s="2"/>
      <c r="P755" s="1"/>
      <c r="Q755" s="1"/>
      <c r="R755" s="1"/>
      <c r="S755" s="3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</row>
    <row r="756" spans="1:99" ht="16">
      <c r="A756" s="1"/>
      <c r="B756" s="14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2"/>
      <c r="N756" s="2"/>
      <c r="O756" s="2"/>
      <c r="P756" s="1"/>
      <c r="Q756" s="1"/>
      <c r="R756" s="1"/>
      <c r="S756" s="3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</row>
    <row r="757" spans="1:99" ht="16">
      <c r="A757" s="1"/>
      <c r="B757" s="14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2"/>
      <c r="N757" s="2"/>
      <c r="O757" s="2"/>
      <c r="P757" s="1"/>
      <c r="Q757" s="1"/>
      <c r="R757" s="1"/>
      <c r="S757" s="3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</row>
    <row r="758" spans="1:99" ht="16">
      <c r="A758" s="1"/>
      <c r="B758" s="14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2"/>
      <c r="N758" s="2"/>
      <c r="O758" s="2"/>
      <c r="P758" s="1"/>
      <c r="Q758" s="1"/>
      <c r="R758" s="1"/>
      <c r="S758" s="3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</row>
    <row r="759" spans="1:99" ht="16">
      <c r="A759" s="1"/>
      <c r="B759" s="14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2"/>
      <c r="N759" s="2"/>
      <c r="O759" s="2"/>
      <c r="P759" s="1"/>
      <c r="Q759" s="1"/>
      <c r="R759" s="1"/>
      <c r="S759" s="3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</row>
    <row r="760" spans="1:99" ht="16">
      <c r="A760" s="1"/>
      <c r="B760" s="14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2"/>
      <c r="N760" s="2"/>
      <c r="O760" s="2"/>
      <c r="P760" s="1"/>
      <c r="Q760" s="1"/>
      <c r="R760" s="1"/>
      <c r="S760" s="3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</row>
    <row r="761" spans="1:99" ht="16">
      <c r="A761" s="1"/>
      <c r="B761" s="14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2"/>
      <c r="N761" s="2"/>
      <c r="O761" s="2"/>
      <c r="P761" s="1"/>
      <c r="Q761" s="1"/>
      <c r="R761" s="1"/>
      <c r="S761" s="3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</row>
    <row r="762" spans="1:99" ht="16">
      <c r="A762" s="1"/>
      <c r="B762" s="14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2"/>
      <c r="N762" s="2"/>
      <c r="O762" s="2"/>
      <c r="P762" s="1"/>
      <c r="Q762" s="1"/>
      <c r="R762" s="1"/>
      <c r="S762" s="3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</row>
    <row r="763" spans="1:99" ht="16">
      <c r="A763" s="1"/>
      <c r="B763" s="14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2"/>
      <c r="N763" s="2"/>
      <c r="O763" s="2"/>
      <c r="P763" s="1"/>
      <c r="Q763" s="1"/>
      <c r="R763" s="1"/>
      <c r="S763" s="3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</row>
    <row r="764" spans="1:99" ht="16">
      <c r="A764" s="1"/>
      <c r="B764" s="14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2"/>
      <c r="N764" s="2"/>
      <c r="O764" s="2"/>
      <c r="P764" s="1"/>
      <c r="Q764" s="1"/>
      <c r="R764" s="1"/>
      <c r="S764" s="3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</row>
    <row r="765" spans="1:99" ht="16">
      <c r="A765" s="1"/>
      <c r="B765" s="14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2"/>
      <c r="N765" s="2"/>
      <c r="O765" s="2"/>
      <c r="P765" s="1"/>
      <c r="Q765" s="1"/>
      <c r="R765" s="1"/>
      <c r="S765" s="3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</row>
    <row r="766" spans="1:99" ht="16">
      <c r="A766" s="1"/>
      <c r="B766" s="14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2"/>
      <c r="N766" s="2"/>
      <c r="O766" s="2"/>
      <c r="P766" s="1"/>
      <c r="Q766" s="1"/>
      <c r="R766" s="1"/>
      <c r="S766" s="3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</row>
    <row r="767" spans="1:99" ht="16">
      <c r="A767" s="1"/>
      <c r="B767" s="14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2"/>
      <c r="N767" s="2"/>
      <c r="O767" s="2"/>
      <c r="P767" s="1"/>
      <c r="Q767" s="1"/>
      <c r="R767" s="1"/>
      <c r="S767" s="3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</row>
    <row r="768" spans="1:99" ht="16">
      <c r="A768" s="1"/>
      <c r="B768" s="14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2"/>
      <c r="N768" s="2"/>
      <c r="O768" s="2"/>
      <c r="P768" s="1"/>
      <c r="Q768" s="1"/>
      <c r="R768" s="1"/>
      <c r="S768" s="3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</row>
    <row r="769" spans="1:99" ht="16">
      <c r="A769" s="1"/>
      <c r="B769" s="14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2"/>
      <c r="N769" s="2"/>
      <c r="O769" s="2"/>
      <c r="P769" s="1"/>
      <c r="Q769" s="1"/>
      <c r="R769" s="1"/>
      <c r="S769" s="3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</row>
    <row r="770" spans="1:99" ht="16">
      <c r="A770" s="1"/>
      <c r="B770" s="14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2"/>
      <c r="N770" s="2"/>
      <c r="O770" s="2"/>
      <c r="P770" s="1"/>
      <c r="Q770" s="1"/>
      <c r="R770" s="1"/>
      <c r="S770" s="3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</row>
    <row r="771" spans="1:99" ht="16">
      <c r="A771" s="1"/>
      <c r="B771" s="14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2"/>
      <c r="N771" s="2"/>
      <c r="O771" s="2"/>
      <c r="P771" s="1"/>
      <c r="Q771" s="1"/>
      <c r="R771" s="1"/>
      <c r="S771" s="3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</row>
    <row r="772" spans="1:99" ht="16">
      <c r="A772" s="1"/>
      <c r="B772" s="14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2"/>
      <c r="N772" s="2"/>
      <c r="O772" s="2"/>
      <c r="P772" s="1"/>
      <c r="Q772" s="1"/>
      <c r="R772" s="1"/>
      <c r="S772" s="3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</row>
    <row r="773" spans="1:99" ht="16">
      <c r="A773" s="1"/>
      <c r="B773" s="14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2"/>
      <c r="N773" s="2"/>
      <c r="O773" s="2"/>
      <c r="P773" s="1"/>
      <c r="Q773" s="1"/>
      <c r="R773" s="1"/>
      <c r="S773" s="3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</row>
    <row r="774" spans="1:99" ht="16">
      <c r="A774" s="1"/>
      <c r="B774" s="14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2"/>
      <c r="N774" s="2"/>
      <c r="O774" s="2"/>
      <c r="P774" s="1"/>
      <c r="Q774" s="1"/>
      <c r="R774" s="1"/>
      <c r="S774" s="3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</row>
    <row r="775" spans="1:99" ht="16">
      <c r="A775" s="1"/>
      <c r="B775" s="14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2"/>
      <c r="N775" s="2"/>
      <c r="O775" s="2"/>
      <c r="P775" s="1"/>
      <c r="Q775" s="1"/>
      <c r="R775" s="1"/>
      <c r="S775" s="3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</row>
    <row r="776" spans="1:99" ht="16">
      <c r="A776" s="1"/>
      <c r="B776" s="14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2"/>
      <c r="N776" s="2"/>
      <c r="O776" s="2"/>
      <c r="P776" s="1"/>
      <c r="Q776" s="1"/>
      <c r="R776" s="1"/>
      <c r="S776" s="3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</row>
    <row r="777" spans="1:99" ht="16">
      <c r="A777" s="1"/>
      <c r="B777" s="14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2"/>
      <c r="N777" s="2"/>
      <c r="O777" s="2"/>
      <c r="P777" s="1"/>
      <c r="Q777" s="1"/>
      <c r="R777" s="1"/>
      <c r="S777" s="3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</row>
    <row r="778" spans="1:99" ht="16">
      <c r="A778" s="1"/>
      <c r="B778" s="14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2"/>
      <c r="N778" s="2"/>
      <c r="O778" s="2"/>
      <c r="P778" s="1"/>
      <c r="Q778" s="1"/>
      <c r="R778" s="1"/>
      <c r="S778" s="3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</row>
    <row r="779" spans="1:99" ht="16">
      <c r="A779" s="1"/>
      <c r="B779" s="14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2"/>
      <c r="N779" s="2"/>
      <c r="O779" s="2"/>
      <c r="P779" s="1"/>
      <c r="Q779" s="1"/>
      <c r="R779" s="1"/>
      <c r="S779" s="3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</row>
    <row r="780" spans="1:99" ht="16">
      <c r="A780" s="1"/>
      <c r="B780" s="14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2"/>
      <c r="N780" s="2"/>
      <c r="O780" s="2"/>
      <c r="P780" s="1"/>
      <c r="Q780" s="1"/>
      <c r="R780" s="1"/>
      <c r="S780" s="3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</row>
    <row r="781" spans="1:99" ht="16">
      <c r="A781" s="1"/>
      <c r="B781" s="14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2"/>
      <c r="N781" s="2"/>
      <c r="O781" s="2"/>
      <c r="P781" s="1"/>
      <c r="Q781" s="1"/>
      <c r="R781" s="1"/>
      <c r="S781" s="3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</row>
    <row r="782" spans="1:99" ht="16">
      <c r="A782" s="1"/>
      <c r="B782" s="14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2"/>
      <c r="N782" s="2"/>
      <c r="O782" s="2"/>
      <c r="P782" s="1"/>
      <c r="Q782" s="1"/>
      <c r="R782" s="1"/>
      <c r="S782" s="3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</row>
    <row r="783" spans="1:99" ht="16">
      <c r="A783" s="1"/>
      <c r="B783" s="14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2"/>
      <c r="N783" s="2"/>
      <c r="O783" s="2"/>
      <c r="P783" s="1"/>
      <c r="Q783" s="1"/>
      <c r="R783" s="1"/>
      <c r="S783" s="3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</row>
    <row r="784" spans="1:99" ht="16">
      <c r="A784" s="1"/>
      <c r="B784" s="14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2"/>
      <c r="N784" s="2"/>
      <c r="O784" s="2"/>
      <c r="P784" s="1"/>
      <c r="Q784" s="1"/>
      <c r="R784" s="1"/>
      <c r="S784" s="3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</row>
    <row r="785" spans="1:99" ht="16">
      <c r="A785" s="1"/>
      <c r="B785" s="14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2"/>
      <c r="N785" s="2"/>
      <c r="O785" s="2"/>
      <c r="P785" s="1"/>
      <c r="Q785" s="1"/>
      <c r="R785" s="1"/>
      <c r="S785" s="3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</row>
    <row r="786" spans="1:99" ht="16">
      <c r="A786" s="1"/>
      <c r="B786" s="14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2"/>
      <c r="N786" s="2"/>
      <c r="O786" s="2"/>
      <c r="P786" s="1"/>
      <c r="Q786" s="1"/>
      <c r="R786" s="1"/>
      <c r="S786" s="3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</row>
    <row r="787" spans="1:99" ht="16">
      <c r="A787" s="1"/>
      <c r="B787" s="14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2"/>
      <c r="N787" s="2"/>
      <c r="O787" s="2"/>
      <c r="P787" s="1"/>
      <c r="Q787" s="1"/>
      <c r="R787" s="1"/>
      <c r="S787" s="3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</row>
    <row r="788" spans="1:99" ht="16">
      <c r="A788" s="1"/>
      <c r="B788" s="14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2"/>
      <c r="N788" s="2"/>
      <c r="O788" s="2"/>
      <c r="P788" s="1"/>
      <c r="Q788" s="1"/>
      <c r="R788" s="1"/>
      <c r="S788" s="3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</row>
    <row r="789" spans="1:99" ht="16">
      <c r="A789" s="1"/>
      <c r="B789" s="14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2"/>
      <c r="N789" s="2"/>
      <c r="O789" s="2"/>
      <c r="P789" s="1"/>
      <c r="Q789" s="1"/>
      <c r="R789" s="1"/>
      <c r="S789" s="3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</row>
    <row r="790" spans="1:99" ht="16">
      <c r="A790" s="1"/>
      <c r="B790" s="14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2"/>
      <c r="N790" s="2"/>
      <c r="O790" s="2"/>
      <c r="P790" s="1"/>
      <c r="Q790" s="1"/>
      <c r="R790" s="1"/>
      <c r="S790" s="3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</row>
    <row r="791" spans="1:99" ht="16">
      <c r="A791" s="1"/>
      <c r="B791" s="14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2"/>
      <c r="N791" s="2"/>
      <c r="O791" s="2"/>
      <c r="P791" s="1"/>
      <c r="Q791" s="1"/>
      <c r="R791" s="1"/>
      <c r="S791" s="3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</row>
    <row r="792" spans="1:99" ht="16">
      <c r="A792" s="1"/>
      <c r="B792" s="14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2"/>
      <c r="N792" s="2"/>
      <c r="O792" s="2"/>
      <c r="P792" s="1"/>
      <c r="Q792" s="1"/>
      <c r="R792" s="1"/>
      <c r="S792" s="3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</row>
    <row r="793" spans="1:99" ht="16">
      <c r="A793" s="1"/>
      <c r="B793" s="14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2"/>
      <c r="N793" s="2"/>
      <c r="O793" s="2"/>
      <c r="P793" s="1"/>
      <c r="Q793" s="1"/>
      <c r="R793" s="1"/>
      <c r="S793" s="3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</row>
    <row r="794" spans="1:99" ht="16">
      <c r="A794" s="1"/>
      <c r="B794" s="14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2"/>
      <c r="N794" s="2"/>
      <c r="O794" s="2"/>
      <c r="P794" s="1"/>
      <c r="Q794" s="1"/>
      <c r="R794" s="1"/>
      <c r="S794" s="3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</row>
    <row r="795" spans="1:99" ht="16">
      <c r="A795" s="1"/>
      <c r="B795" s="14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2"/>
      <c r="N795" s="2"/>
      <c r="O795" s="2"/>
      <c r="P795" s="1"/>
      <c r="Q795" s="1"/>
      <c r="R795" s="1"/>
      <c r="S795" s="3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</row>
    <row r="796" spans="1:99" ht="16">
      <c r="A796" s="1"/>
      <c r="B796" s="14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2"/>
      <c r="N796" s="2"/>
      <c r="O796" s="2"/>
      <c r="P796" s="1"/>
      <c r="Q796" s="1"/>
      <c r="R796" s="1"/>
      <c r="S796" s="3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</row>
    <row r="797" spans="1:99" ht="16">
      <c r="A797" s="1"/>
      <c r="B797" s="14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2"/>
      <c r="N797" s="2"/>
      <c r="O797" s="2"/>
      <c r="P797" s="1"/>
      <c r="Q797" s="1"/>
      <c r="R797" s="1"/>
      <c r="S797" s="3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</row>
    <row r="798" spans="1:99" ht="16">
      <c r="A798" s="1"/>
      <c r="B798" s="14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2"/>
      <c r="N798" s="2"/>
      <c r="O798" s="2"/>
      <c r="P798" s="1"/>
      <c r="Q798" s="1"/>
      <c r="R798" s="1"/>
      <c r="S798" s="3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</row>
    <row r="799" spans="1:99" ht="16">
      <c r="A799" s="1"/>
      <c r="B799" s="14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2"/>
      <c r="N799" s="2"/>
      <c r="O799" s="2"/>
      <c r="P799" s="1"/>
      <c r="Q799" s="1"/>
      <c r="R799" s="1"/>
      <c r="S799" s="3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</row>
    <row r="800" spans="1:99" ht="16">
      <c r="A800" s="1"/>
      <c r="B800" s="14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2"/>
      <c r="N800" s="2"/>
      <c r="O800" s="2"/>
      <c r="P800" s="1"/>
      <c r="Q800" s="1"/>
      <c r="R800" s="1"/>
      <c r="S800" s="3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</row>
    <row r="801" spans="1:99" ht="16">
      <c r="A801" s="1"/>
      <c r="B801" s="14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2"/>
      <c r="N801" s="2"/>
      <c r="O801" s="2"/>
      <c r="P801" s="1"/>
      <c r="Q801" s="1"/>
      <c r="R801" s="1"/>
      <c r="S801" s="3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</row>
    <row r="802" spans="1:99" ht="16">
      <c r="A802" s="1"/>
      <c r="B802" s="14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2"/>
      <c r="N802" s="2"/>
      <c r="O802" s="2"/>
      <c r="P802" s="1"/>
      <c r="Q802" s="1"/>
      <c r="R802" s="1"/>
      <c r="S802" s="3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</row>
    <row r="803" spans="1:99" ht="16">
      <c r="A803" s="1"/>
      <c r="B803" s="14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2"/>
      <c r="N803" s="2"/>
      <c r="O803" s="2"/>
      <c r="P803" s="1"/>
      <c r="Q803" s="1"/>
      <c r="R803" s="1"/>
      <c r="S803" s="3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</row>
    <row r="804" spans="1:99" ht="16">
      <c r="A804" s="1"/>
      <c r="B804" s="14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2"/>
      <c r="N804" s="2"/>
      <c r="O804" s="2"/>
      <c r="P804" s="1"/>
      <c r="Q804" s="1"/>
      <c r="R804" s="1"/>
      <c r="S804" s="3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</row>
    <row r="805" spans="1:99" ht="16">
      <c r="A805" s="1"/>
      <c r="B805" s="14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2"/>
      <c r="N805" s="2"/>
      <c r="O805" s="2"/>
      <c r="P805" s="1"/>
      <c r="Q805" s="1"/>
      <c r="R805" s="1"/>
      <c r="S805" s="3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</row>
    <row r="806" spans="1:99" ht="16">
      <c r="A806" s="1"/>
      <c r="B806" s="14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2"/>
      <c r="N806" s="2"/>
      <c r="O806" s="2"/>
      <c r="P806" s="1"/>
      <c r="Q806" s="1"/>
      <c r="R806" s="1"/>
      <c r="S806" s="3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</row>
    <row r="807" spans="1:99" ht="16">
      <c r="A807" s="1"/>
      <c r="B807" s="14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2"/>
      <c r="N807" s="2"/>
      <c r="O807" s="2"/>
      <c r="P807" s="1"/>
      <c r="Q807" s="1"/>
      <c r="R807" s="1"/>
      <c r="S807" s="3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</row>
    <row r="808" spans="1:99" ht="16">
      <c r="A808" s="1"/>
      <c r="B808" s="14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2"/>
      <c r="N808" s="2"/>
      <c r="O808" s="2"/>
      <c r="P808" s="1"/>
      <c r="Q808" s="1"/>
      <c r="R808" s="1"/>
      <c r="S808" s="3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</row>
    <row r="809" spans="1:99" ht="16">
      <c r="A809" s="1"/>
      <c r="B809" s="14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2"/>
      <c r="N809" s="2"/>
      <c r="O809" s="2"/>
      <c r="P809" s="1"/>
      <c r="Q809" s="1"/>
      <c r="R809" s="1"/>
      <c r="S809" s="3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</row>
    <row r="810" spans="1:99" ht="16">
      <c r="A810" s="1"/>
      <c r="B810" s="14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2"/>
      <c r="N810" s="2"/>
      <c r="O810" s="2"/>
      <c r="P810" s="1"/>
      <c r="Q810" s="1"/>
      <c r="R810" s="1"/>
      <c r="S810" s="3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</row>
    <row r="811" spans="1:99" ht="16">
      <c r="A811" s="1"/>
      <c r="B811" s="14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2"/>
      <c r="N811" s="2"/>
      <c r="O811" s="2"/>
      <c r="P811" s="1"/>
      <c r="Q811" s="1"/>
      <c r="R811" s="1"/>
      <c r="S811" s="3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</row>
    <row r="812" spans="1:99" ht="16">
      <c r="A812" s="1"/>
      <c r="B812" s="14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2"/>
      <c r="N812" s="2"/>
      <c r="O812" s="2"/>
      <c r="P812" s="1"/>
      <c r="Q812" s="1"/>
      <c r="R812" s="1"/>
      <c r="S812" s="3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</row>
    <row r="813" spans="1:99" ht="16">
      <c r="A813" s="1"/>
      <c r="B813" s="14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2"/>
      <c r="N813" s="2"/>
      <c r="O813" s="2"/>
      <c r="P813" s="1"/>
      <c r="Q813" s="1"/>
      <c r="R813" s="1"/>
      <c r="S813" s="3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</row>
    <row r="814" spans="1:99" ht="16">
      <c r="A814" s="1"/>
      <c r="B814" s="14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2"/>
      <c r="N814" s="2"/>
      <c r="O814" s="2"/>
      <c r="P814" s="1"/>
      <c r="Q814" s="1"/>
      <c r="R814" s="1"/>
      <c r="S814" s="3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</row>
    <row r="815" spans="1:99" ht="16">
      <c r="A815" s="1"/>
      <c r="B815" s="14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2"/>
      <c r="N815" s="2"/>
      <c r="O815" s="2"/>
      <c r="P815" s="1"/>
      <c r="Q815" s="1"/>
      <c r="R815" s="1"/>
      <c r="S815" s="3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</row>
    <row r="816" spans="1:99" ht="16">
      <c r="A816" s="1"/>
      <c r="B816" s="14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2"/>
      <c r="N816" s="2"/>
      <c r="O816" s="2"/>
      <c r="P816" s="1"/>
      <c r="Q816" s="1"/>
      <c r="R816" s="1"/>
      <c r="S816" s="3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</row>
    <row r="817" spans="1:99" ht="16">
      <c r="A817" s="1"/>
      <c r="B817" s="14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2"/>
      <c r="N817" s="2"/>
      <c r="O817" s="2"/>
      <c r="P817" s="1"/>
      <c r="Q817" s="1"/>
      <c r="R817" s="1"/>
      <c r="S817" s="3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</row>
    <row r="818" spans="1:99" ht="16">
      <c r="A818" s="1"/>
      <c r="B818" s="14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2"/>
      <c r="N818" s="2"/>
      <c r="O818" s="2"/>
      <c r="P818" s="1"/>
      <c r="Q818" s="1"/>
      <c r="R818" s="1"/>
      <c r="S818" s="3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</row>
    <row r="819" spans="1:99" ht="16">
      <c r="A819" s="1"/>
      <c r="B819" s="14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2"/>
      <c r="N819" s="2"/>
      <c r="O819" s="2"/>
      <c r="P819" s="1"/>
      <c r="Q819" s="1"/>
      <c r="R819" s="1"/>
      <c r="S819" s="3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</row>
    <row r="820" spans="1:99" ht="16">
      <c r="A820" s="1"/>
      <c r="B820" s="14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2"/>
      <c r="N820" s="2"/>
      <c r="O820" s="2"/>
      <c r="P820" s="1"/>
      <c r="Q820" s="1"/>
      <c r="R820" s="1"/>
      <c r="S820" s="3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</row>
    <row r="821" spans="1:99" ht="16">
      <c r="A821" s="1"/>
      <c r="B821" s="14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2"/>
      <c r="N821" s="2"/>
      <c r="O821" s="2"/>
      <c r="P821" s="1"/>
      <c r="Q821" s="1"/>
      <c r="R821" s="1"/>
      <c r="S821" s="3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</row>
    <row r="822" spans="1:99" ht="16">
      <c r="A822" s="1"/>
      <c r="B822" s="14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2"/>
      <c r="N822" s="2"/>
      <c r="O822" s="2"/>
      <c r="P822" s="1"/>
      <c r="Q822" s="1"/>
      <c r="R822" s="1"/>
      <c r="S822" s="3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</row>
    <row r="823" spans="1:99" ht="16">
      <c r="A823" s="1"/>
      <c r="B823" s="14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2"/>
      <c r="N823" s="2"/>
      <c r="O823" s="2"/>
      <c r="P823" s="1"/>
      <c r="Q823" s="1"/>
      <c r="R823" s="1"/>
      <c r="S823" s="3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</row>
    <row r="824" spans="1:99" ht="16">
      <c r="A824" s="1"/>
      <c r="B824" s="14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2"/>
      <c r="N824" s="2"/>
      <c r="O824" s="2"/>
      <c r="P824" s="1"/>
      <c r="Q824" s="1"/>
      <c r="R824" s="1"/>
      <c r="S824" s="3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</row>
    <row r="825" spans="1:99" ht="16">
      <c r="A825" s="1"/>
      <c r="B825" s="14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2"/>
      <c r="N825" s="2"/>
      <c r="O825" s="2"/>
      <c r="P825" s="1"/>
      <c r="Q825" s="1"/>
      <c r="R825" s="1"/>
      <c r="S825" s="3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</row>
    <row r="826" spans="1:99" ht="16">
      <c r="A826" s="1"/>
      <c r="B826" s="14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2"/>
      <c r="N826" s="2"/>
      <c r="O826" s="2"/>
      <c r="P826" s="1"/>
      <c r="Q826" s="1"/>
      <c r="R826" s="1"/>
      <c r="S826" s="3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</row>
    <row r="827" spans="1:99" ht="16">
      <c r="A827" s="1"/>
      <c r="B827" s="14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2"/>
      <c r="N827" s="2"/>
      <c r="O827" s="2"/>
      <c r="P827" s="1"/>
      <c r="Q827" s="1"/>
      <c r="R827" s="1"/>
      <c r="S827" s="3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</row>
    <row r="828" spans="1:99" ht="16">
      <c r="A828" s="1"/>
      <c r="B828" s="14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2"/>
      <c r="N828" s="2"/>
      <c r="O828" s="2"/>
      <c r="P828" s="1"/>
      <c r="Q828" s="1"/>
      <c r="R828" s="1"/>
      <c r="S828" s="3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</row>
    <row r="829" spans="1:99" ht="16">
      <c r="A829" s="1"/>
      <c r="B829" s="14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2"/>
      <c r="N829" s="2"/>
      <c r="O829" s="2"/>
      <c r="P829" s="1"/>
      <c r="Q829" s="1"/>
      <c r="R829" s="1"/>
      <c r="S829" s="3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</row>
    <row r="830" spans="1:99" ht="16">
      <c r="A830" s="1"/>
      <c r="B830" s="14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2"/>
      <c r="N830" s="2"/>
      <c r="O830" s="2"/>
      <c r="P830" s="1"/>
      <c r="Q830" s="1"/>
      <c r="R830" s="1"/>
      <c r="S830" s="3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</row>
    <row r="831" spans="1:99" ht="16">
      <c r="A831" s="1"/>
      <c r="B831" s="14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2"/>
      <c r="N831" s="2"/>
      <c r="O831" s="2"/>
      <c r="P831" s="1"/>
      <c r="Q831" s="1"/>
      <c r="R831" s="1"/>
      <c r="S831" s="3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</row>
    <row r="832" spans="1:99" ht="16">
      <c r="A832" s="1"/>
      <c r="B832" s="14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2"/>
      <c r="N832" s="2"/>
      <c r="O832" s="2"/>
      <c r="P832" s="1"/>
      <c r="Q832" s="1"/>
      <c r="R832" s="1"/>
      <c r="S832" s="3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</row>
    <row r="833" spans="1:99" ht="16">
      <c r="A833" s="1"/>
      <c r="B833" s="14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2"/>
      <c r="N833" s="2"/>
      <c r="O833" s="2"/>
      <c r="P833" s="1"/>
      <c r="Q833" s="1"/>
      <c r="R833" s="1"/>
      <c r="S833" s="3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</row>
    <row r="834" spans="1:99" ht="16">
      <c r="A834" s="1"/>
      <c r="B834" s="14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2"/>
      <c r="N834" s="2"/>
      <c r="O834" s="2"/>
      <c r="P834" s="1"/>
      <c r="Q834" s="1"/>
      <c r="R834" s="1"/>
      <c r="S834" s="3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</row>
    <row r="835" spans="1:99" ht="16">
      <c r="A835" s="1"/>
      <c r="B835" s="14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2"/>
      <c r="N835" s="2"/>
      <c r="O835" s="2"/>
      <c r="P835" s="1"/>
      <c r="Q835" s="1"/>
      <c r="R835" s="1"/>
      <c r="S835" s="3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</row>
    <row r="836" spans="1:99" ht="16">
      <c r="A836" s="1"/>
      <c r="B836" s="14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2"/>
      <c r="N836" s="2"/>
      <c r="O836" s="2"/>
      <c r="P836" s="1"/>
      <c r="Q836" s="1"/>
      <c r="R836" s="1"/>
      <c r="S836" s="3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</row>
    <row r="837" spans="1:99" ht="16">
      <c r="A837" s="1"/>
      <c r="B837" s="14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2"/>
      <c r="N837" s="2"/>
      <c r="O837" s="2"/>
      <c r="P837" s="1"/>
      <c r="Q837" s="1"/>
      <c r="R837" s="1"/>
      <c r="S837" s="3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</row>
    <row r="838" spans="1:99" ht="16">
      <c r="A838" s="1"/>
      <c r="B838" s="14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2"/>
      <c r="N838" s="2"/>
      <c r="O838" s="2"/>
      <c r="P838" s="1"/>
      <c r="Q838" s="1"/>
      <c r="R838" s="1"/>
      <c r="S838" s="3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</row>
    <row r="839" spans="1:99" ht="16">
      <c r="A839" s="1"/>
      <c r="B839" s="14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2"/>
      <c r="N839" s="2"/>
      <c r="O839" s="2"/>
      <c r="P839" s="1"/>
      <c r="Q839" s="1"/>
      <c r="R839" s="1"/>
      <c r="S839" s="3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</row>
    <row r="840" spans="1:99" ht="16">
      <c r="A840" s="1"/>
      <c r="B840" s="14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2"/>
      <c r="N840" s="2"/>
      <c r="O840" s="2"/>
      <c r="P840" s="1"/>
      <c r="Q840" s="1"/>
      <c r="R840" s="1"/>
      <c r="S840" s="3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</row>
    <row r="841" spans="1:99" ht="16">
      <c r="A841" s="1"/>
      <c r="B841" s="14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2"/>
      <c r="N841" s="2"/>
      <c r="O841" s="2"/>
      <c r="P841" s="1"/>
      <c r="Q841" s="1"/>
      <c r="R841" s="1"/>
      <c r="S841" s="3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</row>
    <row r="842" spans="1:99" ht="16">
      <c r="A842" s="1"/>
      <c r="B842" s="14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2"/>
      <c r="N842" s="2"/>
      <c r="O842" s="2"/>
      <c r="P842" s="1"/>
      <c r="Q842" s="1"/>
      <c r="R842" s="1"/>
      <c r="S842" s="3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</row>
    <row r="843" spans="1:99" ht="16">
      <c r="A843" s="1"/>
      <c r="B843" s="14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2"/>
      <c r="N843" s="2"/>
      <c r="O843" s="2"/>
      <c r="P843" s="1"/>
      <c r="Q843" s="1"/>
      <c r="R843" s="1"/>
      <c r="S843" s="3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</row>
    <row r="844" spans="1:99" ht="16">
      <c r="A844" s="1"/>
      <c r="B844" s="14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2"/>
      <c r="N844" s="2"/>
      <c r="O844" s="2"/>
      <c r="P844" s="1"/>
      <c r="Q844" s="1"/>
      <c r="R844" s="1"/>
      <c r="S844" s="3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</row>
    <row r="845" spans="1:99" ht="16">
      <c r="A845" s="1"/>
      <c r="B845" s="14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2"/>
      <c r="N845" s="2"/>
      <c r="O845" s="2"/>
      <c r="P845" s="1"/>
      <c r="Q845" s="1"/>
      <c r="R845" s="1"/>
      <c r="S845" s="3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</row>
    <row r="846" spans="1:99" ht="16">
      <c r="A846" s="1"/>
      <c r="B846" s="14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2"/>
      <c r="N846" s="2"/>
      <c r="O846" s="2"/>
      <c r="P846" s="1"/>
      <c r="Q846" s="1"/>
      <c r="R846" s="1"/>
      <c r="S846" s="3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</row>
    <row r="847" spans="1:99" ht="16">
      <c r="A847" s="1"/>
      <c r="B847" s="14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2"/>
      <c r="N847" s="2"/>
      <c r="O847" s="2"/>
      <c r="P847" s="1"/>
      <c r="Q847" s="1"/>
      <c r="R847" s="1"/>
      <c r="S847" s="3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</row>
    <row r="848" spans="1:99" ht="16">
      <c r="A848" s="1"/>
      <c r="B848" s="14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2"/>
      <c r="N848" s="2"/>
      <c r="O848" s="2"/>
      <c r="P848" s="1"/>
      <c r="Q848" s="1"/>
      <c r="R848" s="1"/>
      <c r="S848" s="3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</row>
    <row r="849" spans="1:99" ht="16">
      <c r="A849" s="1"/>
      <c r="B849" s="14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2"/>
      <c r="N849" s="2"/>
      <c r="O849" s="2"/>
      <c r="P849" s="1"/>
      <c r="Q849" s="1"/>
      <c r="R849" s="1"/>
      <c r="S849" s="3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</row>
    <row r="850" spans="1:99" ht="16">
      <c r="A850" s="1"/>
      <c r="B850" s="14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2"/>
      <c r="N850" s="2"/>
      <c r="O850" s="2"/>
      <c r="P850" s="1"/>
      <c r="Q850" s="1"/>
      <c r="R850" s="1"/>
      <c r="S850" s="3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</row>
    <row r="851" spans="1:99" ht="16">
      <c r="A851" s="1"/>
      <c r="B851" s="14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2"/>
      <c r="N851" s="2"/>
      <c r="O851" s="2"/>
      <c r="P851" s="1"/>
      <c r="Q851" s="1"/>
      <c r="R851" s="1"/>
      <c r="S851" s="3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</row>
    <row r="852" spans="1:99" ht="16">
      <c r="A852" s="1"/>
      <c r="B852" s="14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2"/>
      <c r="N852" s="2"/>
      <c r="O852" s="2"/>
      <c r="P852" s="1"/>
      <c r="Q852" s="1"/>
      <c r="R852" s="1"/>
      <c r="S852" s="3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</row>
    <row r="853" spans="1:99" ht="16">
      <c r="A853" s="1"/>
      <c r="B853" s="14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2"/>
      <c r="N853" s="2"/>
      <c r="O853" s="2"/>
      <c r="P853" s="1"/>
      <c r="Q853" s="1"/>
      <c r="R853" s="1"/>
      <c r="S853" s="3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</row>
    <row r="854" spans="1:99" ht="16">
      <c r="A854" s="1"/>
      <c r="B854" s="14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2"/>
      <c r="N854" s="2"/>
      <c r="O854" s="2"/>
      <c r="P854" s="1"/>
      <c r="Q854" s="1"/>
      <c r="R854" s="1"/>
      <c r="S854" s="3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</row>
    <row r="855" spans="1:99" ht="16">
      <c r="A855" s="1"/>
      <c r="B855" s="14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2"/>
      <c r="N855" s="2"/>
      <c r="O855" s="2"/>
      <c r="P855" s="1"/>
      <c r="Q855" s="1"/>
      <c r="R855" s="1"/>
      <c r="S855" s="3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</row>
    <row r="856" spans="1:99" ht="16">
      <c r="A856" s="1"/>
      <c r="B856" s="14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2"/>
      <c r="N856" s="2"/>
      <c r="O856" s="2"/>
      <c r="P856" s="1"/>
      <c r="Q856" s="1"/>
      <c r="R856" s="1"/>
      <c r="S856" s="3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</row>
    <row r="857" spans="1:99" ht="16">
      <c r="A857" s="1"/>
      <c r="B857" s="14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2"/>
      <c r="N857" s="2"/>
      <c r="O857" s="2"/>
      <c r="P857" s="1"/>
      <c r="Q857" s="1"/>
      <c r="R857" s="1"/>
      <c r="S857" s="3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</row>
    <row r="858" spans="1:99" ht="16">
      <c r="A858" s="1"/>
      <c r="B858" s="14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2"/>
      <c r="N858" s="2"/>
      <c r="O858" s="2"/>
      <c r="P858" s="1"/>
      <c r="Q858" s="1"/>
      <c r="R858" s="1"/>
      <c r="S858" s="3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</row>
    <row r="859" spans="1:99" ht="16">
      <c r="A859" s="1"/>
      <c r="B859" s="14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2"/>
      <c r="N859" s="2"/>
      <c r="O859" s="2"/>
      <c r="P859" s="1"/>
      <c r="Q859" s="1"/>
      <c r="R859" s="1"/>
      <c r="S859" s="3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</row>
    <row r="860" spans="1:99" ht="16">
      <c r="A860" s="1"/>
      <c r="B860" s="14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2"/>
      <c r="N860" s="2"/>
      <c r="O860" s="2"/>
      <c r="P860" s="1"/>
      <c r="Q860" s="1"/>
      <c r="R860" s="1"/>
      <c r="S860" s="3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</row>
    <row r="861" spans="1:99" ht="16">
      <c r="A861" s="1"/>
      <c r="B861" s="14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2"/>
      <c r="N861" s="2"/>
      <c r="O861" s="2"/>
      <c r="P861" s="1"/>
      <c r="Q861" s="1"/>
      <c r="R861" s="1"/>
      <c r="S861" s="3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</row>
    <row r="862" spans="1:99" ht="16">
      <c r="A862" s="1"/>
      <c r="B862" s="14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2"/>
      <c r="N862" s="2"/>
      <c r="O862" s="2"/>
      <c r="P862" s="1"/>
      <c r="Q862" s="1"/>
      <c r="R862" s="1"/>
      <c r="S862" s="3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</row>
    <row r="863" spans="1:99" ht="16">
      <c r="A863" s="1"/>
      <c r="B863" s="14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2"/>
      <c r="N863" s="2"/>
      <c r="O863" s="2"/>
      <c r="P863" s="1"/>
      <c r="Q863" s="1"/>
      <c r="R863" s="1"/>
      <c r="S863" s="3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</row>
    <row r="864" spans="1:99" ht="16">
      <c r="A864" s="1"/>
      <c r="B864" s="14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2"/>
      <c r="N864" s="2"/>
      <c r="O864" s="2"/>
      <c r="P864" s="1"/>
      <c r="Q864" s="1"/>
      <c r="R864" s="1"/>
      <c r="S864" s="3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</row>
    <row r="865" spans="1:99" ht="16">
      <c r="A865" s="1"/>
      <c r="B865" s="14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2"/>
      <c r="N865" s="2"/>
      <c r="O865" s="2"/>
      <c r="P865" s="1"/>
      <c r="Q865" s="1"/>
      <c r="R865" s="1"/>
      <c r="S865" s="3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</row>
    <row r="866" spans="1:99" ht="16">
      <c r="A866" s="1"/>
      <c r="B866" s="14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2"/>
      <c r="N866" s="2"/>
      <c r="O866" s="2"/>
      <c r="P866" s="1"/>
      <c r="Q866" s="1"/>
      <c r="R866" s="1"/>
      <c r="S866" s="3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</row>
    <row r="867" spans="1:99" ht="16">
      <c r="A867" s="1"/>
      <c r="B867" s="14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2"/>
      <c r="N867" s="2"/>
      <c r="O867" s="2"/>
      <c r="P867" s="1"/>
      <c r="Q867" s="1"/>
      <c r="R867" s="1"/>
      <c r="S867" s="3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</row>
    <row r="868" spans="1:99" ht="16">
      <c r="A868" s="1"/>
      <c r="B868" s="14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2"/>
      <c r="N868" s="2"/>
      <c r="O868" s="2"/>
      <c r="P868" s="1"/>
      <c r="Q868" s="1"/>
      <c r="R868" s="1"/>
      <c r="S868" s="3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</row>
    <row r="869" spans="1:99" ht="16">
      <c r="A869" s="1"/>
      <c r="B869" s="14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2"/>
      <c r="N869" s="2"/>
      <c r="O869" s="2"/>
      <c r="P869" s="1"/>
      <c r="Q869" s="1"/>
      <c r="R869" s="1"/>
      <c r="S869" s="3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</row>
    <row r="870" spans="1:99" ht="16">
      <c r="A870" s="1"/>
      <c r="B870" s="14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2"/>
      <c r="N870" s="2"/>
      <c r="O870" s="2"/>
      <c r="P870" s="1"/>
      <c r="Q870" s="1"/>
      <c r="R870" s="1"/>
      <c r="S870" s="3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</row>
    <row r="871" spans="1:99" ht="16">
      <c r="A871" s="1"/>
      <c r="B871" s="14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2"/>
      <c r="N871" s="2"/>
      <c r="O871" s="2"/>
      <c r="P871" s="1"/>
      <c r="Q871" s="1"/>
      <c r="R871" s="1"/>
      <c r="S871" s="3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</row>
    <row r="872" spans="1:99" ht="16">
      <c r="A872" s="1"/>
      <c r="B872" s="14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2"/>
      <c r="N872" s="2"/>
      <c r="O872" s="2"/>
      <c r="P872" s="1"/>
      <c r="Q872" s="1"/>
      <c r="R872" s="1"/>
      <c r="S872" s="3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</row>
    <row r="873" spans="1:99" ht="16">
      <c r="A873" s="1"/>
      <c r="B873" s="14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2"/>
      <c r="N873" s="2"/>
      <c r="O873" s="2"/>
      <c r="P873" s="1"/>
      <c r="Q873" s="1"/>
      <c r="R873" s="1"/>
      <c r="S873" s="3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</row>
    <row r="874" spans="1:99" ht="16">
      <c r="A874" s="1"/>
      <c r="B874" s="14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2"/>
      <c r="N874" s="2"/>
      <c r="O874" s="2"/>
      <c r="P874" s="1"/>
      <c r="Q874" s="1"/>
      <c r="R874" s="1"/>
      <c r="S874" s="3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</row>
    <row r="875" spans="1:99" ht="16">
      <c r="A875" s="1"/>
      <c r="B875" s="14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2"/>
      <c r="N875" s="2"/>
      <c r="O875" s="2"/>
      <c r="P875" s="1"/>
      <c r="Q875" s="1"/>
      <c r="R875" s="1"/>
      <c r="S875" s="3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</row>
    <row r="876" spans="1:99" ht="16">
      <c r="A876" s="1"/>
      <c r="B876" s="14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2"/>
      <c r="N876" s="2"/>
      <c r="O876" s="2"/>
      <c r="P876" s="1"/>
      <c r="Q876" s="1"/>
      <c r="R876" s="1"/>
      <c r="S876" s="3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</row>
    <row r="877" spans="1:99" ht="16">
      <c r="A877" s="1"/>
      <c r="B877" s="14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2"/>
      <c r="N877" s="2"/>
      <c r="O877" s="2"/>
      <c r="P877" s="1"/>
      <c r="Q877" s="1"/>
      <c r="R877" s="1"/>
      <c r="S877" s="3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</row>
    <row r="878" spans="1:99" ht="16">
      <c r="A878" s="1"/>
      <c r="B878" s="14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2"/>
      <c r="N878" s="2"/>
      <c r="O878" s="2"/>
      <c r="P878" s="1"/>
      <c r="Q878" s="1"/>
      <c r="R878" s="1"/>
      <c r="S878" s="3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</row>
    <row r="879" spans="1:99" ht="16">
      <c r="A879" s="1"/>
      <c r="B879" s="14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2"/>
      <c r="N879" s="2"/>
      <c r="O879" s="2"/>
      <c r="P879" s="1"/>
      <c r="Q879" s="1"/>
      <c r="R879" s="1"/>
      <c r="S879" s="3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</row>
    <row r="880" spans="1:99" ht="16">
      <c r="A880" s="1"/>
      <c r="B880" s="14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2"/>
      <c r="N880" s="2"/>
      <c r="O880" s="2"/>
      <c r="P880" s="1"/>
      <c r="Q880" s="1"/>
      <c r="R880" s="1"/>
      <c r="S880" s="3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</row>
    <row r="881" spans="1:99" ht="16">
      <c r="A881" s="1"/>
      <c r="B881" s="14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2"/>
      <c r="N881" s="2"/>
      <c r="O881" s="2"/>
      <c r="P881" s="1"/>
      <c r="Q881" s="1"/>
      <c r="R881" s="1"/>
      <c r="S881" s="3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</row>
    <row r="882" spans="1:99" ht="16">
      <c r="A882" s="1"/>
      <c r="B882" s="14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2"/>
      <c r="N882" s="2"/>
      <c r="O882" s="2"/>
      <c r="P882" s="1"/>
      <c r="Q882" s="1"/>
      <c r="R882" s="1"/>
      <c r="S882" s="3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</row>
    <row r="883" spans="1:99" ht="16">
      <c r="A883" s="1"/>
      <c r="B883" s="14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2"/>
      <c r="N883" s="2"/>
      <c r="O883" s="2"/>
      <c r="P883" s="1"/>
      <c r="Q883" s="1"/>
      <c r="R883" s="1"/>
      <c r="S883" s="3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</row>
    <row r="884" spans="1:99" ht="16">
      <c r="A884" s="1"/>
      <c r="B884" s="14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2"/>
      <c r="N884" s="2"/>
      <c r="O884" s="2"/>
      <c r="P884" s="1"/>
      <c r="Q884" s="1"/>
      <c r="R884" s="1"/>
      <c r="S884" s="3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</row>
    <row r="885" spans="1:99" ht="16">
      <c r="A885" s="1"/>
      <c r="B885" s="14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2"/>
      <c r="N885" s="2"/>
      <c r="O885" s="2"/>
      <c r="P885" s="1"/>
      <c r="Q885" s="1"/>
      <c r="R885" s="1"/>
      <c r="S885" s="3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</row>
    <row r="886" spans="1:99" ht="16">
      <c r="A886" s="1"/>
      <c r="B886" s="14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2"/>
      <c r="N886" s="2"/>
      <c r="O886" s="2"/>
      <c r="P886" s="1"/>
      <c r="Q886" s="1"/>
      <c r="R886" s="1"/>
      <c r="S886" s="3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</row>
    <row r="887" spans="1:99" ht="16">
      <c r="A887" s="1"/>
      <c r="B887" s="14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2"/>
      <c r="N887" s="2"/>
      <c r="O887" s="2"/>
      <c r="P887" s="1"/>
      <c r="Q887" s="1"/>
      <c r="R887" s="1"/>
      <c r="S887" s="3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</row>
    <row r="888" spans="1:99" ht="16">
      <c r="A888" s="1"/>
      <c r="B888" s="14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2"/>
      <c r="N888" s="2"/>
      <c r="O888" s="2"/>
      <c r="P888" s="1"/>
      <c r="Q888" s="1"/>
      <c r="R888" s="1"/>
      <c r="S888" s="3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</row>
    <row r="889" spans="1:99" ht="16">
      <c r="A889" s="1"/>
      <c r="B889" s="14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2"/>
      <c r="N889" s="2"/>
      <c r="O889" s="2"/>
      <c r="P889" s="1"/>
      <c r="Q889" s="1"/>
      <c r="R889" s="1"/>
      <c r="S889" s="3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</row>
    <row r="890" spans="1:99" ht="16">
      <c r="A890" s="1"/>
      <c r="B890" s="14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2"/>
      <c r="N890" s="2"/>
      <c r="O890" s="2"/>
      <c r="P890" s="1"/>
      <c r="Q890" s="1"/>
      <c r="R890" s="1"/>
      <c r="S890" s="3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</row>
    <row r="891" spans="1:99" ht="16">
      <c r="A891" s="1"/>
      <c r="B891" s="14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2"/>
      <c r="N891" s="2"/>
      <c r="O891" s="2"/>
      <c r="P891" s="1"/>
      <c r="Q891" s="1"/>
      <c r="R891" s="1"/>
      <c r="S891" s="3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</row>
    <row r="892" spans="1:99" ht="16">
      <c r="A892" s="1"/>
      <c r="B892" s="14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2"/>
      <c r="N892" s="2"/>
      <c r="O892" s="2"/>
      <c r="P892" s="1"/>
      <c r="Q892" s="1"/>
      <c r="R892" s="1"/>
      <c r="S892" s="3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</row>
    <row r="893" spans="1:99" ht="16">
      <c r="A893" s="1"/>
      <c r="B893" s="14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2"/>
      <c r="N893" s="2"/>
      <c r="O893" s="2"/>
      <c r="P893" s="1"/>
      <c r="Q893" s="1"/>
      <c r="R893" s="1"/>
      <c r="S893" s="3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</row>
    <row r="894" spans="1:99" ht="16">
      <c r="A894" s="1"/>
      <c r="B894" s="14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2"/>
      <c r="N894" s="2"/>
      <c r="O894" s="2"/>
      <c r="P894" s="1"/>
      <c r="Q894" s="1"/>
      <c r="R894" s="1"/>
      <c r="S894" s="3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</row>
    <row r="895" spans="1:99" ht="16">
      <c r="A895" s="1"/>
      <c r="B895" s="14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2"/>
      <c r="N895" s="2"/>
      <c r="O895" s="2"/>
      <c r="P895" s="1"/>
      <c r="Q895" s="1"/>
      <c r="R895" s="1"/>
      <c r="S895" s="3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</row>
    <row r="896" spans="1:99" ht="16">
      <c r="A896" s="1"/>
      <c r="B896" s="14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2"/>
      <c r="N896" s="2"/>
      <c r="O896" s="2"/>
      <c r="P896" s="1"/>
      <c r="Q896" s="1"/>
      <c r="R896" s="1"/>
      <c r="S896" s="3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</row>
    <row r="897" spans="1:99" ht="16">
      <c r="A897" s="1"/>
      <c r="B897" s="14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2"/>
      <c r="N897" s="2"/>
      <c r="O897" s="2"/>
      <c r="P897" s="1"/>
      <c r="Q897" s="1"/>
      <c r="R897" s="1"/>
      <c r="S897" s="3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</row>
    <row r="898" spans="1:99" ht="16">
      <c r="A898" s="1"/>
      <c r="B898" s="14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2"/>
      <c r="N898" s="2"/>
      <c r="O898" s="2"/>
      <c r="P898" s="1"/>
      <c r="Q898" s="1"/>
      <c r="R898" s="1"/>
      <c r="S898" s="3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</row>
    <row r="899" spans="1:99" ht="16">
      <c r="A899" s="1"/>
      <c r="B899" s="14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2"/>
      <c r="N899" s="2"/>
      <c r="O899" s="2"/>
      <c r="P899" s="1"/>
      <c r="Q899" s="1"/>
      <c r="R899" s="1"/>
      <c r="S899" s="3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</row>
    <row r="900" spans="1:99" ht="16">
      <c r="A900" s="1"/>
      <c r="B900" s="14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2"/>
      <c r="N900" s="2"/>
      <c r="O900" s="2"/>
      <c r="P900" s="1"/>
      <c r="Q900" s="1"/>
      <c r="R900" s="1"/>
      <c r="S900" s="3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</row>
    <row r="901" spans="1:99" ht="16">
      <c r="A901" s="1"/>
      <c r="B901" s="14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2"/>
      <c r="N901" s="2"/>
      <c r="O901" s="2"/>
      <c r="P901" s="1"/>
      <c r="Q901" s="1"/>
      <c r="R901" s="1"/>
      <c r="S901" s="3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</row>
    <row r="902" spans="1:99" ht="16">
      <c r="A902" s="1"/>
      <c r="B902" s="14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2"/>
      <c r="N902" s="2"/>
      <c r="O902" s="2"/>
      <c r="P902" s="1"/>
      <c r="Q902" s="1"/>
      <c r="R902" s="1"/>
      <c r="S902" s="3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</row>
    <row r="903" spans="1:99" ht="16">
      <c r="A903" s="1"/>
      <c r="B903" s="14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2"/>
      <c r="N903" s="2"/>
      <c r="O903" s="2"/>
      <c r="P903" s="1"/>
      <c r="Q903" s="1"/>
      <c r="R903" s="1"/>
      <c r="S903" s="3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</row>
    <row r="904" spans="1:99" ht="16">
      <c r="A904" s="1"/>
      <c r="B904" s="14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2"/>
      <c r="N904" s="2"/>
      <c r="O904" s="2"/>
      <c r="P904" s="1"/>
      <c r="Q904" s="1"/>
      <c r="R904" s="1"/>
      <c r="S904" s="3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</row>
    <row r="905" spans="1:99" ht="16">
      <c r="A905" s="1"/>
      <c r="B905" s="14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2"/>
      <c r="N905" s="2"/>
      <c r="O905" s="2"/>
      <c r="P905" s="1"/>
      <c r="Q905" s="1"/>
      <c r="R905" s="1"/>
      <c r="S905" s="3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</row>
    <row r="906" spans="1:99" ht="16">
      <c r="A906" s="1"/>
      <c r="B906" s="14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2"/>
      <c r="N906" s="2"/>
      <c r="O906" s="2"/>
      <c r="P906" s="1"/>
      <c r="Q906" s="1"/>
      <c r="R906" s="1"/>
      <c r="S906" s="3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</row>
    <row r="907" spans="1:99" ht="16">
      <c r="A907" s="1"/>
      <c r="B907" s="14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2"/>
      <c r="N907" s="2"/>
      <c r="O907" s="2"/>
      <c r="P907" s="1"/>
      <c r="Q907" s="1"/>
      <c r="R907" s="1"/>
      <c r="S907" s="3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</row>
    <row r="908" spans="1:99" ht="16">
      <c r="A908" s="1"/>
      <c r="B908" s="14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2"/>
      <c r="N908" s="2"/>
      <c r="O908" s="2"/>
      <c r="P908" s="1"/>
      <c r="Q908" s="1"/>
      <c r="R908" s="1"/>
      <c r="S908" s="3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</row>
    <row r="909" spans="1:99" ht="16">
      <c r="A909" s="1"/>
      <c r="B909" s="14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2"/>
      <c r="N909" s="2"/>
      <c r="O909" s="2"/>
      <c r="P909" s="1"/>
      <c r="Q909" s="1"/>
      <c r="R909" s="1"/>
      <c r="S909" s="3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</row>
    <row r="910" spans="1:99" ht="16">
      <c r="A910" s="1"/>
      <c r="B910" s="14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2"/>
      <c r="N910" s="2"/>
      <c r="O910" s="2"/>
      <c r="P910" s="1"/>
      <c r="Q910" s="1"/>
      <c r="R910" s="1"/>
      <c r="S910" s="3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</row>
    <row r="911" spans="1:99" ht="16">
      <c r="A911" s="1"/>
      <c r="B911" s="14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2"/>
      <c r="N911" s="2"/>
      <c r="O911" s="2"/>
      <c r="P911" s="1"/>
      <c r="Q911" s="1"/>
      <c r="R911" s="1"/>
      <c r="S911" s="3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</row>
    <row r="912" spans="1:99" ht="16">
      <c r="A912" s="1"/>
      <c r="B912" s="14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2"/>
      <c r="N912" s="2"/>
      <c r="O912" s="2"/>
      <c r="P912" s="1"/>
      <c r="Q912" s="1"/>
      <c r="R912" s="1"/>
      <c r="S912" s="3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</row>
    <row r="913" spans="1:99" ht="16">
      <c r="A913" s="1"/>
      <c r="B913" s="14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2"/>
      <c r="N913" s="2"/>
      <c r="O913" s="2"/>
      <c r="P913" s="1"/>
      <c r="Q913" s="1"/>
      <c r="R913" s="1"/>
      <c r="S913" s="3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</row>
    <row r="914" spans="1:99" ht="16">
      <c r="A914" s="1"/>
      <c r="B914" s="14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2"/>
      <c r="N914" s="2"/>
      <c r="O914" s="2"/>
      <c r="P914" s="1"/>
      <c r="Q914" s="1"/>
      <c r="R914" s="1"/>
      <c r="S914" s="3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</row>
    <row r="915" spans="1:99" ht="16">
      <c r="A915" s="1"/>
      <c r="B915" s="14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2"/>
      <c r="N915" s="2"/>
      <c r="O915" s="2"/>
      <c r="P915" s="1"/>
      <c r="Q915" s="1"/>
      <c r="R915" s="1"/>
      <c r="S915" s="3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</row>
    <row r="916" spans="1:99" ht="16">
      <c r="A916" s="1"/>
      <c r="B916" s="14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2"/>
      <c r="N916" s="2"/>
      <c r="O916" s="2"/>
      <c r="P916" s="1"/>
      <c r="Q916" s="1"/>
      <c r="R916" s="1"/>
      <c r="S916" s="3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</row>
    <row r="917" spans="1:99" ht="16">
      <c r="A917" s="1"/>
      <c r="B917" s="14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2"/>
      <c r="N917" s="2"/>
      <c r="O917" s="2"/>
      <c r="P917" s="1"/>
      <c r="Q917" s="1"/>
      <c r="R917" s="1"/>
      <c r="S917" s="3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</row>
    <row r="918" spans="1:99" ht="16">
      <c r="A918" s="1"/>
      <c r="B918" s="14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2"/>
      <c r="N918" s="2"/>
      <c r="O918" s="2"/>
      <c r="P918" s="1"/>
      <c r="Q918" s="1"/>
      <c r="R918" s="1"/>
      <c r="S918" s="3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</row>
    <row r="919" spans="1:99" ht="16">
      <c r="A919" s="1"/>
      <c r="B919" s="14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2"/>
      <c r="N919" s="2"/>
      <c r="O919" s="2"/>
      <c r="P919" s="1"/>
      <c r="Q919" s="1"/>
      <c r="R919" s="1"/>
      <c r="S919" s="3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</row>
    <row r="920" spans="1:99" ht="16">
      <c r="A920" s="1"/>
      <c r="B920" s="14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2"/>
      <c r="N920" s="2"/>
      <c r="O920" s="2"/>
      <c r="P920" s="1"/>
      <c r="Q920" s="1"/>
      <c r="R920" s="1"/>
      <c r="S920" s="3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</row>
    <row r="921" spans="1:99" ht="16">
      <c r="A921" s="1"/>
      <c r="B921" s="14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2"/>
      <c r="N921" s="2"/>
      <c r="O921" s="2"/>
      <c r="P921" s="1"/>
      <c r="Q921" s="1"/>
      <c r="R921" s="1"/>
      <c r="S921" s="3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</row>
    <row r="922" spans="1:99" ht="16">
      <c r="A922" s="1"/>
      <c r="B922" s="14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2"/>
      <c r="N922" s="2"/>
      <c r="O922" s="2"/>
      <c r="P922" s="1"/>
      <c r="Q922" s="1"/>
      <c r="R922" s="1"/>
      <c r="S922" s="3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</row>
    <row r="923" spans="1:99" ht="16">
      <c r="A923" s="1"/>
      <c r="B923" s="14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2"/>
      <c r="N923" s="2"/>
      <c r="O923" s="2"/>
      <c r="P923" s="1"/>
      <c r="Q923" s="1"/>
      <c r="R923" s="1"/>
      <c r="S923" s="3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</row>
    <row r="924" spans="1:99" ht="16">
      <c r="A924" s="1"/>
      <c r="B924" s="14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2"/>
      <c r="N924" s="2"/>
      <c r="O924" s="2"/>
      <c r="P924" s="1"/>
      <c r="Q924" s="1"/>
      <c r="R924" s="1"/>
      <c r="S924" s="3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</row>
    <row r="925" spans="1:99" ht="16">
      <c r="A925" s="1"/>
      <c r="B925" s="14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2"/>
      <c r="N925" s="2"/>
      <c r="O925" s="2"/>
      <c r="P925" s="1"/>
      <c r="Q925" s="1"/>
      <c r="R925" s="1"/>
      <c r="S925" s="3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</row>
    <row r="926" spans="1:99" ht="16">
      <c r="A926" s="1"/>
      <c r="B926" s="14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2"/>
      <c r="N926" s="2"/>
      <c r="O926" s="2"/>
      <c r="P926" s="1"/>
      <c r="Q926" s="1"/>
      <c r="R926" s="1"/>
      <c r="S926" s="3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</row>
    <row r="927" spans="1:99" ht="16">
      <c r="A927" s="1"/>
      <c r="B927" s="14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2"/>
      <c r="N927" s="2"/>
      <c r="O927" s="2"/>
      <c r="P927" s="1"/>
      <c r="Q927" s="1"/>
      <c r="R927" s="1"/>
      <c r="S927" s="3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</row>
    <row r="928" spans="1:99" ht="16">
      <c r="A928" s="1"/>
      <c r="B928" s="14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2"/>
      <c r="N928" s="2"/>
      <c r="O928" s="2"/>
      <c r="P928" s="1"/>
      <c r="Q928" s="1"/>
      <c r="R928" s="1"/>
      <c r="S928" s="3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</row>
    <row r="929" spans="1:99" ht="16">
      <c r="A929" s="1"/>
      <c r="B929" s="14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2"/>
      <c r="N929" s="2"/>
      <c r="O929" s="2"/>
      <c r="P929" s="1"/>
      <c r="Q929" s="1"/>
      <c r="R929" s="1"/>
      <c r="S929" s="3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</row>
    <row r="930" spans="1:99" ht="16">
      <c r="A930" s="1"/>
      <c r="B930" s="14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2"/>
      <c r="N930" s="2"/>
      <c r="O930" s="2"/>
      <c r="P930" s="1"/>
      <c r="Q930" s="1"/>
      <c r="R930" s="1"/>
      <c r="S930" s="3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</row>
    <row r="931" spans="1:99" ht="16">
      <c r="A931" s="1"/>
      <c r="B931" s="14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2"/>
      <c r="N931" s="2"/>
      <c r="O931" s="2"/>
      <c r="P931" s="1"/>
      <c r="Q931" s="1"/>
      <c r="R931" s="1"/>
      <c r="S931" s="3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</row>
    <row r="932" spans="1:99" ht="16">
      <c r="A932" s="1"/>
      <c r="B932" s="14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2"/>
      <c r="N932" s="2"/>
      <c r="O932" s="2"/>
      <c r="P932" s="1"/>
      <c r="Q932" s="1"/>
      <c r="R932" s="1"/>
      <c r="S932" s="3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</row>
    <row r="933" spans="1:99" ht="16">
      <c r="A933" s="1"/>
      <c r="B933" s="14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2"/>
      <c r="N933" s="2"/>
      <c r="O933" s="2"/>
      <c r="P933" s="1"/>
      <c r="Q933" s="1"/>
      <c r="R933" s="1"/>
      <c r="S933" s="3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</row>
    <row r="934" spans="1:99" ht="16">
      <c r="A934" s="1"/>
      <c r="B934" s="14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2"/>
      <c r="N934" s="2"/>
      <c r="O934" s="2"/>
      <c r="P934" s="1"/>
      <c r="Q934" s="1"/>
      <c r="R934" s="1"/>
      <c r="S934" s="3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</row>
    <row r="935" spans="1:99" ht="16">
      <c r="A935" s="1"/>
      <c r="B935" s="14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2"/>
      <c r="N935" s="2"/>
      <c r="O935" s="2"/>
      <c r="P935" s="1"/>
      <c r="Q935" s="1"/>
      <c r="R935" s="1"/>
      <c r="S935" s="3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</row>
    <row r="936" spans="1:99" ht="16">
      <c r="A936" s="1"/>
      <c r="B936" s="14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2"/>
      <c r="N936" s="2"/>
      <c r="O936" s="2"/>
      <c r="P936" s="1"/>
      <c r="Q936" s="1"/>
      <c r="R936" s="1"/>
      <c r="S936" s="3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</row>
    <row r="937" spans="1:99" ht="16">
      <c r="A937" s="1"/>
      <c r="B937" s="14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2"/>
      <c r="N937" s="2"/>
      <c r="O937" s="2"/>
      <c r="P937" s="1"/>
      <c r="Q937" s="1"/>
      <c r="R937" s="1"/>
      <c r="S937" s="3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</row>
    <row r="938" spans="1:99" ht="16">
      <c r="A938" s="1"/>
      <c r="B938" s="14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2"/>
      <c r="N938" s="2"/>
      <c r="O938" s="2"/>
      <c r="P938" s="1"/>
      <c r="Q938" s="1"/>
      <c r="R938" s="1"/>
      <c r="S938" s="3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</row>
    <row r="939" spans="1:99" ht="16">
      <c r="A939" s="1"/>
      <c r="B939" s="14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2"/>
      <c r="N939" s="2"/>
      <c r="O939" s="2"/>
      <c r="P939" s="1"/>
      <c r="Q939" s="1"/>
      <c r="R939" s="1"/>
      <c r="S939" s="3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</row>
    <row r="940" spans="1:99" ht="16">
      <c r="A940" s="1"/>
      <c r="B940" s="14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2"/>
      <c r="N940" s="2"/>
      <c r="O940" s="2"/>
      <c r="P940" s="1"/>
      <c r="Q940" s="1"/>
      <c r="R940" s="1"/>
      <c r="S940" s="3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</row>
    <row r="941" spans="1:99" ht="16">
      <c r="A941" s="1"/>
      <c r="B941" s="14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2"/>
      <c r="N941" s="2"/>
      <c r="O941" s="2"/>
      <c r="P941" s="1"/>
      <c r="Q941" s="1"/>
      <c r="R941" s="1"/>
      <c r="S941" s="3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</row>
    <row r="942" spans="1:99" ht="16">
      <c r="A942" s="1"/>
      <c r="B942" s="14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2"/>
      <c r="N942" s="2"/>
      <c r="O942" s="2"/>
      <c r="P942" s="1"/>
      <c r="Q942" s="1"/>
      <c r="R942" s="1"/>
      <c r="S942" s="3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</row>
    <row r="943" spans="1:99" ht="16">
      <c r="A943" s="1"/>
      <c r="B943" s="14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2"/>
      <c r="N943" s="2"/>
      <c r="O943" s="2"/>
      <c r="P943" s="1"/>
      <c r="Q943" s="1"/>
      <c r="R943" s="1"/>
      <c r="S943" s="3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</row>
    <row r="944" spans="1:99" ht="16">
      <c r="A944" s="1"/>
      <c r="B944" s="14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2"/>
      <c r="N944" s="2"/>
      <c r="O944" s="2"/>
      <c r="P944" s="1"/>
      <c r="Q944" s="1"/>
      <c r="R944" s="1"/>
      <c r="S944" s="3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</row>
    <row r="945" spans="1:99" ht="16">
      <c r="A945" s="1"/>
      <c r="B945" s="14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2"/>
      <c r="N945" s="2"/>
      <c r="O945" s="2"/>
      <c r="P945" s="1"/>
      <c r="Q945" s="1"/>
      <c r="R945" s="1"/>
      <c r="S945" s="3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</row>
    <row r="946" spans="1:99" ht="16">
      <c r="A946" s="1"/>
      <c r="B946" s="14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2"/>
      <c r="N946" s="2"/>
      <c r="O946" s="2"/>
      <c r="P946" s="1"/>
      <c r="Q946" s="1"/>
      <c r="R946" s="1"/>
      <c r="S946" s="3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</row>
    <row r="947" spans="1:99" ht="16">
      <c r="A947" s="1"/>
      <c r="B947" s="14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2"/>
      <c r="N947" s="2"/>
      <c r="O947" s="2"/>
      <c r="P947" s="1"/>
      <c r="Q947" s="1"/>
      <c r="R947" s="1"/>
      <c r="S947" s="3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</row>
    <row r="948" spans="1:99" ht="16">
      <c r="A948" s="1"/>
      <c r="B948" s="14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2"/>
      <c r="N948" s="2"/>
      <c r="O948" s="2"/>
      <c r="P948" s="1"/>
      <c r="Q948" s="1"/>
      <c r="R948" s="1"/>
      <c r="S948" s="3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</row>
    <row r="949" spans="1:99" ht="16">
      <c r="A949" s="1"/>
      <c r="B949" s="14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2"/>
      <c r="N949" s="2"/>
      <c r="O949" s="2"/>
      <c r="P949" s="1"/>
      <c r="Q949" s="1"/>
      <c r="R949" s="1"/>
      <c r="S949" s="3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</row>
    <row r="950" spans="1:99" ht="16">
      <c r="A950" s="1"/>
      <c r="B950" s="14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2"/>
      <c r="N950" s="2"/>
      <c r="O950" s="2"/>
      <c r="P950" s="1"/>
      <c r="Q950" s="1"/>
      <c r="R950" s="1"/>
      <c r="S950" s="3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</row>
    <row r="951" spans="1:99" ht="16">
      <c r="A951" s="1"/>
      <c r="B951" s="14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2"/>
      <c r="N951" s="2"/>
      <c r="O951" s="2"/>
      <c r="P951" s="1"/>
      <c r="Q951" s="1"/>
      <c r="R951" s="1"/>
      <c r="S951" s="3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</row>
    <row r="952" spans="1:99" ht="16">
      <c r="A952" s="1"/>
      <c r="B952" s="14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2"/>
      <c r="N952" s="2"/>
      <c r="O952" s="2"/>
      <c r="P952" s="1"/>
      <c r="Q952" s="1"/>
      <c r="R952" s="1"/>
      <c r="S952" s="3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</row>
    <row r="953" spans="1:99" ht="16">
      <c r="A953" s="1"/>
      <c r="B953" s="14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2"/>
      <c r="N953" s="2"/>
      <c r="O953" s="2"/>
      <c r="P953" s="1"/>
      <c r="Q953" s="1"/>
      <c r="R953" s="1"/>
      <c r="S953" s="3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</row>
    <row r="954" spans="1:99" ht="16">
      <c r="A954" s="1"/>
      <c r="B954" s="14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2"/>
      <c r="N954" s="2"/>
      <c r="O954" s="2"/>
      <c r="P954" s="1"/>
      <c r="Q954" s="1"/>
      <c r="R954" s="1"/>
      <c r="S954" s="3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</row>
    <row r="955" spans="1:99" ht="16">
      <c r="A955" s="1"/>
      <c r="B955" s="14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2"/>
      <c r="N955" s="2"/>
      <c r="O955" s="2"/>
      <c r="P955" s="1"/>
      <c r="Q955" s="1"/>
      <c r="R955" s="1"/>
      <c r="S955" s="3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</row>
    <row r="956" spans="1:99" ht="16">
      <c r="A956" s="1"/>
      <c r="B956" s="14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2"/>
      <c r="N956" s="2"/>
      <c r="O956" s="2"/>
      <c r="P956" s="1"/>
      <c r="Q956" s="1"/>
      <c r="R956" s="1"/>
      <c r="S956" s="3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</row>
    <row r="957" spans="1:99" ht="16">
      <c r="A957" s="1"/>
      <c r="B957" s="14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2"/>
      <c r="N957" s="2"/>
      <c r="O957" s="2"/>
      <c r="P957" s="1"/>
      <c r="Q957" s="1"/>
      <c r="R957" s="1"/>
      <c r="S957" s="3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</row>
    <row r="958" spans="1:99" ht="16">
      <c r="A958" s="1"/>
      <c r="B958" s="14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2"/>
      <c r="N958" s="2"/>
      <c r="O958" s="2"/>
      <c r="P958" s="1"/>
      <c r="Q958" s="1"/>
      <c r="R958" s="1"/>
      <c r="S958" s="3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</row>
    <row r="959" spans="1:99" ht="16">
      <c r="A959" s="1"/>
      <c r="B959" s="14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2"/>
      <c r="N959" s="2"/>
      <c r="O959" s="2"/>
      <c r="P959" s="1"/>
      <c r="Q959" s="1"/>
      <c r="R959" s="1"/>
      <c r="S959" s="3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</row>
    <row r="960" spans="1:99" ht="14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30"/>
      <c r="M960" s="30"/>
      <c r="N960" s="30"/>
      <c r="O960" s="30"/>
      <c r="P960" s="28"/>
      <c r="Q960" s="28"/>
      <c r="R960" s="28"/>
      <c r="S960" s="31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</row>
    <row r="961" spans="1:99" ht="14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30"/>
      <c r="M961" s="30"/>
      <c r="N961" s="30"/>
      <c r="O961" s="30"/>
      <c r="P961" s="28"/>
      <c r="Q961" s="28"/>
      <c r="R961" s="28"/>
      <c r="S961" s="31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</row>
    <row r="962" spans="1:99" ht="14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30"/>
      <c r="M962" s="30"/>
      <c r="N962" s="30"/>
      <c r="O962" s="30"/>
      <c r="P962" s="28"/>
      <c r="Q962" s="28"/>
      <c r="R962" s="28"/>
      <c r="S962" s="31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</row>
    <row r="963" spans="1:99" ht="14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30"/>
      <c r="M963" s="30"/>
      <c r="N963" s="30"/>
      <c r="O963" s="30"/>
      <c r="P963" s="28"/>
      <c r="Q963" s="28"/>
      <c r="R963" s="28"/>
      <c r="S963" s="31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</row>
    <row r="964" spans="1:99" ht="14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30"/>
      <c r="M964" s="30"/>
      <c r="N964" s="30"/>
      <c r="O964" s="30"/>
      <c r="P964" s="28"/>
      <c r="Q964" s="28"/>
      <c r="R964" s="28"/>
      <c r="S964" s="31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</row>
    <row r="965" spans="1:99" ht="14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30"/>
      <c r="M965" s="30"/>
      <c r="N965" s="30"/>
      <c r="O965" s="30"/>
      <c r="P965" s="28"/>
      <c r="Q965" s="28"/>
      <c r="R965" s="28"/>
      <c r="S965" s="31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</row>
    <row r="966" spans="1:99" ht="14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30"/>
      <c r="M966" s="30"/>
      <c r="N966" s="30"/>
      <c r="O966" s="30"/>
      <c r="P966" s="28"/>
      <c r="Q966" s="28"/>
      <c r="R966" s="28"/>
      <c r="S966" s="31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</row>
    <row r="967" spans="1:99" ht="14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30"/>
      <c r="M967" s="30"/>
      <c r="N967" s="30"/>
      <c r="O967" s="30"/>
      <c r="P967" s="28"/>
      <c r="Q967" s="28"/>
      <c r="R967" s="28"/>
      <c r="S967" s="31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</row>
    <row r="968" spans="1:99" ht="14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30"/>
      <c r="M968" s="30"/>
      <c r="N968" s="30"/>
      <c r="O968" s="30"/>
      <c r="P968" s="28"/>
      <c r="Q968" s="28"/>
      <c r="R968" s="28"/>
      <c r="S968" s="31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</row>
    <row r="969" spans="1:99" ht="14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30"/>
      <c r="M969" s="30"/>
      <c r="N969" s="30"/>
      <c r="O969" s="30"/>
      <c r="P969" s="28"/>
      <c r="Q969" s="28"/>
      <c r="R969" s="28"/>
      <c r="S969" s="31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</row>
    <row r="970" spans="1:99" ht="14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30"/>
      <c r="M970" s="30"/>
      <c r="N970" s="30"/>
      <c r="O970" s="30"/>
      <c r="P970" s="28"/>
      <c r="Q970" s="28"/>
      <c r="R970" s="28"/>
      <c r="S970" s="31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</row>
    <row r="971" spans="1:99" ht="14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30"/>
      <c r="M971" s="30"/>
      <c r="N971" s="30"/>
      <c r="O971" s="30"/>
      <c r="P971" s="28"/>
      <c r="Q971" s="28"/>
      <c r="R971" s="28"/>
      <c r="S971" s="31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</row>
    <row r="972" spans="1:99" ht="14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30"/>
      <c r="M972" s="30"/>
      <c r="N972" s="30"/>
      <c r="O972" s="30"/>
      <c r="P972" s="28"/>
      <c r="Q972" s="28"/>
      <c r="R972" s="28"/>
      <c r="S972" s="31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</row>
    <row r="973" spans="1:99" ht="14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30"/>
      <c r="M973" s="30"/>
      <c r="N973" s="30"/>
      <c r="O973" s="30"/>
      <c r="P973" s="28"/>
      <c r="Q973" s="28"/>
      <c r="R973" s="28"/>
      <c r="S973" s="31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</row>
    <row r="974" spans="1:99" ht="14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30"/>
      <c r="M974" s="30"/>
      <c r="N974" s="30"/>
      <c r="O974" s="30"/>
      <c r="P974" s="28"/>
      <c r="Q974" s="28"/>
      <c r="R974" s="28"/>
      <c r="S974" s="31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</row>
    <row r="975" spans="1:99" ht="14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30"/>
      <c r="M975" s="30"/>
      <c r="N975" s="30"/>
      <c r="O975" s="30"/>
      <c r="P975" s="28"/>
      <c r="Q975" s="28"/>
      <c r="R975" s="28"/>
      <c r="S975" s="31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</row>
    <row r="976" spans="1:99" ht="14">
      <c r="A976" s="28"/>
      <c r="B976" s="29"/>
      <c r="C976" s="28"/>
      <c r="D976" s="28"/>
      <c r="E976" s="28"/>
      <c r="F976" s="28"/>
      <c r="G976" s="28"/>
      <c r="H976" s="28"/>
      <c r="I976" s="28"/>
      <c r="J976" s="28"/>
      <c r="K976" s="28"/>
      <c r="L976" s="30"/>
      <c r="M976" s="30"/>
      <c r="N976" s="30"/>
      <c r="O976" s="30"/>
      <c r="P976" s="28"/>
      <c r="Q976" s="28"/>
      <c r="R976" s="28"/>
      <c r="S976" s="31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</row>
    <row r="977" spans="1:99" ht="14">
      <c r="A977" s="28"/>
      <c r="B977" s="29"/>
      <c r="C977" s="28"/>
      <c r="D977" s="28"/>
      <c r="E977" s="28"/>
      <c r="F977" s="28"/>
      <c r="G977" s="28"/>
      <c r="H977" s="28"/>
      <c r="I977" s="28"/>
      <c r="J977" s="28"/>
      <c r="K977" s="28"/>
      <c r="L977" s="30"/>
      <c r="M977" s="30"/>
      <c r="N977" s="30"/>
      <c r="O977" s="30"/>
      <c r="P977" s="28"/>
      <c r="Q977" s="28"/>
      <c r="R977" s="28"/>
      <c r="S977" s="31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</row>
    <row r="978" spans="1:99" ht="14">
      <c r="A978" s="28"/>
      <c r="B978" s="29"/>
      <c r="C978" s="28"/>
      <c r="D978" s="28"/>
      <c r="E978" s="28"/>
      <c r="F978" s="28"/>
      <c r="G978" s="28"/>
      <c r="H978" s="28"/>
      <c r="I978" s="28"/>
      <c r="J978" s="28"/>
      <c r="K978" s="28"/>
      <c r="L978" s="30"/>
      <c r="M978" s="30"/>
      <c r="N978" s="30"/>
      <c r="O978" s="30"/>
      <c r="P978" s="28"/>
      <c r="Q978" s="28"/>
      <c r="R978" s="28"/>
      <c r="S978" s="31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</row>
    <row r="979" spans="1:99" ht="14">
      <c r="A979" s="28"/>
      <c r="B979" s="29"/>
      <c r="C979" s="28"/>
      <c r="D979" s="28"/>
      <c r="E979" s="28"/>
      <c r="F979" s="28"/>
      <c r="G979" s="28"/>
      <c r="H979" s="28"/>
      <c r="I979" s="28"/>
      <c r="J979" s="28"/>
      <c r="K979" s="28"/>
      <c r="L979" s="30"/>
      <c r="M979" s="30"/>
      <c r="N979" s="30"/>
      <c r="O979" s="30"/>
      <c r="P979" s="28"/>
      <c r="Q979" s="28"/>
      <c r="R979" s="28"/>
      <c r="S979" s="31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</row>
    <row r="980" spans="1:99" ht="14">
      <c r="A980" s="28"/>
      <c r="B980" s="29"/>
      <c r="C980" s="28"/>
      <c r="D980" s="28"/>
      <c r="E980" s="28"/>
      <c r="F980" s="28"/>
      <c r="G980" s="28"/>
      <c r="H980" s="28"/>
      <c r="I980" s="28"/>
      <c r="J980" s="28"/>
      <c r="K980" s="28"/>
      <c r="L980" s="30"/>
      <c r="M980" s="30"/>
      <c r="N980" s="30"/>
      <c r="O980" s="30"/>
      <c r="P980" s="28"/>
      <c r="Q980" s="28"/>
      <c r="R980" s="28"/>
      <c r="S980" s="31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</row>
    <row r="981" spans="1:99" ht="14">
      <c r="A981" s="28"/>
      <c r="B981" s="29"/>
      <c r="C981" s="28"/>
      <c r="D981" s="28"/>
      <c r="E981" s="28"/>
      <c r="F981" s="28"/>
      <c r="G981" s="28"/>
      <c r="H981" s="28"/>
      <c r="I981" s="28"/>
      <c r="J981" s="28"/>
      <c r="K981" s="28"/>
      <c r="L981" s="30"/>
      <c r="M981" s="30"/>
      <c r="N981" s="30"/>
      <c r="O981" s="30"/>
      <c r="P981" s="28"/>
      <c r="Q981" s="28"/>
      <c r="R981" s="28"/>
      <c r="S981" s="31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</row>
    <row r="982" spans="1:99" ht="14">
      <c r="A982" s="28"/>
      <c r="B982" s="29"/>
      <c r="C982" s="28"/>
      <c r="D982" s="28"/>
      <c r="E982" s="28"/>
      <c r="F982" s="28"/>
      <c r="G982" s="28"/>
      <c r="H982" s="28"/>
      <c r="I982" s="28"/>
      <c r="J982" s="28"/>
      <c r="K982" s="28"/>
      <c r="L982" s="30"/>
      <c r="M982" s="30"/>
      <c r="N982" s="30"/>
      <c r="O982" s="30"/>
      <c r="P982" s="28"/>
      <c r="Q982" s="28"/>
      <c r="R982" s="28"/>
      <c r="S982" s="31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</row>
    <row r="983" spans="1:99" ht="14">
      <c r="A983" s="28"/>
      <c r="B983" s="29"/>
      <c r="C983" s="28"/>
      <c r="D983" s="28"/>
      <c r="E983" s="28"/>
      <c r="F983" s="28"/>
      <c r="G983" s="28"/>
      <c r="H983" s="28"/>
      <c r="I983" s="28"/>
      <c r="J983" s="28"/>
      <c r="K983" s="28"/>
      <c r="L983" s="30"/>
      <c r="M983" s="30"/>
      <c r="N983" s="30"/>
      <c r="O983" s="30"/>
      <c r="P983" s="28"/>
      <c r="Q983" s="28"/>
      <c r="R983" s="28"/>
      <c r="S983" s="31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</row>
    <row r="984" spans="1:99" ht="14">
      <c r="A984" s="28"/>
      <c r="B984" s="29"/>
      <c r="C984" s="28"/>
      <c r="D984" s="28"/>
      <c r="E984" s="28"/>
      <c r="F984" s="28"/>
      <c r="G984" s="28"/>
      <c r="H984" s="28"/>
      <c r="I984" s="28"/>
      <c r="J984" s="28"/>
      <c r="K984" s="28"/>
      <c r="L984" s="30"/>
      <c r="M984" s="30"/>
      <c r="N984" s="30"/>
      <c r="O984" s="30"/>
      <c r="P984" s="28"/>
      <c r="Q984" s="28"/>
      <c r="R984" s="28"/>
      <c r="S984" s="31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</row>
    <row r="985" spans="1:99" ht="14">
      <c r="A985" s="28"/>
      <c r="B985" s="29"/>
      <c r="C985" s="28"/>
      <c r="D985" s="28"/>
      <c r="E985" s="28"/>
      <c r="F985" s="28"/>
      <c r="G985" s="28"/>
      <c r="H985" s="28"/>
      <c r="I985" s="28"/>
      <c r="J985" s="28"/>
      <c r="K985" s="28"/>
      <c r="L985" s="30"/>
      <c r="M985" s="30"/>
      <c r="N985" s="30"/>
      <c r="O985" s="30"/>
      <c r="P985" s="28"/>
      <c r="Q985" s="28"/>
      <c r="R985" s="28"/>
      <c r="S985" s="31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</row>
    <row r="986" spans="1:99" ht="14">
      <c r="A986" s="28"/>
      <c r="B986" s="29"/>
      <c r="C986" s="28"/>
      <c r="D986" s="28"/>
      <c r="E986" s="28"/>
      <c r="F986" s="28"/>
      <c r="G986" s="28"/>
      <c r="H986" s="28"/>
      <c r="I986" s="28"/>
      <c r="J986" s="28"/>
      <c r="K986" s="28"/>
      <c r="L986" s="30"/>
      <c r="M986" s="30"/>
      <c r="N986" s="30"/>
      <c r="O986" s="30"/>
      <c r="P986" s="28"/>
      <c r="Q986" s="28"/>
      <c r="R986" s="28"/>
      <c r="S986" s="31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</row>
    <row r="987" spans="1:99" ht="14">
      <c r="A987" s="28"/>
      <c r="B987" s="29"/>
      <c r="C987" s="28"/>
      <c r="D987" s="28"/>
      <c r="E987" s="28"/>
      <c r="F987" s="28"/>
      <c r="G987" s="28"/>
      <c r="H987" s="28"/>
      <c r="I987" s="28"/>
      <c r="J987" s="28"/>
      <c r="K987" s="28"/>
      <c r="L987" s="30"/>
      <c r="M987" s="30"/>
      <c r="N987" s="30"/>
      <c r="O987" s="30"/>
      <c r="P987" s="28"/>
      <c r="Q987" s="28"/>
      <c r="R987" s="28"/>
      <c r="S987" s="31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</row>
  </sheetData>
  <mergeCells count="38">
    <mergeCell ref="D46:K46"/>
    <mergeCell ref="D37:K37"/>
    <mergeCell ref="D38:K38"/>
    <mergeCell ref="D39:K39"/>
    <mergeCell ref="D40:K40"/>
    <mergeCell ref="D41:K41"/>
    <mergeCell ref="D42:K42"/>
    <mergeCell ref="D43:K43"/>
    <mergeCell ref="D34:K34"/>
    <mergeCell ref="D35:K35"/>
    <mergeCell ref="D36:K36"/>
    <mergeCell ref="D44:K44"/>
    <mergeCell ref="D45:K45"/>
    <mergeCell ref="D29:K29"/>
    <mergeCell ref="D30:K30"/>
    <mergeCell ref="D31:K31"/>
    <mergeCell ref="D32:K32"/>
    <mergeCell ref="D33:K33"/>
    <mergeCell ref="D24:K24"/>
    <mergeCell ref="D25:K25"/>
    <mergeCell ref="D26:K26"/>
    <mergeCell ref="D27:K27"/>
    <mergeCell ref="D28:K28"/>
    <mergeCell ref="D19:K19"/>
    <mergeCell ref="D20:K20"/>
    <mergeCell ref="D21:K21"/>
    <mergeCell ref="D22:K22"/>
    <mergeCell ref="D23:K23"/>
    <mergeCell ref="C9:K9"/>
    <mergeCell ref="C11:K11"/>
    <mergeCell ref="C13:K13"/>
    <mergeCell ref="C15:K15"/>
    <mergeCell ref="C17:K17"/>
    <mergeCell ref="C1:K2"/>
    <mergeCell ref="C3:K3"/>
    <mergeCell ref="C4:N4"/>
    <mergeCell ref="C5:K5"/>
    <mergeCell ref="C7:K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C4:G13"/>
  <sheetViews>
    <sheetView tabSelected="1" workbookViewId="0"/>
  </sheetViews>
  <sheetFormatPr baseColWidth="10" defaultColWidth="12.6640625" defaultRowHeight="15.75" customHeight="1"/>
  <cols>
    <col min="2" max="2" width="4" customWidth="1"/>
    <col min="3" max="3" width="11.6640625" customWidth="1"/>
    <col min="5" max="5" width="50.1640625" customWidth="1"/>
  </cols>
  <sheetData>
    <row r="4" spans="3:7">
      <c r="C4" s="90" t="s">
        <v>348</v>
      </c>
      <c r="D4" s="90" t="s">
        <v>338</v>
      </c>
      <c r="E4" s="256" t="s">
        <v>349</v>
      </c>
    </row>
    <row r="5" spans="3:7" ht="15.75" customHeight="1">
      <c r="C5" s="257">
        <v>1</v>
      </c>
      <c r="D5" s="257">
        <f>SUMIF('Actividad 2'!I6:I135,C5,'Actividad 2'!K6:K135)</f>
        <v>0</v>
      </c>
      <c r="E5" s="258" t="s">
        <v>350</v>
      </c>
    </row>
    <row r="6" spans="3:7" ht="15.75" customHeight="1">
      <c r="C6" s="257">
        <v>2</v>
      </c>
      <c r="D6" s="257">
        <f>SUMIF('Actividad 2'!I7:I136,C6,'Actividad 2'!K7:K136)</f>
        <v>0</v>
      </c>
      <c r="E6" s="258" t="s">
        <v>351</v>
      </c>
    </row>
    <row r="7" spans="3:7" ht="15.75" customHeight="1">
      <c r="C7" s="257">
        <v>3</v>
      </c>
      <c r="D7" s="257">
        <f>SUMIF('Actividad 2'!I8:I137,C7,'Actividad 2'!K8:K137)</f>
        <v>0</v>
      </c>
      <c r="E7" s="258" t="s">
        <v>352</v>
      </c>
    </row>
    <row r="13" spans="3:7" ht="15.75" customHeight="1">
      <c r="G13" s="25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A1000"/>
  <sheetViews>
    <sheetView workbookViewId="0"/>
  </sheetViews>
  <sheetFormatPr baseColWidth="10" defaultColWidth="12.6640625" defaultRowHeight="15.75" customHeight="1"/>
  <cols>
    <col min="1" max="1" width="6.5" customWidth="1"/>
    <col min="2" max="2" width="19.5" customWidth="1"/>
    <col min="11" max="11" width="4.1640625" customWidth="1"/>
  </cols>
  <sheetData>
    <row r="1" spans="1:27" ht="15.75" customHeight="1">
      <c r="A1" s="260"/>
      <c r="B1" s="260"/>
      <c r="C1" s="260"/>
      <c r="D1" s="260"/>
      <c r="E1" s="261"/>
      <c r="F1" s="262"/>
      <c r="G1" s="262"/>
      <c r="H1" s="262"/>
      <c r="I1" s="263"/>
      <c r="J1" s="262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</row>
    <row r="2" spans="1:27" ht="15.75" customHeight="1">
      <c r="A2" s="260"/>
      <c r="B2" s="260"/>
      <c r="C2" s="264">
        <f>C3*10%</f>
        <v>400</v>
      </c>
      <c r="D2" s="260"/>
      <c r="E2" s="261"/>
      <c r="F2" s="262"/>
      <c r="G2" s="262"/>
      <c r="H2" s="262"/>
      <c r="I2" s="263"/>
      <c r="J2" s="262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</row>
    <row r="3" spans="1:27" ht="15.75" customHeight="1">
      <c r="A3" s="260"/>
      <c r="B3" s="265" t="s">
        <v>353</v>
      </c>
      <c r="C3" s="264">
        <v>4000</v>
      </c>
      <c r="D3" s="260"/>
      <c r="E3" s="261"/>
      <c r="F3" s="262"/>
      <c r="G3" s="262"/>
      <c r="H3" s="262"/>
      <c r="I3" s="263">
        <f>I5*39100</f>
        <v>711620</v>
      </c>
      <c r="J3" s="262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</row>
    <row r="4" spans="1:27" ht="15.75" customHeight="1">
      <c r="A4" s="260"/>
      <c r="B4" s="265" t="s">
        <v>354</v>
      </c>
      <c r="C4" s="264">
        <f>C3*10%</f>
        <v>400</v>
      </c>
      <c r="D4" s="266"/>
      <c r="E4" s="267" t="s">
        <v>320</v>
      </c>
      <c r="F4" s="268" t="s">
        <v>331</v>
      </c>
      <c r="G4" s="268" t="s">
        <v>355</v>
      </c>
      <c r="H4" s="268" t="s">
        <v>356</v>
      </c>
      <c r="I4" s="269">
        <v>15</v>
      </c>
      <c r="J4" s="268" t="s">
        <v>333</v>
      </c>
      <c r="K4" s="260"/>
      <c r="L4" s="260"/>
      <c r="M4" s="266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</row>
    <row r="5" spans="1:27" ht="15.75" customHeight="1">
      <c r="A5" s="260"/>
      <c r="B5" s="265" t="s">
        <v>357</v>
      </c>
      <c r="C5" s="264">
        <f>C3-C4</f>
        <v>3600</v>
      </c>
      <c r="D5" s="266"/>
      <c r="E5" s="261">
        <v>1</v>
      </c>
      <c r="F5" s="262">
        <f>C5</f>
        <v>3600</v>
      </c>
      <c r="G5" s="262">
        <f t="shared" ref="G5:G259" si="0">F5*$C$7/12</f>
        <v>10.799999999999999</v>
      </c>
      <c r="H5" s="262">
        <f t="shared" ref="H5:H259" si="1">I5-G5</f>
        <v>7.4</v>
      </c>
      <c r="I5" s="263">
        <v>18.2</v>
      </c>
      <c r="J5" s="262">
        <f t="shared" ref="J5:J259" si="2">F5-H5</f>
        <v>3592.6</v>
      </c>
      <c r="K5" s="260"/>
      <c r="L5" s="260"/>
      <c r="M5" s="266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</row>
    <row r="6" spans="1:27" ht="15.75" customHeight="1">
      <c r="A6" s="260"/>
      <c r="B6" s="260"/>
      <c r="C6" s="260"/>
      <c r="D6" s="266"/>
      <c r="E6" s="261">
        <v>2</v>
      </c>
      <c r="F6" s="262">
        <f t="shared" ref="F6:F260" si="3">J5</f>
        <v>3592.6</v>
      </c>
      <c r="G6" s="262">
        <f t="shared" si="0"/>
        <v>10.777799999999999</v>
      </c>
      <c r="H6" s="262">
        <f t="shared" si="1"/>
        <v>7.4222000000000001</v>
      </c>
      <c r="I6" s="263">
        <f t="shared" ref="I6:I260" si="4">I5</f>
        <v>18.2</v>
      </c>
      <c r="J6" s="262">
        <f t="shared" si="2"/>
        <v>3585.1777999999999</v>
      </c>
      <c r="K6" s="260"/>
      <c r="L6" s="260"/>
      <c r="M6" s="266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</row>
    <row r="7" spans="1:27" ht="15.75" customHeight="1">
      <c r="A7" s="260"/>
      <c r="B7" s="265" t="s">
        <v>358</v>
      </c>
      <c r="C7" s="270">
        <v>3.5999999999999997E-2</v>
      </c>
      <c r="D7" s="260"/>
      <c r="E7" s="261">
        <v>3</v>
      </c>
      <c r="F7" s="262">
        <f t="shared" si="3"/>
        <v>3585.1777999999999</v>
      </c>
      <c r="G7" s="262">
        <f t="shared" si="0"/>
        <v>10.755533399999999</v>
      </c>
      <c r="H7" s="262">
        <f t="shared" si="1"/>
        <v>7.4444666000000002</v>
      </c>
      <c r="I7" s="263">
        <f t="shared" si="4"/>
        <v>18.2</v>
      </c>
      <c r="J7" s="262">
        <f t="shared" si="2"/>
        <v>3577.7333334</v>
      </c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</row>
    <row r="8" spans="1:27" ht="15.75" customHeight="1">
      <c r="A8" s="260"/>
      <c r="B8" s="260"/>
      <c r="C8" s="260"/>
      <c r="D8" s="260"/>
      <c r="E8" s="261">
        <v>4</v>
      </c>
      <c r="F8" s="262">
        <f t="shared" si="3"/>
        <v>3577.7333334</v>
      </c>
      <c r="G8" s="262">
        <f t="shared" si="0"/>
        <v>10.7332000002</v>
      </c>
      <c r="H8" s="262">
        <f t="shared" si="1"/>
        <v>7.4667999997999992</v>
      </c>
      <c r="I8" s="263">
        <f t="shared" si="4"/>
        <v>18.2</v>
      </c>
      <c r="J8" s="262">
        <f t="shared" si="2"/>
        <v>3570.2665334001999</v>
      </c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</row>
    <row r="9" spans="1:27" ht="15.75" customHeight="1">
      <c r="A9" s="260"/>
      <c r="B9" s="260" t="s">
        <v>359</v>
      </c>
      <c r="C9" s="264">
        <f>J124</f>
        <v>2533.0256490441479</v>
      </c>
      <c r="D9" s="260"/>
      <c r="E9" s="261">
        <v>5</v>
      </c>
      <c r="F9" s="262">
        <f t="shared" si="3"/>
        <v>3570.2665334001999</v>
      </c>
      <c r="G9" s="262">
        <f t="shared" si="0"/>
        <v>10.7107996002006</v>
      </c>
      <c r="H9" s="262">
        <f t="shared" si="1"/>
        <v>7.4892003997993992</v>
      </c>
      <c r="I9" s="263">
        <f t="shared" si="4"/>
        <v>18.2</v>
      </c>
      <c r="J9" s="262">
        <f t="shared" si="2"/>
        <v>3562.7773330004006</v>
      </c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</row>
    <row r="10" spans="1:27" ht="15.75" customHeight="1">
      <c r="A10" s="260"/>
      <c r="B10" s="260" t="s">
        <v>360</v>
      </c>
      <c r="C10" s="264">
        <f>J244</f>
        <v>1004.5238931162734</v>
      </c>
      <c r="D10" s="260"/>
      <c r="E10" s="261">
        <v>6</v>
      </c>
      <c r="F10" s="262">
        <f t="shared" si="3"/>
        <v>3562.7773330004006</v>
      </c>
      <c r="G10" s="262">
        <f t="shared" si="0"/>
        <v>10.688331999001202</v>
      </c>
      <c r="H10" s="262">
        <f t="shared" si="1"/>
        <v>7.5116680009987977</v>
      </c>
      <c r="I10" s="263">
        <f t="shared" si="4"/>
        <v>18.2</v>
      </c>
      <c r="J10" s="262">
        <f t="shared" si="2"/>
        <v>3555.2656649994019</v>
      </c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</row>
    <row r="11" spans="1:27" ht="15.75" customHeight="1">
      <c r="A11" s="260"/>
      <c r="B11" s="271" t="s">
        <v>361</v>
      </c>
      <c r="C11" s="272">
        <f>J304</f>
        <v>7.8142892604453671</v>
      </c>
      <c r="D11" s="260"/>
      <c r="E11" s="261">
        <v>7</v>
      </c>
      <c r="F11" s="262">
        <f t="shared" si="3"/>
        <v>3555.2656649994019</v>
      </c>
      <c r="G11" s="262">
        <f t="shared" si="0"/>
        <v>10.665796994998205</v>
      </c>
      <c r="H11" s="262">
        <f t="shared" si="1"/>
        <v>7.5342030050017943</v>
      </c>
      <c r="I11" s="263">
        <f t="shared" si="4"/>
        <v>18.2</v>
      </c>
      <c r="J11" s="262">
        <f t="shared" si="2"/>
        <v>3547.7314619944</v>
      </c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</row>
    <row r="12" spans="1:27" ht="15.75" customHeight="1">
      <c r="A12" s="260"/>
      <c r="B12" s="260" t="s">
        <v>362</v>
      </c>
      <c r="C12" s="264">
        <f>J364</f>
        <v>-1185.1422556356658</v>
      </c>
      <c r="D12" s="260"/>
      <c r="E12" s="261">
        <v>8</v>
      </c>
      <c r="F12" s="262">
        <f t="shared" si="3"/>
        <v>3547.7314619944</v>
      </c>
      <c r="G12" s="262">
        <f t="shared" si="0"/>
        <v>10.643194385983199</v>
      </c>
      <c r="H12" s="262">
        <f t="shared" si="1"/>
        <v>7.5568056140168007</v>
      </c>
      <c r="I12" s="263">
        <f t="shared" si="4"/>
        <v>18.2</v>
      </c>
      <c r="J12" s="262">
        <f t="shared" si="2"/>
        <v>3540.1746563803831</v>
      </c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</row>
    <row r="13" spans="1:27" ht="15.75" customHeight="1">
      <c r="A13" s="260"/>
      <c r="B13" s="260"/>
      <c r="C13" s="260"/>
      <c r="D13" s="260"/>
      <c r="E13" s="261">
        <v>9</v>
      </c>
      <c r="F13" s="262">
        <f t="shared" si="3"/>
        <v>3540.1746563803831</v>
      </c>
      <c r="G13" s="262">
        <f t="shared" si="0"/>
        <v>10.620523969141148</v>
      </c>
      <c r="H13" s="262">
        <f t="shared" si="1"/>
        <v>7.5794760308588511</v>
      </c>
      <c r="I13" s="263">
        <f t="shared" si="4"/>
        <v>18.2</v>
      </c>
      <c r="J13" s="262">
        <f t="shared" si="2"/>
        <v>3532.5951803495241</v>
      </c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</row>
    <row r="14" spans="1:27" ht="15.75" customHeight="1">
      <c r="A14" s="260"/>
      <c r="B14" s="260"/>
      <c r="C14" s="260"/>
      <c r="D14" s="260"/>
      <c r="E14" s="261">
        <v>10</v>
      </c>
      <c r="F14" s="262">
        <f t="shared" si="3"/>
        <v>3532.5951803495241</v>
      </c>
      <c r="G14" s="262">
        <f t="shared" si="0"/>
        <v>10.597785541048571</v>
      </c>
      <c r="H14" s="262">
        <f t="shared" si="1"/>
        <v>7.602214458951428</v>
      </c>
      <c r="I14" s="263">
        <f t="shared" si="4"/>
        <v>18.2</v>
      </c>
      <c r="J14" s="262">
        <f t="shared" si="2"/>
        <v>3524.9929658905726</v>
      </c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</row>
    <row r="15" spans="1:27" ht="15.75" customHeight="1">
      <c r="A15" s="260"/>
      <c r="B15" s="260"/>
      <c r="C15" s="260"/>
      <c r="D15" s="260"/>
      <c r="E15" s="261">
        <v>11</v>
      </c>
      <c r="F15" s="262">
        <f t="shared" si="3"/>
        <v>3524.9929658905726</v>
      </c>
      <c r="G15" s="262">
        <f t="shared" si="0"/>
        <v>10.574978897671718</v>
      </c>
      <c r="H15" s="262">
        <f t="shared" si="1"/>
        <v>7.6250211023282812</v>
      </c>
      <c r="I15" s="263">
        <f t="shared" si="4"/>
        <v>18.2</v>
      </c>
      <c r="J15" s="262">
        <f t="shared" si="2"/>
        <v>3517.3679447882441</v>
      </c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</row>
    <row r="16" spans="1:27" ht="15.75" customHeight="1">
      <c r="A16" s="260"/>
      <c r="B16" s="264"/>
      <c r="C16" s="264"/>
      <c r="D16" s="264"/>
      <c r="E16" s="261">
        <v>12</v>
      </c>
      <c r="F16" s="262">
        <f t="shared" si="3"/>
        <v>3517.3679447882441</v>
      </c>
      <c r="G16" s="262">
        <f t="shared" si="0"/>
        <v>10.552103834364731</v>
      </c>
      <c r="H16" s="262">
        <f t="shared" si="1"/>
        <v>7.6478961656352684</v>
      </c>
      <c r="I16" s="263">
        <f t="shared" si="4"/>
        <v>18.2</v>
      </c>
      <c r="J16" s="262">
        <f t="shared" si="2"/>
        <v>3509.7200486226088</v>
      </c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</row>
    <row r="17" spans="1:27" ht="15.75" customHeight="1">
      <c r="A17" s="260"/>
      <c r="B17" s="264"/>
      <c r="C17" s="264"/>
      <c r="D17" s="264"/>
      <c r="E17" s="261">
        <v>13</v>
      </c>
      <c r="F17" s="262">
        <f t="shared" si="3"/>
        <v>3509.7200486226088</v>
      </c>
      <c r="G17" s="262">
        <f t="shared" si="0"/>
        <v>10.529160145867825</v>
      </c>
      <c r="H17" s="262">
        <f t="shared" si="1"/>
        <v>7.6708398541321738</v>
      </c>
      <c r="I17" s="263">
        <f t="shared" si="4"/>
        <v>18.2</v>
      </c>
      <c r="J17" s="262">
        <f t="shared" si="2"/>
        <v>3502.0492087684765</v>
      </c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</row>
    <row r="18" spans="1:27" ht="15.75" customHeight="1">
      <c r="A18" s="260"/>
      <c r="B18" s="260"/>
      <c r="C18" s="266"/>
      <c r="D18" s="260"/>
      <c r="E18" s="261">
        <v>14</v>
      </c>
      <c r="F18" s="262">
        <f t="shared" si="3"/>
        <v>3502.0492087684765</v>
      </c>
      <c r="G18" s="262">
        <f t="shared" si="0"/>
        <v>10.506147626305429</v>
      </c>
      <c r="H18" s="262">
        <f t="shared" si="1"/>
        <v>7.6938523736945701</v>
      </c>
      <c r="I18" s="263">
        <f t="shared" si="4"/>
        <v>18.2</v>
      </c>
      <c r="J18" s="262">
        <f t="shared" si="2"/>
        <v>3494.3553563947821</v>
      </c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</row>
    <row r="19" spans="1:27" ht="15.75" customHeight="1">
      <c r="A19" s="260"/>
      <c r="B19" s="260"/>
      <c r="C19" s="266"/>
      <c r="D19" s="260"/>
      <c r="E19" s="261">
        <v>15</v>
      </c>
      <c r="F19" s="262">
        <f t="shared" si="3"/>
        <v>3494.3553563947821</v>
      </c>
      <c r="G19" s="262">
        <f t="shared" si="0"/>
        <v>10.483066069184344</v>
      </c>
      <c r="H19" s="262">
        <f t="shared" si="1"/>
        <v>7.7169339308156548</v>
      </c>
      <c r="I19" s="263">
        <f t="shared" si="4"/>
        <v>18.2</v>
      </c>
      <c r="J19" s="262">
        <f t="shared" si="2"/>
        <v>3486.6384224639664</v>
      </c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</row>
    <row r="20" spans="1:27" ht="15.75" customHeight="1">
      <c r="A20" s="260"/>
      <c r="B20" s="260"/>
      <c r="C20" s="266"/>
      <c r="D20" s="260"/>
      <c r="E20" s="261">
        <v>16</v>
      </c>
      <c r="F20" s="262">
        <f t="shared" si="3"/>
        <v>3486.6384224639664</v>
      </c>
      <c r="G20" s="262">
        <f t="shared" si="0"/>
        <v>10.459915267391898</v>
      </c>
      <c r="H20" s="262">
        <f t="shared" si="1"/>
        <v>7.7400847326081017</v>
      </c>
      <c r="I20" s="263">
        <f t="shared" si="4"/>
        <v>18.2</v>
      </c>
      <c r="J20" s="262">
        <f t="shared" si="2"/>
        <v>3478.8983377313584</v>
      </c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</row>
    <row r="21" spans="1:27" ht="15.75" customHeight="1">
      <c r="A21" s="260"/>
      <c r="B21" s="260"/>
      <c r="C21" s="260"/>
      <c r="D21" s="260"/>
      <c r="E21" s="261">
        <v>17</v>
      </c>
      <c r="F21" s="262">
        <f t="shared" si="3"/>
        <v>3478.8983377313584</v>
      </c>
      <c r="G21" s="262">
        <f t="shared" si="0"/>
        <v>10.436695013194074</v>
      </c>
      <c r="H21" s="262">
        <f t="shared" si="1"/>
        <v>7.7633049868059256</v>
      </c>
      <c r="I21" s="263">
        <f t="shared" si="4"/>
        <v>18.2</v>
      </c>
      <c r="J21" s="262">
        <f t="shared" si="2"/>
        <v>3471.1350327445525</v>
      </c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</row>
    <row r="22" spans="1:27" ht="15.75" customHeight="1">
      <c r="A22" s="260"/>
      <c r="B22" s="260"/>
      <c r="C22" s="260"/>
      <c r="D22" s="260"/>
      <c r="E22" s="261">
        <v>18</v>
      </c>
      <c r="F22" s="262">
        <f t="shared" si="3"/>
        <v>3471.1350327445525</v>
      </c>
      <c r="G22" s="262">
        <f t="shared" si="0"/>
        <v>10.413405098233657</v>
      </c>
      <c r="H22" s="262">
        <f t="shared" si="1"/>
        <v>7.7865949017663425</v>
      </c>
      <c r="I22" s="263">
        <f t="shared" si="4"/>
        <v>18.2</v>
      </c>
      <c r="J22" s="262">
        <f t="shared" si="2"/>
        <v>3463.3484378427861</v>
      </c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</row>
    <row r="23" spans="1:27" ht="15.75" customHeight="1">
      <c r="A23" s="260"/>
      <c r="B23" s="260"/>
      <c r="C23" s="260"/>
      <c r="D23" s="260"/>
      <c r="E23" s="261">
        <v>19</v>
      </c>
      <c r="F23" s="262">
        <f t="shared" si="3"/>
        <v>3463.3484378427861</v>
      </c>
      <c r="G23" s="262">
        <f t="shared" si="0"/>
        <v>10.390045313528358</v>
      </c>
      <c r="H23" s="262">
        <f t="shared" si="1"/>
        <v>7.8099546864716416</v>
      </c>
      <c r="I23" s="263">
        <f t="shared" si="4"/>
        <v>18.2</v>
      </c>
      <c r="J23" s="262">
        <f t="shared" si="2"/>
        <v>3455.5384831563147</v>
      </c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</row>
    <row r="24" spans="1:27" ht="15.75" customHeight="1">
      <c r="A24" s="260"/>
      <c r="B24" s="260"/>
      <c r="C24" s="260"/>
      <c r="D24" s="260"/>
      <c r="E24" s="261">
        <v>20</v>
      </c>
      <c r="F24" s="262">
        <f t="shared" si="3"/>
        <v>3455.5384831563147</v>
      </c>
      <c r="G24" s="262">
        <f t="shared" si="0"/>
        <v>10.366615449468943</v>
      </c>
      <c r="H24" s="262">
        <f t="shared" si="1"/>
        <v>7.833384550531056</v>
      </c>
      <c r="I24" s="263">
        <f t="shared" si="4"/>
        <v>18.2</v>
      </c>
      <c r="J24" s="262">
        <f t="shared" si="2"/>
        <v>3447.7050986057834</v>
      </c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</row>
    <row r="25" spans="1:27" ht="15.75" customHeight="1">
      <c r="A25" s="260"/>
      <c r="B25" s="260"/>
      <c r="C25" s="260"/>
      <c r="D25" s="260"/>
      <c r="E25" s="261">
        <v>21</v>
      </c>
      <c r="F25" s="262">
        <f t="shared" si="3"/>
        <v>3447.7050986057834</v>
      </c>
      <c r="G25" s="262">
        <f t="shared" si="0"/>
        <v>10.34311529581735</v>
      </c>
      <c r="H25" s="262">
        <f t="shared" si="1"/>
        <v>7.8568847041826491</v>
      </c>
      <c r="I25" s="263">
        <f t="shared" si="4"/>
        <v>18.2</v>
      </c>
      <c r="J25" s="262">
        <f t="shared" si="2"/>
        <v>3439.848213901601</v>
      </c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</row>
    <row r="26" spans="1:27" ht="15.75" customHeight="1">
      <c r="A26" s="260"/>
      <c r="B26" s="260"/>
      <c r="C26" s="260"/>
      <c r="D26" s="260"/>
      <c r="E26" s="261">
        <v>22</v>
      </c>
      <c r="F26" s="262">
        <f t="shared" si="3"/>
        <v>3439.848213901601</v>
      </c>
      <c r="G26" s="262">
        <f t="shared" si="0"/>
        <v>10.319544641704802</v>
      </c>
      <c r="H26" s="262">
        <f t="shared" si="1"/>
        <v>7.8804553582951975</v>
      </c>
      <c r="I26" s="263">
        <f t="shared" si="4"/>
        <v>18.2</v>
      </c>
      <c r="J26" s="262">
        <f t="shared" si="2"/>
        <v>3431.9677585433055</v>
      </c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</row>
    <row r="27" spans="1:27" ht="15.75" customHeight="1">
      <c r="A27" s="260"/>
      <c r="B27" s="260"/>
      <c r="C27" s="260"/>
      <c r="D27" s="260"/>
      <c r="E27" s="261">
        <v>23</v>
      </c>
      <c r="F27" s="262">
        <f t="shared" si="3"/>
        <v>3431.9677585433055</v>
      </c>
      <c r="G27" s="262">
        <f t="shared" si="0"/>
        <v>10.295903275629916</v>
      </c>
      <c r="H27" s="262">
        <f t="shared" si="1"/>
        <v>7.904096724370083</v>
      </c>
      <c r="I27" s="263">
        <f t="shared" si="4"/>
        <v>18.2</v>
      </c>
      <c r="J27" s="262">
        <f t="shared" si="2"/>
        <v>3424.0636618189355</v>
      </c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</row>
    <row r="28" spans="1:27" ht="15.75" customHeight="1">
      <c r="A28" s="260"/>
      <c r="B28" s="260"/>
      <c r="C28" s="260"/>
      <c r="D28" s="260"/>
      <c r="E28" s="261">
        <v>24</v>
      </c>
      <c r="F28" s="262">
        <f t="shared" si="3"/>
        <v>3424.0636618189355</v>
      </c>
      <c r="G28" s="262">
        <f t="shared" si="0"/>
        <v>10.272190985456806</v>
      </c>
      <c r="H28" s="262">
        <f t="shared" si="1"/>
        <v>7.9278090145431932</v>
      </c>
      <c r="I28" s="263">
        <f t="shared" si="4"/>
        <v>18.2</v>
      </c>
      <c r="J28" s="262">
        <f t="shared" si="2"/>
        <v>3416.1358528043925</v>
      </c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  <c r="AA28" s="260"/>
    </row>
    <row r="29" spans="1:27" ht="15.75" customHeight="1">
      <c r="A29" s="260"/>
      <c r="B29" s="260"/>
      <c r="C29" s="260"/>
      <c r="D29" s="260"/>
      <c r="E29" s="261">
        <v>25</v>
      </c>
      <c r="F29" s="262">
        <f t="shared" si="3"/>
        <v>3416.1358528043925</v>
      </c>
      <c r="G29" s="262">
        <f t="shared" si="0"/>
        <v>10.248407558413176</v>
      </c>
      <c r="H29" s="262">
        <f t="shared" si="1"/>
        <v>7.9515924415868238</v>
      </c>
      <c r="I29" s="263">
        <f t="shared" si="4"/>
        <v>18.2</v>
      </c>
      <c r="J29" s="262">
        <f t="shared" si="2"/>
        <v>3408.1842603628056</v>
      </c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  <c r="AA29" s="260"/>
    </row>
    <row r="30" spans="1:27" ht="15.75" customHeight="1">
      <c r="A30" s="260"/>
      <c r="B30" s="260"/>
      <c r="C30" s="260"/>
      <c r="D30" s="260"/>
      <c r="E30" s="261">
        <v>26</v>
      </c>
      <c r="F30" s="262">
        <f t="shared" si="3"/>
        <v>3408.1842603628056</v>
      </c>
      <c r="G30" s="262">
        <f t="shared" si="0"/>
        <v>10.224552781088416</v>
      </c>
      <c r="H30" s="262">
        <f t="shared" si="1"/>
        <v>7.975447218911583</v>
      </c>
      <c r="I30" s="263">
        <f t="shared" si="4"/>
        <v>18.2</v>
      </c>
      <c r="J30" s="262">
        <f t="shared" si="2"/>
        <v>3400.2088131438941</v>
      </c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  <c r="AA30" s="260"/>
    </row>
    <row r="31" spans="1:27" ht="15.75" customHeight="1">
      <c r="A31" s="260"/>
      <c r="B31" s="260"/>
      <c r="C31" s="260"/>
      <c r="D31" s="260"/>
      <c r="E31" s="261">
        <v>27</v>
      </c>
      <c r="F31" s="262">
        <f t="shared" si="3"/>
        <v>3400.2088131438941</v>
      </c>
      <c r="G31" s="262">
        <f t="shared" si="0"/>
        <v>10.200626439431682</v>
      </c>
      <c r="H31" s="262">
        <f t="shared" si="1"/>
        <v>7.9993735605683174</v>
      </c>
      <c r="I31" s="263">
        <f t="shared" si="4"/>
        <v>18.2</v>
      </c>
      <c r="J31" s="262">
        <f t="shared" si="2"/>
        <v>3392.2094395833255</v>
      </c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</row>
    <row r="32" spans="1:27" ht="15.75" customHeight="1">
      <c r="A32" s="260"/>
      <c r="B32" s="260"/>
      <c r="C32" s="260"/>
      <c r="D32" s="260"/>
      <c r="E32" s="261">
        <v>28</v>
      </c>
      <c r="F32" s="262">
        <f t="shared" si="3"/>
        <v>3392.2094395833255</v>
      </c>
      <c r="G32" s="262">
        <f t="shared" si="0"/>
        <v>10.176628318749975</v>
      </c>
      <c r="H32" s="262">
        <f t="shared" si="1"/>
        <v>8.0233716812500244</v>
      </c>
      <c r="I32" s="263">
        <f t="shared" si="4"/>
        <v>18.2</v>
      </c>
      <c r="J32" s="262">
        <f t="shared" si="2"/>
        <v>3384.1860679020756</v>
      </c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</row>
    <row r="33" spans="1:27" ht="15.75" customHeight="1">
      <c r="A33" s="260"/>
      <c r="B33" s="260"/>
      <c r="C33" s="260"/>
      <c r="D33" s="260"/>
      <c r="E33" s="261">
        <v>29</v>
      </c>
      <c r="F33" s="262">
        <f t="shared" si="3"/>
        <v>3384.1860679020756</v>
      </c>
      <c r="G33" s="262">
        <f t="shared" si="0"/>
        <v>10.152558203706226</v>
      </c>
      <c r="H33" s="262">
        <f t="shared" si="1"/>
        <v>8.0474417962937732</v>
      </c>
      <c r="I33" s="263">
        <f t="shared" si="4"/>
        <v>18.2</v>
      </c>
      <c r="J33" s="262">
        <f t="shared" si="2"/>
        <v>3376.1386261057819</v>
      </c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</row>
    <row r="34" spans="1:27" ht="15.75" customHeight="1">
      <c r="A34" s="260"/>
      <c r="B34" s="260"/>
      <c r="C34" s="260"/>
      <c r="D34" s="260"/>
      <c r="E34" s="261">
        <v>30</v>
      </c>
      <c r="F34" s="262">
        <f t="shared" si="3"/>
        <v>3376.1386261057819</v>
      </c>
      <c r="G34" s="262">
        <f t="shared" si="0"/>
        <v>10.128415878317345</v>
      </c>
      <c r="H34" s="262">
        <f t="shared" si="1"/>
        <v>8.0715841216826547</v>
      </c>
      <c r="I34" s="263">
        <f t="shared" si="4"/>
        <v>18.2</v>
      </c>
      <c r="J34" s="262">
        <f t="shared" si="2"/>
        <v>3368.0670419840994</v>
      </c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</row>
    <row r="35" spans="1:27" ht="15.75" customHeight="1">
      <c r="A35" s="260"/>
      <c r="B35" s="260"/>
      <c r="C35" s="260"/>
      <c r="D35" s="260"/>
      <c r="E35" s="261">
        <v>31</v>
      </c>
      <c r="F35" s="262">
        <f t="shared" si="3"/>
        <v>3368.0670419840994</v>
      </c>
      <c r="G35" s="262">
        <f t="shared" si="0"/>
        <v>10.104201125952297</v>
      </c>
      <c r="H35" s="262">
        <f t="shared" si="1"/>
        <v>8.095798874047702</v>
      </c>
      <c r="I35" s="263">
        <f t="shared" si="4"/>
        <v>18.2</v>
      </c>
      <c r="J35" s="262">
        <f t="shared" si="2"/>
        <v>3359.9712431100515</v>
      </c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</row>
    <row r="36" spans="1:27" ht="15.75" customHeight="1">
      <c r="A36" s="260"/>
      <c r="B36" s="260"/>
      <c r="C36" s="260"/>
      <c r="D36" s="260"/>
      <c r="E36" s="261">
        <v>32</v>
      </c>
      <c r="F36" s="262">
        <f t="shared" si="3"/>
        <v>3359.9712431100515</v>
      </c>
      <c r="G36" s="262">
        <f t="shared" si="0"/>
        <v>10.079913729330153</v>
      </c>
      <c r="H36" s="262">
        <f t="shared" si="1"/>
        <v>8.1200862706698462</v>
      </c>
      <c r="I36" s="263">
        <f t="shared" si="4"/>
        <v>18.2</v>
      </c>
      <c r="J36" s="262">
        <f t="shared" si="2"/>
        <v>3351.8511568393815</v>
      </c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</row>
    <row r="37" spans="1:27" ht="15.75" customHeight="1">
      <c r="A37" s="260"/>
      <c r="B37" s="260"/>
      <c r="C37" s="260"/>
      <c r="D37" s="260"/>
      <c r="E37" s="261">
        <v>33</v>
      </c>
      <c r="F37" s="262">
        <f t="shared" si="3"/>
        <v>3351.8511568393815</v>
      </c>
      <c r="G37" s="262">
        <f t="shared" si="0"/>
        <v>10.055553470518143</v>
      </c>
      <c r="H37" s="262">
        <f t="shared" si="1"/>
        <v>8.144446529481856</v>
      </c>
      <c r="I37" s="263">
        <f t="shared" si="4"/>
        <v>18.2</v>
      </c>
      <c r="J37" s="262">
        <f t="shared" si="2"/>
        <v>3343.7067103098998</v>
      </c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</row>
    <row r="38" spans="1:27" ht="15.75" customHeight="1">
      <c r="A38" s="260"/>
      <c r="B38" s="260"/>
      <c r="C38" s="260"/>
      <c r="D38" s="260"/>
      <c r="E38" s="261">
        <v>34</v>
      </c>
      <c r="F38" s="262">
        <f t="shared" si="3"/>
        <v>3343.7067103098998</v>
      </c>
      <c r="G38" s="262">
        <f t="shared" si="0"/>
        <v>10.031120130929699</v>
      </c>
      <c r="H38" s="262">
        <f t="shared" si="1"/>
        <v>8.1688798690703006</v>
      </c>
      <c r="I38" s="263">
        <f t="shared" si="4"/>
        <v>18.2</v>
      </c>
      <c r="J38" s="262">
        <f t="shared" si="2"/>
        <v>3335.5378304408296</v>
      </c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</row>
    <row r="39" spans="1:27" ht="15.75" customHeight="1">
      <c r="A39" s="260"/>
      <c r="B39" s="260"/>
      <c r="C39" s="260"/>
      <c r="D39" s="260"/>
      <c r="E39" s="261">
        <v>35</v>
      </c>
      <c r="F39" s="262">
        <f t="shared" si="3"/>
        <v>3335.5378304408296</v>
      </c>
      <c r="G39" s="262">
        <f t="shared" si="0"/>
        <v>10.006613491322488</v>
      </c>
      <c r="H39" s="262">
        <f t="shared" si="1"/>
        <v>8.1933865086775111</v>
      </c>
      <c r="I39" s="263">
        <f t="shared" si="4"/>
        <v>18.2</v>
      </c>
      <c r="J39" s="262">
        <f t="shared" si="2"/>
        <v>3327.344443932152</v>
      </c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</row>
    <row r="40" spans="1:27" ht="15.75" customHeight="1">
      <c r="A40" s="260"/>
      <c r="B40" s="260"/>
      <c r="C40" s="260"/>
      <c r="D40" s="260"/>
      <c r="E40" s="261">
        <v>36</v>
      </c>
      <c r="F40" s="262">
        <f t="shared" si="3"/>
        <v>3327.344443932152</v>
      </c>
      <c r="G40" s="262">
        <f t="shared" si="0"/>
        <v>9.9820333317964547</v>
      </c>
      <c r="H40" s="262">
        <f t="shared" si="1"/>
        <v>8.2179666682035446</v>
      </c>
      <c r="I40" s="263">
        <f t="shared" si="4"/>
        <v>18.2</v>
      </c>
      <c r="J40" s="262">
        <f t="shared" si="2"/>
        <v>3319.1264772639483</v>
      </c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</row>
    <row r="41" spans="1:27" ht="15.75" customHeight="1">
      <c r="A41" s="260"/>
      <c r="B41" s="260"/>
      <c r="C41" s="260"/>
      <c r="D41" s="260"/>
      <c r="E41" s="261">
        <v>37</v>
      </c>
      <c r="F41" s="262">
        <f t="shared" si="3"/>
        <v>3319.1264772639483</v>
      </c>
      <c r="G41" s="262">
        <f t="shared" si="0"/>
        <v>9.9573794317918445</v>
      </c>
      <c r="H41" s="262">
        <f t="shared" si="1"/>
        <v>8.2426205682081548</v>
      </c>
      <c r="I41" s="263">
        <f t="shared" si="4"/>
        <v>18.2</v>
      </c>
      <c r="J41" s="262">
        <f t="shared" si="2"/>
        <v>3310.8838566957402</v>
      </c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</row>
    <row r="42" spans="1:27" ht="15.75" customHeight="1">
      <c r="A42" s="260"/>
      <c r="B42" s="260"/>
      <c r="C42" s="260"/>
      <c r="D42" s="260"/>
      <c r="E42" s="261">
        <v>38</v>
      </c>
      <c r="F42" s="262">
        <f t="shared" si="3"/>
        <v>3310.8838566957402</v>
      </c>
      <c r="G42" s="262">
        <f t="shared" si="0"/>
        <v>9.93265157008722</v>
      </c>
      <c r="H42" s="262">
        <f t="shared" si="1"/>
        <v>8.2673484299127793</v>
      </c>
      <c r="I42" s="263">
        <f t="shared" si="4"/>
        <v>18.2</v>
      </c>
      <c r="J42" s="262">
        <f t="shared" si="2"/>
        <v>3302.6165082658272</v>
      </c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  <c r="AA42" s="260"/>
    </row>
    <row r="43" spans="1:27" ht="15.75" customHeight="1">
      <c r="A43" s="260"/>
      <c r="B43" s="260"/>
      <c r="C43" s="260"/>
      <c r="D43" s="260"/>
      <c r="E43" s="261">
        <v>39</v>
      </c>
      <c r="F43" s="262">
        <f t="shared" si="3"/>
        <v>3302.6165082658272</v>
      </c>
      <c r="G43" s="262">
        <f t="shared" si="0"/>
        <v>9.9078495247974807</v>
      </c>
      <c r="H43" s="262">
        <f t="shared" si="1"/>
        <v>8.2921504752025186</v>
      </c>
      <c r="I43" s="263">
        <f t="shared" si="4"/>
        <v>18.2</v>
      </c>
      <c r="J43" s="262">
        <f t="shared" si="2"/>
        <v>3294.3243577906246</v>
      </c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</row>
    <row r="44" spans="1:27" ht="15.75" customHeight="1">
      <c r="A44" s="260"/>
      <c r="B44" s="260"/>
      <c r="C44" s="260"/>
      <c r="D44" s="260"/>
      <c r="E44" s="261">
        <v>40</v>
      </c>
      <c r="F44" s="262">
        <f t="shared" si="3"/>
        <v>3294.3243577906246</v>
      </c>
      <c r="G44" s="262">
        <f t="shared" si="0"/>
        <v>9.8829730733718737</v>
      </c>
      <c r="H44" s="262">
        <f t="shared" si="1"/>
        <v>8.3170269266281256</v>
      </c>
      <c r="I44" s="263">
        <f t="shared" si="4"/>
        <v>18.2</v>
      </c>
      <c r="J44" s="262">
        <f t="shared" si="2"/>
        <v>3286.0073308639967</v>
      </c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</row>
    <row r="45" spans="1:27" ht="15.75" customHeight="1">
      <c r="A45" s="260"/>
      <c r="B45" s="260"/>
      <c r="C45" s="260"/>
      <c r="D45" s="260"/>
      <c r="E45" s="261">
        <v>41</v>
      </c>
      <c r="F45" s="262">
        <f t="shared" si="3"/>
        <v>3286.0073308639967</v>
      </c>
      <c r="G45" s="262">
        <f t="shared" si="0"/>
        <v>9.8580219925919899</v>
      </c>
      <c r="H45" s="262">
        <f t="shared" si="1"/>
        <v>8.3419780074080094</v>
      </c>
      <c r="I45" s="263">
        <f t="shared" si="4"/>
        <v>18.2</v>
      </c>
      <c r="J45" s="262">
        <f t="shared" si="2"/>
        <v>3277.6653528565885</v>
      </c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</row>
    <row r="46" spans="1:27" ht="15.75" customHeight="1">
      <c r="A46" s="260"/>
      <c r="B46" s="260"/>
      <c r="C46" s="260"/>
      <c r="D46" s="260"/>
      <c r="E46" s="261">
        <v>42</v>
      </c>
      <c r="F46" s="262">
        <f t="shared" si="3"/>
        <v>3277.6653528565885</v>
      </c>
      <c r="G46" s="262">
        <f t="shared" si="0"/>
        <v>9.8329960585697638</v>
      </c>
      <c r="H46" s="262">
        <f t="shared" si="1"/>
        <v>8.3670039414302355</v>
      </c>
      <c r="I46" s="263">
        <f t="shared" si="4"/>
        <v>18.2</v>
      </c>
      <c r="J46" s="262">
        <f t="shared" si="2"/>
        <v>3269.2983489151584</v>
      </c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</row>
    <row r="47" spans="1:27" ht="15.75" customHeight="1">
      <c r="A47" s="260"/>
      <c r="B47" s="260"/>
      <c r="C47" s="260"/>
      <c r="D47" s="260"/>
      <c r="E47" s="261">
        <v>43</v>
      </c>
      <c r="F47" s="262">
        <f t="shared" si="3"/>
        <v>3269.2983489151584</v>
      </c>
      <c r="G47" s="262">
        <f t="shared" si="0"/>
        <v>9.8078950467454735</v>
      </c>
      <c r="H47" s="262">
        <f t="shared" si="1"/>
        <v>8.3921049532545258</v>
      </c>
      <c r="I47" s="263">
        <f t="shared" si="4"/>
        <v>18.2</v>
      </c>
      <c r="J47" s="262">
        <f t="shared" si="2"/>
        <v>3260.9062439619038</v>
      </c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</row>
    <row r="48" spans="1:27" ht="13">
      <c r="A48" s="260"/>
      <c r="B48" s="260"/>
      <c r="C48" s="260"/>
      <c r="D48" s="260"/>
      <c r="E48" s="261">
        <v>44</v>
      </c>
      <c r="F48" s="262">
        <f t="shared" si="3"/>
        <v>3260.9062439619038</v>
      </c>
      <c r="G48" s="262">
        <f t="shared" si="0"/>
        <v>9.7827187318857103</v>
      </c>
      <c r="H48" s="262">
        <f t="shared" si="1"/>
        <v>8.417281268114289</v>
      </c>
      <c r="I48" s="263">
        <f t="shared" si="4"/>
        <v>18.2</v>
      </c>
      <c r="J48" s="262">
        <f t="shared" si="2"/>
        <v>3252.4889626937893</v>
      </c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</row>
    <row r="49" spans="1:27" ht="13">
      <c r="A49" s="260"/>
      <c r="B49" s="260"/>
      <c r="C49" s="260"/>
      <c r="D49" s="260"/>
      <c r="E49" s="261">
        <v>45</v>
      </c>
      <c r="F49" s="262">
        <f t="shared" si="3"/>
        <v>3252.4889626937893</v>
      </c>
      <c r="G49" s="262">
        <f t="shared" si="0"/>
        <v>9.7574668880813675</v>
      </c>
      <c r="H49" s="262">
        <f t="shared" si="1"/>
        <v>8.4425331119186318</v>
      </c>
      <c r="I49" s="263">
        <f t="shared" si="4"/>
        <v>18.2</v>
      </c>
      <c r="J49" s="262">
        <f t="shared" si="2"/>
        <v>3244.0464295818706</v>
      </c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</row>
    <row r="50" spans="1:27" ht="13">
      <c r="A50" s="260"/>
      <c r="B50" s="260"/>
      <c r="C50" s="260"/>
      <c r="D50" s="260"/>
      <c r="E50" s="261">
        <v>46</v>
      </c>
      <c r="F50" s="262">
        <f t="shared" si="3"/>
        <v>3244.0464295818706</v>
      </c>
      <c r="G50" s="262">
        <f t="shared" si="0"/>
        <v>9.7321392887456106</v>
      </c>
      <c r="H50" s="262">
        <f t="shared" si="1"/>
        <v>8.4678607112543887</v>
      </c>
      <c r="I50" s="263">
        <f t="shared" si="4"/>
        <v>18.2</v>
      </c>
      <c r="J50" s="262">
        <f t="shared" si="2"/>
        <v>3235.5785688706164</v>
      </c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</row>
    <row r="51" spans="1:27" ht="13">
      <c r="A51" s="260"/>
      <c r="B51" s="260"/>
      <c r="C51" s="260"/>
      <c r="D51" s="260"/>
      <c r="E51" s="261">
        <v>47</v>
      </c>
      <c r="F51" s="262">
        <f t="shared" si="3"/>
        <v>3235.5785688706164</v>
      </c>
      <c r="G51" s="262">
        <f t="shared" si="0"/>
        <v>9.7067357066118483</v>
      </c>
      <c r="H51" s="262">
        <f t="shared" si="1"/>
        <v>8.493264293388151</v>
      </c>
      <c r="I51" s="263">
        <f t="shared" si="4"/>
        <v>18.2</v>
      </c>
      <c r="J51" s="262">
        <f t="shared" si="2"/>
        <v>3227.0853045772283</v>
      </c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</row>
    <row r="52" spans="1:27" ht="13">
      <c r="A52" s="260"/>
      <c r="B52" s="260"/>
      <c r="C52" s="260"/>
      <c r="D52" s="260"/>
      <c r="E52" s="261">
        <v>48</v>
      </c>
      <c r="F52" s="262">
        <f t="shared" si="3"/>
        <v>3227.0853045772283</v>
      </c>
      <c r="G52" s="262">
        <f t="shared" si="0"/>
        <v>9.6812559137316843</v>
      </c>
      <c r="H52" s="262">
        <f t="shared" si="1"/>
        <v>8.518744086268315</v>
      </c>
      <c r="I52" s="263">
        <f t="shared" si="4"/>
        <v>18.2</v>
      </c>
      <c r="J52" s="262">
        <f t="shared" si="2"/>
        <v>3218.56656049096</v>
      </c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</row>
    <row r="53" spans="1:27" ht="13">
      <c r="A53" s="260"/>
      <c r="B53" s="260"/>
      <c r="C53" s="260"/>
      <c r="D53" s="260"/>
      <c r="E53" s="261">
        <v>49</v>
      </c>
      <c r="F53" s="262">
        <f t="shared" si="3"/>
        <v>3218.56656049096</v>
      </c>
      <c r="G53" s="262">
        <f t="shared" si="0"/>
        <v>9.6556996814728802</v>
      </c>
      <c r="H53" s="262">
        <f t="shared" si="1"/>
        <v>8.5443003185271191</v>
      </c>
      <c r="I53" s="263">
        <f t="shared" si="4"/>
        <v>18.2</v>
      </c>
      <c r="J53" s="262">
        <f t="shared" si="2"/>
        <v>3210.0222601724331</v>
      </c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  <c r="AA53" s="260"/>
    </row>
    <row r="54" spans="1:27" ht="13">
      <c r="A54" s="260"/>
      <c r="B54" s="260"/>
      <c r="C54" s="260"/>
      <c r="D54" s="260"/>
      <c r="E54" s="261">
        <v>50</v>
      </c>
      <c r="F54" s="262">
        <f t="shared" si="3"/>
        <v>3210.0222601724331</v>
      </c>
      <c r="G54" s="262">
        <f t="shared" si="0"/>
        <v>9.6300667805172981</v>
      </c>
      <c r="H54" s="262">
        <f t="shared" si="1"/>
        <v>8.5699332194827011</v>
      </c>
      <c r="I54" s="263">
        <f t="shared" si="4"/>
        <v>18.2</v>
      </c>
      <c r="J54" s="262">
        <f t="shared" si="2"/>
        <v>3201.4523269529504</v>
      </c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</row>
    <row r="55" spans="1:27" ht="13">
      <c r="A55" s="260"/>
      <c r="B55" s="260"/>
      <c r="C55" s="260"/>
      <c r="D55" s="260"/>
      <c r="E55" s="261">
        <v>51</v>
      </c>
      <c r="F55" s="262">
        <f t="shared" si="3"/>
        <v>3201.4523269529504</v>
      </c>
      <c r="G55" s="262">
        <f t="shared" si="0"/>
        <v>9.6043569808588511</v>
      </c>
      <c r="H55" s="262">
        <f t="shared" si="1"/>
        <v>8.5956430191411481</v>
      </c>
      <c r="I55" s="263">
        <f t="shared" si="4"/>
        <v>18.2</v>
      </c>
      <c r="J55" s="262">
        <f t="shared" si="2"/>
        <v>3192.8566839338091</v>
      </c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</row>
    <row r="56" spans="1:27" ht="13">
      <c r="A56" s="260"/>
      <c r="B56" s="260"/>
      <c r="C56" s="260"/>
      <c r="D56" s="260"/>
      <c r="E56" s="261">
        <v>52</v>
      </c>
      <c r="F56" s="262">
        <f t="shared" si="3"/>
        <v>3192.8566839338091</v>
      </c>
      <c r="G56" s="262">
        <f t="shared" si="0"/>
        <v>9.5785700518014263</v>
      </c>
      <c r="H56" s="262">
        <f t="shared" si="1"/>
        <v>8.621429948198573</v>
      </c>
      <c r="I56" s="263">
        <f t="shared" si="4"/>
        <v>18.2</v>
      </c>
      <c r="J56" s="262">
        <f t="shared" si="2"/>
        <v>3184.2352539856106</v>
      </c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</row>
    <row r="57" spans="1:27" ht="13">
      <c r="A57" s="260"/>
      <c r="B57" s="260"/>
      <c r="C57" s="260"/>
      <c r="D57" s="260"/>
      <c r="E57" s="261">
        <v>53</v>
      </c>
      <c r="F57" s="262">
        <f t="shared" si="3"/>
        <v>3184.2352539856106</v>
      </c>
      <c r="G57" s="262">
        <f t="shared" si="0"/>
        <v>9.5527057619568314</v>
      </c>
      <c r="H57" s="262">
        <f t="shared" si="1"/>
        <v>8.6472942380431679</v>
      </c>
      <c r="I57" s="263">
        <f t="shared" si="4"/>
        <v>18.2</v>
      </c>
      <c r="J57" s="262">
        <f t="shared" si="2"/>
        <v>3175.5879597475673</v>
      </c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  <c r="AA57" s="260"/>
    </row>
    <row r="58" spans="1:27" ht="13">
      <c r="A58" s="260"/>
      <c r="B58" s="260"/>
      <c r="C58" s="260"/>
      <c r="D58" s="260"/>
      <c r="E58" s="261">
        <v>54</v>
      </c>
      <c r="F58" s="262">
        <f t="shared" si="3"/>
        <v>3175.5879597475673</v>
      </c>
      <c r="G58" s="262">
        <f t="shared" si="0"/>
        <v>9.5267638792427007</v>
      </c>
      <c r="H58" s="262">
        <f t="shared" si="1"/>
        <v>8.6732361207572986</v>
      </c>
      <c r="I58" s="263">
        <f t="shared" si="4"/>
        <v>18.2</v>
      </c>
      <c r="J58" s="262">
        <f t="shared" si="2"/>
        <v>3166.91472362681</v>
      </c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</row>
    <row r="59" spans="1:27" ht="13">
      <c r="A59" s="260"/>
      <c r="B59" s="260"/>
      <c r="C59" s="260"/>
      <c r="D59" s="260"/>
      <c r="E59" s="261">
        <v>55</v>
      </c>
      <c r="F59" s="262">
        <f t="shared" si="3"/>
        <v>3166.91472362681</v>
      </c>
      <c r="G59" s="262">
        <f t="shared" si="0"/>
        <v>9.500744170880429</v>
      </c>
      <c r="H59" s="262">
        <f t="shared" si="1"/>
        <v>8.6992558291195703</v>
      </c>
      <c r="I59" s="263">
        <f t="shared" si="4"/>
        <v>18.2</v>
      </c>
      <c r="J59" s="262">
        <f t="shared" si="2"/>
        <v>3158.2154677976905</v>
      </c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</row>
    <row r="60" spans="1:27" ht="13">
      <c r="A60" s="260"/>
      <c r="B60" s="260"/>
      <c r="C60" s="260"/>
      <c r="D60" s="260"/>
      <c r="E60" s="261">
        <v>56</v>
      </c>
      <c r="F60" s="262">
        <f t="shared" si="3"/>
        <v>3158.2154677976905</v>
      </c>
      <c r="G60" s="262">
        <f t="shared" si="0"/>
        <v>9.4746464033930717</v>
      </c>
      <c r="H60" s="262">
        <f t="shared" si="1"/>
        <v>8.7253535966069276</v>
      </c>
      <c r="I60" s="263">
        <f t="shared" si="4"/>
        <v>18.2</v>
      </c>
      <c r="J60" s="262">
        <f t="shared" si="2"/>
        <v>3149.4901142010835</v>
      </c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</row>
    <row r="61" spans="1:27" ht="13">
      <c r="A61" s="260"/>
      <c r="B61" s="260"/>
      <c r="C61" s="260"/>
      <c r="D61" s="260"/>
      <c r="E61" s="261">
        <v>57</v>
      </c>
      <c r="F61" s="262">
        <f t="shared" si="3"/>
        <v>3149.4901142010835</v>
      </c>
      <c r="G61" s="262">
        <f t="shared" si="0"/>
        <v>9.4484703426032493</v>
      </c>
      <c r="H61" s="262">
        <f t="shared" si="1"/>
        <v>8.75152965739675</v>
      </c>
      <c r="I61" s="263">
        <f t="shared" si="4"/>
        <v>18.2</v>
      </c>
      <c r="J61" s="262">
        <f t="shared" si="2"/>
        <v>3140.738584543687</v>
      </c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260"/>
    </row>
    <row r="62" spans="1:27" ht="13">
      <c r="A62" s="260"/>
      <c r="B62" s="260"/>
      <c r="C62" s="260"/>
      <c r="D62" s="260"/>
      <c r="E62" s="261">
        <v>58</v>
      </c>
      <c r="F62" s="262">
        <f t="shared" si="3"/>
        <v>3140.738584543687</v>
      </c>
      <c r="G62" s="262">
        <f t="shared" si="0"/>
        <v>9.4222157536310593</v>
      </c>
      <c r="H62" s="262">
        <f t="shared" si="1"/>
        <v>8.7777842463689399</v>
      </c>
      <c r="I62" s="263">
        <f t="shared" si="4"/>
        <v>18.2</v>
      </c>
      <c r="J62" s="262">
        <f t="shared" si="2"/>
        <v>3131.9608002973182</v>
      </c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</row>
    <row r="63" spans="1:27" ht="13">
      <c r="A63" s="260"/>
      <c r="B63" s="260"/>
      <c r="C63" s="260"/>
      <c r="D63" s="260"/>
      <c r="E63" s="261">
        <v>59</v>
      </c>
      <c r="F63" s="262">
        <f t="shared" si="3"/>
        <v>3131.9608002973182</v>
      </c>
      <c r="G63" s="262">
        <f t="shared" si="0"/>
        <v>9.3958824008919546</v>
      </c>
      <c r="H63" s="262">
        <f t="shared" si="1"/>
        <v>8.8041175991080447</v>
      </c>
      <c r="I63" s="263">
        <f t="shared" si="4"/>
        <v>18.2</v>
      </c>
      <c r="J63" s="262">
        <f t="shared" si="2"/>
        <v>3123.1566826982103</v>
      </c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  <c r="AA63" s="260"/>
    </row>
    <row r="64" spans="1:27" ht="13">
      <c r="A64" s="260"/>
      <c r="B64" s="260"/>
      <c r="C64" s="260"/>
      <c r="D64" s="260"/>
      <c r="E64" s="261">
        <v>60</v>
      </c>
      <c r="F64" s="262">
        <f t="shared" si="3"/>
        <v>3123.1566826982103</v>
      </c>
      <c r="G64" s="262">
        <f t="shared" si="0"/>
        <v>9.3694700480946302</v>
      </c>
      <c r="H64" s="262">
        <f t="shared" si="1"/>
        <v>8.830529951905369</v>
      </c>
      <c r="I64" s="263">
        <f t="shared" si="4"/>
        <v>18.2</v>
      </c>
      <c r="J64" s="262">
        <f t="shared" si="2"/>
        <v>3114.3261527463051</v>
      </c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</row>
    <row r="65" spans="1:27" ht="13">
      <c r="A65" s="260"/>
      <c r="B65" s="260"/>
      <c r="C65" s="260"/>
      <c r="D65" s="260"/>
      <c r="E65" s="261">
        <v>61</v>
      </c>
      <c r="F65" s="262">
        <f t="shared" si="3"/>
        <v>3114.3261527463051</v>
      </c>
      <c r="G65" s="262">
        <f t="shared" si="0"/>
        <v>9.3429784582389139</v>
      </c>
      <c r="H65" s="262">
        <f t="shared" si="1"/>
        <v>8.8570215417610854</v>
      </c>
      <c r="I65" s="263">
        <f t="shared" si="4"/>
        <v>18.2</v>
      </c>
      <c r="J65" s="262">
        <f t="shared" si="2"/>
        <v>3105.4691312045438</v>
      </c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</row>
    <row r="66" spans="1:27" ht="13">
      <c r="A66" s="260"/>
      <c r="B66" s="260"/>
      <c r="C66" s="260"/>
      <c r="D66" s="260"/>
      <c r="E66" s="261">
        <v>62</v>
      </c>
      <c r="F66" s="262">
        <f t="shared" si="3"/>
        <v>3105.4691312045438</v>
      </c>
      <c r="G66" s="262">
        <f t="shared" si="0"/>
        <v>9.3164073936136305</v>
      </c>
      <c r="H66" s="262">
        <f t="shared" si="1"/>
        <v>8.8835926063863688</v>
      </c>
      <c r="I66" s="263">
        <f t="shared" si="4"/>
        <v>18.2</v>
      </c>
      <c r="J66" s="262">
        <f t="shared" si="2"/>
        <v>3096.5855385981577</v>
      </c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</row>
    <row r="67" spans="1:27" ht="13">
      <c r="A67" s="260"/>
      <c r="B67" s="260"/>
      <c r="C67" s="260"/>
      <c r="D67" s="260"/>
      <c r="E67" s="261">
        <v>63</v>
      </c>
      <c r="F67" s="262">
        <f t="shared" si="3"/>
        <v>3096.5855385981577</v>
      </c>
      <c r="G67" s="262">
        <f t="shared" si="0"/>
        <v>9.289756615794472</v>
      </c>
      <c r="H67" s="262">
        <f t="shared" si="1"/>
        <v>8.9102433842055273</v>
      </c>
      <c r="I67" s="263">
        <f t="shared" si="4"/>
        <v>18.2</v>
      </c>
      <c r="J67" s="262">
        <f t="shared" si="2"/>
        <v>3087.6752952139523</v>
      </c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</row>
    <row r="68" spans="1:27" ht="13">
      <c r="A68" s="260"/>
      <c r="B68" s="260"/>
      <c r="C68" s="260"/>
      <c r="D68" s="260"/>
      <c r="E68" s="261">
        <v>64</v>
      </c>
      <c r="F68" s="262">
        <f t="shared" si="3"/>
        <v>3087.6752952139523</v>
      </c>
      <c r="G68" s="262">
        <f t="shared" si="0"/>
        <v>9.2630258856418557</v>
      </c>
      <c r="H68" s="262">
        <f t="shared" si="1"/>
        <v>8.9369741143581436</v>
      </c>
      <c r="I68" s="263">
        <f t="shared" si="4"/>
        <v>18.2</v>
      </c>
      <c r="J68" s="262">
        <f t="shared" si="2"/>
        <v>3078.738321099594</v>
      </c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</row>
    <row r="69" spans="1:27" ht="13">
      <c r="A69" s="260"/>
      <c r="B69" s="260"/>
      <c r="C69" s="260"/>
      <c r="D69" s="260"/>
      <c r="E69" s="261">
        <v>65</v>
      </c>
      <c r="F69" s="262">
        <f t="shared" si="3"/>
        <v>3078.738321099594</v>
      </c>
      <c r="G69" s="262">
        <f t="shared" si="0"/>
        <v>9.2362149632987816</v>
      </c>
      <c r="H69" s="262">
        <f t="shared" si="1"/>
        <v>8.9637850367012177</v>
      </c>
      <c r="I69" s="263">
        <f t="shared" si="4"/>
        <v>18.2</v>
      </c>
      <c r="J69" s="262">
        <f t="shared" si="2"/>
        <v>3069.7745360628928</v>
      </c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</row>
    <row r="70" spans="1:27" ht="13">
      <c r="A70" s="260"/>
      <c r="B70" s="260"/>
      <c r="C70" s="260"/>
      <c r="D70" s="260"/>
      <c r="E70" s="261">
        <v>66</v>
      </c>
      <c r="F70" s="262">
        <f t="shared" si="3"/>
        <v>3069.7745360628928</v>
      </c>
      <c r="G70" s="262">
        <f t="shared" si="0"/>
        <v>9.2093236081886776</v>
      </c>
      <c r="H70" s="262">
        <f t="shared" si="1"/>
        <v>8.9906763918113217</v>
      </c>
      <c r="I70" s="263">
        <f t="shared" si="4"/>
        <v>18.2</v>
      </c>
      <c r="J70" s="262">
        <f t="shared" si="2"/>
        <v>3060.7838596710817</v>
      </c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</row>
    <row r="71" spans="1:27" ht="13">
      <c r="A71" s="260"/>
      <c r="B71" s="260"/>
      <c r="C71" s="260"/>
      <c r="D71" s="260"/>
      <c r="E71" s="261">
        <v>67</v>
      </c>
      <c r="F71" s="262">
        <f t="shared" si="3"/>
        <v>3060.7838596710817</v>
      </c>
      <c r="G71" s="262">
        <f t="shared" si="0"/>
        <v>9.1823515790132451</v>
      </c>
      <c r="H71" s="262">
        <f t="shared" si="1"/>
        <v>9.0176484209867542</v>
      </c>
      <c r="I71" s="263">
        <f t="shared" si="4"/>
        <v>18.2</v>
      </c>
      <c r="J71" s="262">
        <f t="shared" si="2"/>
        <v>3051.7662112500948</v>
      </c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</row>
    <row r="72" spans="1:27" ht="13">
      <c r="A72" s="260"/>
      <c r="B72" s="260"/>
      <c r="C72" s="260"/>
      <c r="D72" s="260"/>
      <c r="E72" s="261">
        <v>68</v>
      </c>
      <c r="F72" s="262">
        <f t="shared" si="3"/>
        <v>3051.7662112500948</v>
      </c>
      <c r="G72" s="262">
        <f t="shared" si="0"/>
        <v>9.1552986337502826</v>
      </c>
      <c r="H72" s="262">
        <f t="shared" si="1"/>
        <v>9.0447013662497167</v>
      </c>
      <c r="I72" s="263">
        <f t="shared" si="4"/>
        <v>18.2</v>
      </c>
      <c r="J72" s="262">
        <f t="shared" si="2"/>
        <v>3042.7215098838451</v>
      </c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</row>
    <row r="73" spans="1:27" ht="13">
      <c r="A73" s="260"/>
      <c r="B73" s="260"/>
      <c r="C73" s="260"/>
      <c r="D73" s="260"/>
      <c r="E73" s="261">
        <v>69</v>
      </c>
      <c r="F73" s="262">
        <f t="shared" si="3"/>
        <v>3042.7215098838451</v>
      </c>
      <c r="G73" s="262">
        <f t="shared" si="0"/>
        <v>9.128164529651535</v>
      </c>
      <c r="H73" s="262">
        <f t="shared" si="1"/>
        <v>9.0718354703484643</v>
      </c>
      <c r="I73" s="263">
        <f t="shared" si="4"/>
        <v>18.2</v>
      </c>
      <c r="J73" s="262">
        <f t="shared" si="2"/>
        <v>3033.6496744134965</v>
      </c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</row>
    <row r="74" spans="1:27" ht="13">
      <c r="A74" s="260"/>
      <c r="B74" s="260"/>
      <c r="C74" s="260"/>
      <c r="D74" s="260"/>
      <c r="E74" s="261">
        <v>70</v>
      </c>
      <c r="F74" s="262">
        <f t="shared" si="3"/>
        <v>3033.6496744134965</v>
      </c>
      <c r="G74" s="262">
        <f t="shared" si="0"/>
        <v>9.1009490232404886</v>
      </c>
      <c r="H74" s="262">
        <f t="shared" si="1"/>
        <v>9.0990509767595107</v>
      </c>
      <c r="I74" s="263">
        <f t="shared" si="4"/>
        <v>18.2</v>
      </c>
      <c r="J74" s="262">
        <f t="shared" si="2"/>
        <v>3024.5506234367372</v>
      </c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</row>
    <row r="75" spans="1:27" ht="13">
      <c r="A75" s="260"/>
      <c r="B75" s="260"/>
      <c r="C75" s="260"/>
      <c r="D75" s="260"/>
      <c r="E75" s="261">
        <v>71</v>
      </c>
      <c r="F75" s="262">
        <f t="shared" si="3"/>
        <v>3024.5506234367372</v>
      </c>
      <c r="G75" s="262">
        <f t="shared" si="0"/>
        <v>9.0736518703102114</v>
      </c>
      <c r="H75" s="262">
        <f t="shared" si="1"/>
        <v>9.1263481296897879</v>
      </c>
      <c r="I75" s="263">
        <f t="shared" si="4"/>
        <v>18.2</v>
      </c>
      <c r="J75" s="262">
        <f t="shared" si="2"/>
        <v>3015.4242753070475</v>
      </c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</row>
    <row r="76" spans="1:27" ht="13">
      <c r="A76" s="260"/>
      <c r="B76" s="260"/>
      <c r="C76" s="260"/>
      <c r="D76" s="260"/>
      <c r="E76" s="261">
        <v>72</v>
      </c>
      <c r="F76" s="262">
        <f t="shared" si="3"/>
        <v>3015.4242753070475</v>
      </c>
      <c r="G76" s="262">
        <f t="shared" si="0"/>
        <v>9.0462728259211413</v>
      </c>
      <c r="H76" s="262">
        <f t="shared" si="1"/>
        <v>9.1537271740788579</v>
      </c>
      <c r="I76" s="263">
        <f t="shared" si="4"/>
        <v>18.2</v>
      </c>
      <c r="J76" s="262">
        <f t="shared" si="2"/>
        <v>3006.2705481329685</v>
      </c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</row>
    <row r="77" spans="1:27" ht="13">
      <c r="A77" s="260"/>
      <c r="B77" s="260"/>
      <c r="C77" s="260"/>
      <c r="D77" s="260"/>
      <c r="E77" s="261">
        <v>73</v>
      </c>
      <c r="F77" s="262">
        <f t="shared" si="3"/>
        <v>3006.2705481329685</v>
      </c>
      <c r="G77" s="262">
        <f t="shared" si="0"/>
        <v>9.0188116443989053</v>
      </c>
      <c r="H77" s="262">
        <f t="shared" si="1"/>
        <v>9.181188355601094</v>
      </c>
      <c r="I77" s="263">
        <f t="shared" si="4"/>
        <v>18.2</v>
      </c>
      <c r="J77" s="262">
        <f t="shared" si="2"/>
        <v>2997.0893597773675</v>
      </c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</row>
    <row r="78" spans="1:27" ht="13">
      <c r="A78" s="260"/>
      <c r="B78" s="260"/>
      <c r="C78" s="260"/>
      <c r="D78" s="260"/>
      <c r="E78" s="261">
        <v>74</v>
      </c>
      <c r="F78" s="262">
        <f t="shared" si="3"/>
        <v>2997.0893597773675</v>
      </c>
      <c r="G78" s="262">
        <f t="shared" si="0"/>
        <v>8.9912680793321016</v>
      </c>
      <c r="H78" s="262">
        <f t="shared" si="1"/>
        <v>9.2087319206678977</v>
      </c>
      <c r="I78" s="263">
        <f t="shared" si="4"/>
        <v>18.2</v>
      </c>
      <c r="J78" s="262">
        <f t="shared" si="2"/>
        <v>2987.8806278566994</v>
      </c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</row>
    <row r="79" spans="1:27" ht="13">
      <c r="A79" s="260"/>
      <c r="B79" s="260"/>
      <c r="C79" s="260"/>
      <c r="D79" s="260"/>
      <c r="E79" s="261">
        <v>75</v>
      </c>
      <c r="F79" s="262">
        <f t="shared" si="3"/>
        <v>2987.8806278566994</v>
      </c>
      <c r="G79" s="262">
        <f t="shared" si="0"/>
        <v>8.9636418835700979</v>
      </c>
      <c r="H79" s="262">
        <f t="shared" si="1"/>
        <v>9.2363581164299013</v>
      </c>
      <c r="I79" s="263">
        <f t="shared" si="4"/>
        <v>18.2</v>
      </c>
      <c r="J79" s="262">
        <f t="shared" si="2"/>
        <v>2978.6442697402695</v>
      </c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</row>
    <row r="80" spans="1:27" ht="13">
      <c r="A80" s="260"/>
      <c r="B80" s="260"/>
      <c r="C80" s="260"/>
      <c r="D80" s="260"/>
      <c r="E80" s="261">
        <v>76</v>
      </c>
      <c r="F80" s="262">
        <f t="shared" si="3"/>
        <v>2978.6442697402695</v>
      </c>
      <c r="G80" s="262">
        <f t="shared" si="0"/>
        <v>8.935932809220807</v>
      </c>
      <c r="H80" s="262">
        <f t="shared" si="1"/>
        <v>9.2640671907791923</v>
      </c>
      <c r="I80" s="263">
        <f t="shared" si="4"/>
        <v>18.2</v>
      </c>
      <c r="J80" s="262">
        <f t="shared" si="2"/>
        <v>2969.3802025494901</v>
      </c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</row>
    <row r="81" spans="1:27" ht="13">
      <c r="A81" s="260"/>
      <c r="B81" s="260"/>
      <c r="C81" s="260"/>
      <c r="D81" s="260"/>
      <c r="E81" s="261">
        <v>77</v>
      </c>
      <c r="F81" s="262">
        <f t="shared" si="3"/>
        <v>2969.3802025494901</v>
      </c>
      <c r="G81" s="262">
        <f t="shared" si="0"/>
        <v>8.9081406076484697</v>
      </c>
      <c r="H81" s="262">
        <f t="shared" si="1"/>
        <v>9.2918593923515296</v>
      </c>
      <c r="I81" s="263">
        <f t="shared" si="4"/>
        <v>18.2</v>
      </c>
      <c r="J81" s="262">
        <f t="shared" si="2"/>
        <v>2960.0883431571388</v>
      </c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</row>
    <row r="82" spans="1:27" ht="13">
      <c r="A82" s="260"/>
      <c r="B82" s="260"/>
      <c r="C82" s="260"/>
      <c r="D82" s="260"/>
      <c r="E82" s="261">
        <v>78</v>
      </c>
      <c r="F82" s="262">
        <f t="shared" si="3"/>
        <v>2960.0883431571388</v>
      </c>
      <c r="G82" s="262">
        <f t="shared" si="0"/>
        <v>8.8802650294714152</v>
      </c>
      <c r="H82" s="262">
        <f t="shared" si="1"/>
        <v>9.3197349705285841</v>
      </c>
      <c r="I82" s="263">
        <f t="shared" si="4"/>
        <v>18.2</v>
      </c>
      <c r="J82" s="262">
        <f t="shared" si="2"/>
        <v>2950.76860818661</v>
      </c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</row>
    <row r="83" spans="1:27" ht="13">
      <c r="A83" s="260"/>
      <c r="B83" s="260"/>
      <c r="C83" s="260"/>
      <c r="D83" s="260"/>
      <c r="E83" s="261">
        <v>79</v>
      </c>
      <c r="F83" s="262">
        <f t="shared" si="3"/>
        <v>2950.76860818661</v>
      </c>
      <c r="G83" s="262">
        <f t="shared" si="0"/>
        <v>8.8523058245598296</v>
      </c>
      <c r="H83" s="262">
        <f t="shared" si="1"/>
        <v>9.3476941754401697</v>
      </c>
      <c r="I83" s="263">
        <f t="shared" si="4"/>
        <v>18.2</v>
      </c>
      <c r="J83" s="262">
        <f t="shared" si="2"/>
        <v>2941.4209140111698</v>
      </c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</row>
    <row r="84" spans="1:27" ht="13">
      <c r="A84" s="260"/>
      <c r="B84" s="260"/>
      <c r="C84" s="260"/>
      <c r="D84" s="260"/>
      <c r="E84" s="261">
        <v>80</v>
      </c>
      <c r="F84" s="262">
        <f t="shared" si="3"/>
        <v>2941.4209140111698</v>
      </c>
      <c r="G84" s="262">
        <f t="shared" si="0"/>
        <v>8.8242627420335094</v>
      </c>
      <c r="H84" s="262">
        <f t="shared" si="1"/>
        <v>9.3757372579664899</v>
      </c>
      <c r="I84" s="263">
        <f t="shared" si="4"/>
        <v>18.2</v>
      </c>
      <c r="J84" s="262">
        <f t="shared" si="2"/>
        <v>2932.0451767532031</v>
      </c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</row>
    <row r="85" spans="1:27" ht="13">
      <c r="A85" s="260"/>
      <c r="B85" s="260"/>
      <c r="C85" s="260"/>
      <c r="D85" s="260"/>
      <c r="E85" s="261">
        <v>81</v>
      </c>
      <c r="F85" s="262">
        <f t="shared" si="3"/>
        <v>2932.0451767532031</v>
      </c>
      <c r="G85" s="262">
        <f t="shared" si="0"/>
        <v>8.7961355302596083</v>
      </c>
      <c r="H85" s="262">
        <f t="shared" si="1"/>
        <v>9.403864469740391</v>
      </c>
      <c r="I85" s="263">
        <f t="shared" si="4"/>
        <v>18.2</v>
      </c>
      <c r="J85" s="262">
        <f t="shared" si="2"/>
        <v>2922.6413122834629</v>
      </c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</row>
    <row r="86" spans="1:27" ht="13">
      <c r="A86" s="260"/>
      <c r="B86" s="260"/>
      <c r="C86" s="260"/>
      <c r="D86" s="260"/>
      <c r="E86" s="261">
        <v>82</v>
      </c>
      <c r="F86" s="262">
        <f t="shared" si="3"/>
        <v>2922.6413122834629</v>
      </c>
      <c r="G86" s="262">
        <f t="shared" si="0"/>
        <v>8.767923936850389</v>
      </c>
      <c r="H86" s="262">
        <f t="shared" si="1"/>
        <v>9.4320760631496103</v>
      </c>
      <c r="I86" s="263">
        <f t="shared" si="4"/>
        <v>18.2</v>
      </c>
      <c r="J86" s="262">
        <f t="shared" si="2"/>
        <v>2913.2092362203134</v>
      </c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</row>
    <row r="87" spans="1:27" ht="13">
      <c r="A87" s="260"/>
      <c r="B87" s="260"/>
      <c r="C87" s="260"/>
      <c r="D87" s="260"/>
      <c r="E87" s="261">
        <v>83</v>
      </c>
      <c r="F87" s="262">
        <f t="shared" si="3"/>
        <v>2913.2092362203134</v>
      </c>
      <c r="G87" s="262">
        <f t="shared" si="0"/>
        <v>8.7396277086609384</v>
      </c>
      <c r="H87" s="262">
        <f t="shared" si="1"/>
        <v>9.4603722913390609</v>
      </c>
      <c r="I87" s="263">
        <f t="shared" si="4"/>
        <v>18.2</v>
      </c>
      <c r="J87" s="262">
        <f t="shared" si="2"/>
        <v>2903.7488639289745</v>
      </c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</row>
    <row r="88" spans="1:27" ht="13">
      <c r="A88" s="260"/>
      <c r="B88" s="260"/>
      <c r="C88" s="260"/>
      <c r="D88" s="260"/>
      <c r="E88" s="261">
        <v>84</v>
      </c>
      <c r="F88" s="262">
        <f t="shared" si="3"/>
        <v>2903.7488639289745</v>
      </c>
      <c r="G88" s="262">
        <f t="shared" si="0"/>
        <v>8.7112465917869226</v>
      </c>
      <c r="H88" s="262">
        <f t="shared" si="1"/>
        <v>9.4887534082130767</v>
      </c>
      <c r="I88" s="263">
        <f t="shared" si="4"/>
        <v>18.2</v>
      </c>
      <c r="J88" s="262">
        <f t="shared" si="2"/>
        <v>2894.2601105207614</v>
      </c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</row>
    <row r="89" spans="1:27" ht="13">
      <c r="A89" s="260"/>
      <c r="B89" s="260"/>
      <c r="C89" s="260"/>
      <c r="D89" s="260"/>
      <c r="E89" s="261">
        <v>85</v>
      </c>
      <c r="F89" s="262">
        <f t="shared" si="3"/>
        <v>2894.2601105207614</v>
      </c>
      <c r="G89" s="262">
        <f t="shared" si="0"/>
        <v>8.6827803315622827</v>
      </c>
      <c r="H89" s="262">
        <f t="shared" si="1"/>
        <v>9.5172196684377166</v>
      </c>
      <c r="I89" s="263">
        <f t="shared" si="4"/>
        <v>18.2</v>
      </c>
      <c r="J89" s="262">
        <f t="shared" si="2"/>
        <v>2884.7428908523239</v>
      </c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</row>
    <row r="90" spans="1:27" ht="13">
      <c r="A90" s="260"/>
      <c r="B90" s="260"/>
      <c r="C90" s="260"/>
      <c r="D90" s="260"/>
      <c r="E90" s="261">
        <v>86</v>
      </c>
      <c r="F90" s="262">
        <f t="shared" si="3"/>
        <v>2884.7428908523239</v>
      </c>
      <c r="G90" s="262">
        <f t="shared" si="0"/>
        <v>8.6542286725569699</v>
      </c>
      <c r="H90" s="262">
        <f t="shared" si="1"/>
        <v>9.5457713274430294</v>
      </c>
      <c r="I90" s="263">
        <f t="shared" si="4"/>
        <v>18.2</v>
      </c>
      <c r="J90" s="262">
        <f t="shared" si="2"/>
        <v>2875.1971195248807</v>
      </c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</row>
    <row r="91" spans="1:27" ht="13">
      <c r="A91" s="260"/>
      <c r="B91" s="260"/>
      <c r="C91" s="260"/>
      <c r="D91" s="260"/>
      <c r="E91" s="261">
        <v>87</v>
      </c>
      <c r="F91" s="262">
        <f t="shared" si="3"/>
        <v>2875.1971195248807</v>
      </c>
      <c r="G91" s="262">
        <f t="shared" si="0"/>
        <v>8.625591358574642</v>
      </c>
      <c r="H91" s="262">
        <f t="shared" si="1"/>
        <v>9.5744086414253573</v>
      </c>
      <c r="I91" s="263">
        <f t="shared" si="4"/>
        <v>18.2</v>
      </c>
      <c r="J91" s="262">
        <f t="shared" si="2"/>
        <v>2865.6227108834555</v>
      </c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</row>
    <row r="92" spans="1:27" ht="13">
      <c r="A92" s="260"/>
      <c r="B92" s="260"/>
      <c r="C92" s="260"/>
      <c r="D92" s="260"/>
      <c r="E92" s="261">
        <v>88</v>
      </c>
      <c r="F92" s="262">
        <f t="shared" si="3"/>
        <v>2865.6227108834555</v>
      </c>
      <c r="G92" s="262">
        <f t="shared" si="0"/>
        <v>8.596868132650366</v>
      </c>
      <c r="H92" s="262">
        <f t="shared" si="1"/>
        <v>9.6031318673496333</v>
      </c>
      <c r="I92" s="263">
        <f t="shared" si="4"/>
        <v>18.2</v>
      </c>
      <c r="J92" s="262">
        <f t="shared" si="2"/>
        <v>2856.019579016106</v>
      </c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</row>
    <row r="93" spans="1:27" ht="13">
      <c r="A93" s="260"/>
      <c r="B93" s="260"/>
      <c r="C93" s="260"/>
      <c r="D93" s="260"/>
      <c r="E93" s="261">
        <v>89</v>
      </c>
      <c r="F93" s="262">
        <f t="shared" si="3"/>
        <v>2856.019579016106</v>
      </c>
      <c r="G93" s="262">
        <f t="shared" si="0"/>
        <v>8.5680587370483163</v>
      </c>
      <c r="H93" s="262">
        <f t="shared" si="1"/>
        <v>9.631941262951683</v>
      </c>
      <c r="I93" s="263">
        <f t="shared" si="4"/>
        <v>18.2</v>
      </c>
      <c r="J93" s="262">
        <f t="shared" si="2"/>
        <v>2846.3876377531542</v>
      </c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</row>
    <row r="94" spans="1:27" ht="13">
      <c r="A94" s="260"/>
      <c r="B94" s="260"/>
      <c r="C94" s="260"/>
      <c r="D94" s="260"/>
      <c r="E94" s="261">
        <v>90</v>
      </c>
      <c r="F94" s="262">
        <f t="shared" si="3"/>
        <v>2846.3876377531542</v>
      </c>
      <c r="G94" s="262">
        <f t="shared" si="0"/>
        <v>8.539162913259462</v>
      </c>
      <c r="H94" s="262">
        <f t="shared" si="1"/>
        <v>9.6608370867405373</v>
      </c>
      <c r="I94" s="263">
        <f t="shared" si="4"/>
        <v>18.2</v>
      </c>
      <c r="J94" s="262">
        <f t="shared" si="2"/>
        <v>2836.7268006664135</v>
      </c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</row>
    <row r="95" spans="1:27" ht="13">
      <c r="A95" s="260"/>
      <c r="B95" s="260"/>
      <c r="C95" s="260"/>
      <c r="D95" s="260"/>
      <c r="E95" s="261">
        <v>91</v>
      </c>
      <c r="F95" s="262">
        <f t="shared" si="3"/>
        <v>2836.7268006664135</v>
      </c>
      <c r="G95" s="262">
        <f t="shared" si="0"/>
        <v>8.5101804019992393</v>
      </c>
      <c r="H95" s="262">
        <f t="shared" si="1"/>
        <v>9.68981959800076</v>
      </c>
      <c r="I95" s="263">
        <f t="shared" si="4"/>
        <v>18.2</v>
      </c>
      <c r="J95" s="262">
        <f t="shared" si="2"/>
        <v>2827.0369810684128</v>
      </c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</row>
    <row r="96" spans="1:27" ht="13">
      <c r="A96" s="260"/>
      <c r="B96" s="260"/>
      <c r="C96" s="260"/>
      <c r="D96" s="260"/>
      <c r="E96" s="261">
        <v>92</v>
      </c>
      <c r="F96" s="262">
        <f t="shared" si="3"/>
        <v>2827.0369810684128</v>
      </c>
      <c r="G96" s="262">
        <f t="shared" si="0"/>
        <v>8.4811109432052376</v>
      </c>
      <c r="H96" s="262">
        <f t="shared" si="1"/>
        <v>9.7188890567947617</v>
      </c>
      <c r="I96" s="263">
        <f t="shared" si="4"/>
        <v>18.2</v>
      </c>
      <c r="J96" s="262">
        <f t="shared" si="2"/>
        <v>2817.3180920116179</v>
      </c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</row>
    <row r="97" spans="1:27" ht="13">
      <c r="A97" s="260"/>
      <c r="B97" s="260"/>
      <c r="C97" s="260"/>
      <c r="D97" s="260"/>
      <c r="E97" s="261">
        <v>93</v>
      </c>
      <c r="F97" s="262">
        <f t="shared" si="3"/>
        <v>2817.3180920116179</v>
      </c>
      <c r="G97" s="262">
        <f t="shared" si="0"/>
        <v>8.4519542760348525</v>
      </c>
      <c r="H97" s="262">
        <f t="shared" si="1"/>
        <v>9.7480457239651468</v>
      </c>
      <c r="I97" s="263">
        <f t="shared" si="4"/>
        <v>18.2</v>
      </c>
      <c r="J97" s="262">
        <f t="shared" si="2"/>
        <v>2807.5700462876525</v>
      </c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</row>
    <row r="98" spans="1:27" ht="13">
      <c r="A98" s="260"/>
      <c r="B98" s="260"/>
      <c r="C98" s="260"/>
      <c r="D98" s="260"/>
      <c r="E98" s="261">
        <v>94</v>
      </c>
      <c r="F98" s="262">
        <f t="shared" si="3"/>
        <v>2807.5700462876525</v>
      </c>
      <c r="G98" s="262">
        <f t="shared" si="0"/>
        <v>8.4227101388629571</v>
      </c>
      <c r="H98" s="262">
        <f t="shared" si="1"/>
        <v>9.7772898611370422</v>
      </c>
      <c r="I98" s="263">
        <f t="shared" si="4"/>
        <v>18.2</v>
      </c>
      <c r="J98" s="262">
        <f t="shared" si="2"/>
        <v>2797.7927564265156</v>
      </c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</row>
    <row r="99" spans="1:27" ht="13">
      <c r="A99" s="260"/>
      <c r="B99" s="260"/>
      <c r="C99" s="260"/>
      <c r="D99" s="260"/>
      <c r="E99" s="261">
        <v>95</v>
      </c>
      <c r="F99" s="262">
        <f t="shared" si="3"/>
        <v>2797.7927564265156</v>
      </c>
      <c r="G99" s="262">
        <f t="shared" si="0"/>
        <v>8.3933782692795464</v>
      </c>
      <c r="H99" s="262">
        <f t="shared" si="1"/>
        <v>9.8066217307204528</v>
      </c>
      <c r="I99" s="263">
        <f t="shared" si="4"/>
        <v>18.2</v>
      </c>
      <c r="J99" s="262">
        <f t="shared" si="2"/>
        <v>2787.986134695795</v>
      </c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</row>
    <row r="100" spans="1:27" ht="13">
      <c r="A100" s="260"/>
      <c r="B100" s="260"/>
      <c r="C100" s="260"/>
      <c r="D100" s="260"/>
      <c r="E100" s="261">
        <v>96</v>
      </c>
      <c r="F100" s="262">
        <f t="shared" si="3"/>
        <v>2787.986134695795</v>
      </c>
      <c r="G100" s="262">
        <f t="shared" si="0"/>
        <v>8.3639584040873842</v>
      </c>
      <c r="H100" s="262">
        <f t="shared" si="1"/>
        <v>9.8360415959126151</v>
      </c>
      <c r="I100" s="263">
        <f t="shared" si="4"/>
        <v>18.2</v>
      </c>
      <c r="J100" s="262">
        <f t="shared" si="2"/>
        <v>2778.1500930998823</v>
      </c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</row>
    <row r="101" spans="1:27" ht="13">
      <c r="A101" s="260"/>
      <c r="B101" s="260"/>
      <c r="C101" s="260"/>
      <c r="D101" s="260"/>
      <c r="E101" s="261">
        <v>97</v>
      </c>
      <c r="F101" s="262">
        <f t="shared" si="3"/>
        <v>2778.1500930998823</v>
      </c>
      <c r="G101" s="262">
        <f t="shared" si="0"/>
        <v>8.3344502792996469</v>
      </c>
      <c r="H101" s="262">
        <f t="shared" si="1"/>
        <v>9.8655497207003524</v>
      </c>
      <c r="I101" s="263">
        <f t="shared" si="4"/>
        <v>18.2</v>
      </c>
      <c r="J101" s="262">
        <f t="shared" si="2"/>
        <v>2768.2845433791817</v>
      </c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</row>
    <row r="102" spans="1:27" ht="13">
      <c r="A102" s="260"/>
      <c r="B102" s="260"/>
      <c r="C102" s="260"/>
      <c r="D102" s="260"/>
      <c r="E102" s="261">
        <v>98</v>
      </c>
      <c r="F102" s="262">
        <f t="shared" si="3"/>
        <v>2768.2845433791817</v>
      </c>
      <c r="G102" s="262">
        <f t="shared" si="0"/>
        <v>8.3048536301375453</v>
      </c>
      <c r="H102" s="262">
        <f t="shared" si="1"/>
        <v>9.895146369862454</v>
      </c>
      <c r="I102" s="263">
        <f t="shared" si="4"/>
        <v>18.2</v>
      </c>
      <c r="J102" s="262">
        <f t="shared" si="2"/>
        <v>2758.3893970093195</v>
      </c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</row>
    <row r="103" spans="1:27" ht="13">
      <c r="A103" s="260"/>
      <c r="B103" s="260"/>
      <c r="C103" s="260"/>
      <c r="D103" s="260"/>
      <c r="E103" s="261">
        <v>99</v>
      </c>
      <c r="F103" s="262">
        <f t="shared" si="3"/>
        <v>2758.3893970093195</v>
      </c>
      <c r="G103" s="262">
        <f t="shared" si="0"/>
        <v>8.2751681910279569</v>
      </c>
      <c r="H103" s="262">
        <f t="shared" si="1"/>
        <v>9.9248318089720424</v>
      </c>
      <c r="I103" s="263">
        <f t="shared" si="4"/>
        <v>18.2</v>
      </c>
      <c r="J103" s="262">
        <f t="shared" si="2"/>
        <v>2748.4645652003474</v>
      </c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</row>
    <row r="104" spans="1:27" ht="13">
      <c r="A104" s="260"/>
      <c r="B104" s="260"/>
      <c r="C104" s="260"/>
      <c r="D104" s="260"/>
      <c r="E104" s="261">
        <v>100</v>
      </c>
      <c r="F104" s="262">
        <f t="shared" si="3"/>
        <v>2748.4645652003474</v>
      </c>
      <c r="G104" s="262">
        <f t="shared" si="0"/>
        <v>8.2453936956010416</v>
      </c>
      <c r="H104" s="262">
        <f t="shared" si="1"/>
        <v>9.9546063043989577</v>
      </c>
      <c r="I104" s="263">
        <f t="shared" si="4"/>
        <v>18.2</v>
      </c>
      <c r="J104" s="262">
        <f t="shared" si="2"/>
        <v>2738.5099588959483</v>
      </c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</row>
    <row r="105" spans="1:27" ht="13">
      <c r="A105" s="260"/>
      <c r="B105" s="260"/>
      <c r="C105" s="260"/>
      <c r="D105" s="260"/>
      <c r="E105" s="261">
        <v>101</v>
      </c>
      <c r="F105" s="262">
        <f t="shared" si="3"/>
        <v>2738.5099588959483</v>
      </c>
      <c r="G105" s="262">
        <f t="shared" si="0"/>
        <v>8.2155298766878442</v>
      </c>
      <c r="H105" s="262">
        <f t="shared" si="1"/>
        <v>9.9844701233121551</v>
      </c>
      <c r="I105" s="263">
        <f t="shared" si="4"/>
        <v>18.2</v>
      </c>
      <c r="J105" s="262">
        <f t="shared" si="2"/>
        <v>2728.525488772636</v>
      </c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</row>
    <row r="106" spans="1:27" ht="13">
      <c r="A106" s="260"/>
      <c r="B106" s="260"/>
      <c r="C106" s="260"/>
      <c r="D106" s="260"/>
      <c r="E106" s="261">
        <v>102</v>
      </c>
      <c r="F106" s="262">
        <f t="shared" si="3"/>
        <v>2728.525488772636</v>
      </c>
      <c r="G106" s="262">
        <f t="shared" si="0"/>
        <v>8.1855764663179063</v>
      </c>
      <c r="H106" s="262">
        <f t="shared" si="1"/>
        <v>10.014423533682093</v>
      </c>
      <c r="I106" s="263">
        <f t="shared" si="4"/>
        <v>18.2</v>
      </c>
      <c r="J106" s="262">
        <f t="shared" si="2"/>
        <v>2718.511065238954</v>
      </c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</row>
    <row r="107" spans="1:27" ht="13">
      <c r="A107" s="260"/>
      <c r="B107" s="260"/>
      <c r="C107" s="260"/>
      <c r="D107" s="260"/>
      <c r="E107" s="261">
        <v>103</v>
      </c>
      <c r="F107" s="262">
        <f t="shared" si="3"/>
        <v>2718.511065238954</v>
      </c>
      <c r="G107" s="262">
        <f t="shared" si="0"/>
        <v>8.1555331957168615</v>
      </c>
      <c r="H107" s="262">
        <f t="shared" si="1"/>
        <v>10.044466804283138</v>
      </c>
      <c r="I107" s="263">
        <f t="shared" si="4"/>
        <v>18.2</v>
      </c>
      <c r="J107" s="262">
        <f t="shared" si="2"/>
        <v>2708.4665984346707</v>
      </c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</row>
    <row r="108" spans="1:27" ht="13">
      <c r="A108" s="260"/>
      <c r="B108" s="260"/>
      <c r="C108" s="260"/>
      <c r="D108" s="260"/>
      <c r="E108" s="261">
        <v>104</v>
      </c>
      <c r="F108" s="262">
        <f t="shared" si="3"/>
        <v>2708.4665984346707</v>
      </c>
      <c r="G108" s="262">
        <f t="shared" si="0"/>
        <v>8.1253997953040109</v>
      </c>
      <c r="H108" s="262">
        <f t="shared" si="1"/>
        <v>10.074600204695988</v>
      </c>
      <c r="I108" s="263">
        <f t="shared" si="4"/>
        <v>18.2</v>
      </c>
      <c r="J108" s="262">
        <f t="shared" si="2"/>
        <v>2698.3919982299749</v>
      </c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</row>
    <row r="109" spans="1:27" ht="13">
      <c r="A109" s="260"/>
      <c r="B109" s="260"/>
      <c r="C109" s="260"/>
      <c r="D109" s="260"/>
      <c r="E109" s="261">
        <v>105</v>
      </c>
      <c r="F109" s="262">
        <f t="shared" si="3"/>
        <v>2698.3919982299749</v>
      </c>
      <c r="G109" s="262">
        <f t="shared" si="0"/>
        <v>8.0951759946899244</v>
      </c>
      <c r="H109" s="262">
        <f t="shared" si="1"/>
        <v>10.104824005310075</v>
      </c>
      <c r="I109" s="263">
        <f t="shared" si="4"/>
        <v>18.2</v>
      </c>
      <c r="J109" s="262">
        <f t="shared" si="2"/>
        <v>2688.2871742246648</v>
      </c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</row>
    <row r="110" spans="1:27" ht="13">
      <c r="A110" s="260"/>
      <c r="B110" s="260"/>
      <c r="C110" s="260"/>
      <c r="D110" s="260"/>
      <c r="E110" s="261">
        <v>106</v>
      </c>
      <c r="F110" s="262">
        <f t="shared" si="3"/>
        <v>2688.2871742246648</v>
      </c>
      <c r="G110" s="262">
        <f t="shared" si="0"/>
        <v>8.0648615226739935</v>
      </c>
      <c r="H110" s="262">
        <f t="shared" si="1"/>
        <v>10.135138477326006</v>
      </c>
      <c r="I110" s="263">
        <f t="shared" si="4"/>
        <v>18.2</v>
      </c>
      <c r="J110" s="262">
        <f t="shared" si="2"/>
        <v>2678.1520357473387</v>
      </c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</row>
    <row r="111" spans="1:27" ht="13">
      <c r="A111" s="260"/>
      <c r="B111" s="260"/>
      <c r="C111" s="260"/>
      <c r="D111" s="260"/>
      <c r="E111" s="261">
        <v>107</v>
      </c>
      <c r="F111" s="262">
        <f t="shared" si="3"/>
        <v>2678.1520357473387</v>
      </c>
      <c r="G111" s="262">
        <f t="shared" si="0"/>
        <v>8.0344561072420149</v>
      </c>
      <c r="H111" s="262">
        <f t="shared" si="1"/>
        <v>10.165543892757984</v>
      </c>
      <c r="I111" s="263">
        <f t="shared" si="4"/>
        <v>18.2</v>
      </c>
      <c r="J111" s="262">
        <f t="shared" si="2"/>
        <v>2667.9864918545809</v>
      </c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</row>
    <row r="112" spans="1:27" ht="13">
      <c r="A112" s="260"/>
      <c r="B112" s="260"/>
      <c r="C112" s="260"/>
      <c r="D112" s="260"/>
      <c r="E112" s="261">
        <v>108</v>
      </c>
      <c r="F112" s="262">
        <f t="shared" si="3"/>
        <v>2667.9864918545809</v>
      </c>
      <c r="G112" s="262">
        <f t="shared" si="0"/>
        <v>8.0039594755637413</v>
      </c>
      <c r="H112" s="262">
        <f t="shared" si="1"/>
        <v>10.196040524436258</v>
      </c>
      <c r="I112" s="263">
        <f t="shared" si="4"/>
        <v>18.2</v>
      </c>
      <c r="J112" s="262">
        <f t="shared" si="2"/>
        <v>2657.7904513301446</v>
      </c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</row>
    <row r="113" spans="1:27" ht="13">
      <c r="A113" s="260"/>
      <c r="B113" s="260"/>
      <c r="C113" s="260"/>
      <c r="D113" s="260"/>
      <c r="E113" s="261">
        <v>109</v>
      </c>
      <c r="F113" s="262">
        <f t="shared" si="3"/>
        <v>2657.7904513301446</v>
      </c>
      <c r="G113" s="262">
        <f t="shared" si="0"/>
        <v>7.9733713539904336</v>
      </c>
      <c r="H113" s="262">
        <f t="shared" si="1"/>
        <v>10.226628646009566</v>
      </c>
      <c r="I113" s="263">
        <f t="shared" si="4"/>
        <v>18.2</v>
      </c>
      <c r="J113" s="262">
        <f t="shared" si="2"/>
        <v>2647.5638226841352</v>
      </c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</row>
    <row r="114" spans="1:27" ht="13">
      <c r="A114" s="260"/>
      <c r="B114" s="260"/>
      <c r="C114" s="260"/>
      <c r="D114" s="260"/>
      <c r="E114" s="261">
        <v>110</v>
      </c>
      <c r="F114" s="262">
        <f t="shared" si="3"/>
        <v>2647.5638226841352</v>
      </c>
      <c r="G114" s="262">
        <f t="shared" si="0"/>
        <v>7.9426914680524048</v>
      </c>
      <c r="H114" s="262">
        <f t="shared" si="1"/>
        <v>10.257308531947594</v>
      </c>
      <c r="I114" s="263">
        <f t="shared" si="4"/>
        <v>18.2</v>
      </c>
      <c r="J114" s="262">
        <f t="shared" si="2"/>
        <v>2637.3065141521874</v>
      </c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</row>
    <row r="115" spans="1:27" ht="13">
      <c r="A115" s="260"/>
      <c r="B115" s="260"/>
      <c r="C115" s="260"/>
      <c r="D115" s="260"/>
      <c r="E115" s="261">
        <v>111</v>
      </c>
      <c r="F115" s="262">
        <f t="shared" si="3"/>
        <v>2637.3065141521874</v>
      </c>
      <c r="G115" s="262">
        <f t="shared" si="0"/>
        <v>7.9119195424565616</v>
      </c>
      <c r="H115" s="262">
        <f t="shared" si="1"/>
        <v>10.288080457543437</v>
      </c>
      <c r="I115" s="263">
        <f t="shared" si="4"/>
        <v>18.2</v>
      </c>
      <c r="J115" s="262">
        <f t="shared" si="2"/>
        <v>2627.018433694644</v>
      </c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</row>
    <row r="116" spans="1:27" ht="13">
      <c r="A116" s="260"/>
      <c r="B116" s="260"/>
      <c r="C116" s="260"/>
      <c r="D116" s="260"/>
      <c r="E116" s="261">
        <v>112</v>
      </c>
      <c r="F116" s="262">
        <f t="shared" si="3"/>
        <v>2627.018433694644</v>
      </c>
      <c r="G116" s="262">
        <f t="shared" si="0"/>
        <v>7.8810553010839319</v>
      </c>
      <c r="H116" s="262">
        <f t="shared" si="1"/>
        <v>10.318944698916066</v>
      </c>
      <c r="I116" s="263">
        <f t="shared" si="4"/>
        <v>18.2</v>
      </c>
      <c r="J116" s="262">
        <f t="shared" si="2"/>
        <v>2616.6994889957282</v>
      </c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</row>
    <row r="117" spans="1:27" ht="13">
      <c r="A117" s="260"/>
      <c r="B117" s="260"/>
      <c r="C117" s="260"/>
      <c r="D117" s="260"/>
      <c r="E117" s="261">
        <v>113</v>
      </c>
      <c r="F117" s="262">
        <f t="shared" si="3"/>
        <v>2616.6994889957282</v>
      </c>
      <c r="G117" s="262">
        <f t="shared" si="0"/>
        <v>7.8500984669871841</v>
      </c>
      <c r="H117" s="262">
        <f t="shared" si="1"/>
        <v>10.349901533012815</v>
      </c>
      <c r="I117" s="263">
        <f t="shared" si="4"/>
        <v>18.2</v>
      </c>
      <c r="J117" s="262">
        <f t="shared" si="2"/>
        <v>2606.3495874627156</v>
      </c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</row>
    <row r="118" spans="1:27" ht="13">
      <c r="A118" s="260"/>
      <c r="B118" s="260"/>
      <c r="C118" s="260"/>
      <c r="D118" s="260"/>
      <c r="E118" s="261">
        <v>114</v>
      </c>
      <c r="F118" s="262">
        <f t="shared" si="3"/>
        <v>2606.3495874627156</v>
      </c>
      <c r="G118" s="262">
        <f t="shared" si="0"/>
        <v>7.8190487623881459</v>
      </c>
      <c r="H118" s="262">
        <f t="shared" si="1"/>
        <v>10.380951237611853</v>
      </c>
      <c r="I118" s="263">
        <f t="shared" si="4"/>
        <v>18.2</v>
      </c>
      <c r="J118" s="262">
        <f t="shared" si="2"/>
        <v>2595.9686362251036</v>
      </c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</row>
    <row r="119" spans="1:27" ht="13">
      <c r="A119" s="260"/>
      <c r="B119" s="260"/>
      <c r="C119" s="260"/>
      <c r="D119" s="260"/>
      <c r="E119" s="261">
        <v>115</v>
      </c>
      <c r="F119" s="262">
        <f t="shared" si="3"/>
        <v>2595.9686362251036</v>
      </c>
      <c r="G119" s="262">
        <f t="shared" si="0"/>
        <v>7.7879059086753104</v>
      </c>
      <c r="H119" s="262">
        <f t="shared" si="1"/>
        <v>10.41209409132469</v>
      </c>
      <c r="I119" s="263">
        <f t="shared" si="4"/>
        <v>18.2</v>
      </c>
      <c r="J119" s="262">
        <f t="shared" si="2"/>
        <v>2585.5565421337787</v>
      </c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</row>
    <row r="120" spans="1:27" ht="13">
      <c r="A120" s="260"/>
      <c r="B120" s="260"/>
      <c r="C120" s="260"/>
      <c r="D120" s="260"/>
      <c r="E120" s="261">
        <v>116</v>
      </c>
      <c r="F120" s="262">
        <f t="shared" si="3"/>
        <v>2585.5565421337787</v>
      </c>
      <c r="G120" s="262">
        <f t="shared" si="0"/>
        <v>7.7566696264013357</v>
      </c>
      <c r="H120" s="262">
        <f t="shared" si="1"/>
        <v>10.443330373598663</v>
      </c>
      <c r="I120" s="263">
        <f t="shared" si="4"/>
        <v>18.2</v>
      </c>
      <c r="J120" s="262">
        <f t="shared" si="2"/>
        <v>2575.1132117601801</v>
      </c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</row>
    <row r="121" spans="1:27" ht="13">
      <c r="A121" s="260"/>
      <c r="B121" s="260"/>
      <c r="C121" s="260"/>
      <c r="D121" s="260"/>
      <c r="E121" s="261">
        <v>117</v>
      </c>
      <c r="F121" s="262">
        <f t="shared" si="3"/>
        <v>2575.1132117601801</v>
      </c>
      <c r="G121" s="262">
        <f t="shared" si="0"/>
        <v>7.7253396352805401</v>
      </c>
      <c r="H121" s="262">
        <f t="shared" si="1"/>
        <v>10.474660364719458</v>
      </c>
      <c r="I121" s="263">
        <f t="shared" si="4"/>
        <v>18.2</v>
      </c>
      <c r="J121" s="262">
        <f t="shared" si="2"/>
        <v>2564.6385513954606</v>
      </c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</row>
    <row r="122" spans="1:27" ht="13">
      <c r="A122" s="260"/>
      <c r="B122" s="260"/>
      <c r="C122" s="260"/>
      <c r="D122" s="260"/>
      <c r="E122" s="261">
        <v>118</v>
      </c>
      <c r="F122" s="262">
        <f t="shared" si="3"/>
        <v>2564.6385513954606</v>
      </c>
      <c r="G122" s="262">
        <f t="shared" si="0"/>
        <v>7.6939156541863811</v>
      </c>
      <c r="H122" s="262">
        <f t="shared" si="1"/>
        <v>10.506084345813619</v>
      </c>
      <c r="I122" s="263">
        <f t="shared" si="4"/>
        <v>18.2</v>
      </c>
      <c r="J122" s="262">
        <f t="shared" si="2"/>
        <v>2554.1324670496469</v>
      </c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</row>
    <row r="123" spans="1:27" ht="13">
      <c r="A123" s="260"/>
      <c r="B123" s="260"/>
      <c r="C123" s="260"/>
      <c r="D123" s="260"/>
      <c r="E123" s="261">
        <v>119</v>
      </c>
      <c r="F123" s="262">
        <f t="shared" si="3"/>
        <v>2554.1324670496469</v>
      </c>
      <c r="G123" s="262">
        <f t="shared" si="0"/>
        <v>7.6623974011489402</v>
      </c>
      <c r="H123" s="262">
        <f t="shared" si="1"/>
        <v>10.537602598851059</v>
      </c>
      <c r="I123" s="263">
        <f t="shared" si="4"/>
        <v>18.2</v>
      </c>
      <c r="J123" s="262">
        <f t="shared" si="2"/>
        <v>2543.5948644507957</v>
      </c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</row>
    <row r="124" spans="1:27" ht="13">
      <c r="A124" s="260"/>
      <c r="B124" s="260"/>
      <c r="C124" s="260"/>
      <c r="D124" s="260"/>
      <c r="E124" s="261">
        <v>120</v>
      </c>
      <c r="F124" s="262">
        <f t="shared" si="3"/>
        <v>2543.5948644507957</v>
      </c>
      <c r="G124" s="262">
        <f t="shared" si="0"/>
        <v>7.630784593352387</v>
      </c>
      <c r="H124" s="262">
        <f t="shared" si="1"/>
        <v>10.569215406647611</v>
      </c>
      <c r="I124" s="263">
        <f t="shared" si="4"/>
        <v>18.2</v>
      </c>
      <c r="J124" s="262">
        <f t="shared" si="2"/>
        <v>2533.0256490441479</v>
      </c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</row>
    <row r="125" spans="1:27" ht="13">
      <c r="A125" s="260"/>
      <c r="B125" s="260"/>
      <c r="C125" s="260"/>
      <c r="D125" s="260"/>
      <c r="E125" s="261">
        <v>121</v>
      </c>
      <c r="F125" s="262">
        <f t="shared" si="3"/>
        <v>2533.0256490441479</v>
      </c>
      <c r="G125" s="262">
        <f t="shared" si="0"/>
        <v>7.5990769471324429</v>
      </c>
      <c r="H125" s="262">
        <f t="shared" si="1"/>
        <v>10.600923052867557</v>
      </c>
      <c r="I125" s="263">
        <f t="shared" si="4"/>
        <v>18.2</v>
      </c>
      <c r="J125" s="262">
        <f t="shared" si="2"/>
        <v>2522.4247259912804</v>
      </c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</row>
    <row r="126" spans="1:27" ht="13">
      <c r="A126" s="260"/>
      <c r="B126" s="260"/>
      <c r="C126" s="260"/>
      <c r="D126" s="260"/>
      <c r="E126" s="261">
        <v>122</v>
      </c>
      <c r="F126" s="262">
        <f t="shared" si="3"/>
        <v>2522.4247259912804</v>
      </c>
      <c r="G126" s="262">
        <f t="shared" si="0"/>
        <v>7.5672741779738404</v>
      </c>
      <c r="H126" s="262">
        <f t="shared" si="1"/>
        <v>10.63272582202616</v>
      </c>
      <c r="I126" s="263">
        <f t="shared" si="4"/>
        <v>18.2</v>
      </c>
      <c r="J126" s="262">
        <f t="shared" si="2"/>
        <v>2511.7920001692542</v>
      </c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</row>
    <row r="127" spans="1:27" ht="13">
      <c r="A127" s="260"/>
      <c r="B127" s="260"/>
      <c r="C127" s="260"/>
      <c r="D127" s="260"/>
      <c r="E127" s="261">
        <v>123</v>
      </c>
      <c r="F127" s="262">
        <f t="shared" si="3"/>
        <v>2511.7920001692542</v>
      </c>
      <c r="G127" s="262">
        <f t="shared" si="0"/>
        <v>7.5353760005077612</v>
      </c>
      <c r="H127" s="262">
        <f t="shared" si="1"/>
        <v>10.664623999492239</v>
      </c>
      <c r="I127" s="263">
        <f t="shared" si="4"/>
        <v>18.2</v>
      </c>
      <c r="J127" s="262">
        <f t="shared" si="2"/>
        <v>2501.1273761697621</v>
      </c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</row>
    <row r="128" spans="1:27" ht="13">
      <c r="A128" s="260"/>
      <c r="B128" s="260"/>
      <c r="C128" s="260"/>
      <c r="D128" s="260"/>
      <c r="E128" s="261">
        <v>124</v>
      </c>
      <c r="F128" s="262">
        <f t="shared" si="3"/>
        <v>2501.1273761697621</v>
      </c>
      <c r="G128" s="262">
        <f t="shared" si="0"/>
        <v>7.5033821285092861</v>
      </c>
      <c r="H128" s="262">
        <f t="shared" si="1"/>
        <v>10.696617871490712</v>
      </c>
      <c r="I128" s="263">
        <f t="shared" si="4"/>
        <v>18.2</v>
      </c>
      <c r="J128" s="262">
        <f t="shared" si="2"/>
        <v>2490.4307582982715</v>
      </c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</row>
    <row r="129" spans="1:27" ht="13">
      <c r="A129" s="260"/>
      <c r="B129" s="260"/>
      <c r="C129" s="260"/>
      <c r="D129" s="260"/>
      <c r="E129" s="261">
        <v>125</v>
      </c>
      <c r="F129" s="262">
        <f t="shared" si="3"/>
        <v>2490.4307582982715</v>
      </c>
      <c r="G129" s="262">
        <f t="shared" si="0"/>
        <v>7.4712922748948136</v>
      </c>
      <c r="H129" s="262">
        <f t="shared" si="1"/>
        <v>10.728707725105185</v>
      </c>
      <c r="I129" s="263">
        <f t="shared" si="4"/>
        <v>18.2</v>
      </c>
      <c r="J129" s="262">
        <f t="shared" si="2"/>
        <v>2479.7020505731662</v>
      </c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</row>
    <row r="130" spans="1:27" ht="13">
      <c r="A130" s="260"/>
      <c r="B130" s="260"/>
      <c r="C130" s="260"/>
      <c r="D130" s="260"/>
      <c r="E130" s="261">
        <v>126</v>
      </c>
      <c r="F130" s="262">
        <f t="shared" si="3"/>
        <v>2479.7020505731662</v>
      </c>
      <c r="G130" s="262">
        <f t="shared" si="0"/>
        <v>7.4391061517194972</v>
      </c>
      <c r="H130" s="262">
        <f t="shared" si="1"/>
        <v>10.760893848280503</v>
      </c>
      <c r="I130" s="263">
        <f t="shared" si="4"/>
        <v>18.2</v>
      </c>
      <c r="J130" s="262">
        <f t="shared" si="2"/>
        <v>2468.9411567248858</v>
      </c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</row>
    <row r="131" spans="1:27" ht="13">
      <c r="A131" s="260"/>
      <c r="B131" s="260"/>
      <c r="C131" s="260"/>
      <c r="D131" s="260"/>
      <c r="E131" s="261">
        <v>127</v>
      </c>
      <c r="F131" s="262">
        <f t="shared" si="3"/>
        <v>2468.9411567248858</v>
      </c>
      <c r="G131" s="262">
        <f t="shared" si="0"/>
        <v>7.4068234701746567</v>
      </c>
      <c r="H131" s="262">
        <f t="shared" si="1"/>
        <v>10.793176529825342</v>
      </c>
      <c r="I131" s="263">
        <f t="shared" si="4"/>
        <v>18.2</v>
      </c>
      <c r="J131" s="262">
        <f t="shared" si="2"/>
        <v>2458.1479801950604</v>
      </c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</row>
    <row r="132" spans="1:27" ht="13">
      <c r="A132" s="260"/>
      <c r="B132" s="260"/>
      <c r="C132" s="260"/>
      <c r="D132" s="260"/>
      <c r="E132" s="261">
        <v>128</v>
      </c>
      <c r="F132" s="262">
        <f t="shared" si="3"/>
        <v>2458.1479801950604</v>
      </c>
      <c r="G132" s="262">
        <f t="shared" si="0"/>
        <v>7.3744439405851807</v>
      </c>
      <c r="H132" s="262">
        <f t="shared" si="1"/>
        <v>10.825556059414819</v>
      </c>
      <c r="I132" s="263">
        <f t="shared" si="4"/>
        <v>18.2</v>
      </c>
      <c r="J132" s="262">
        <f t="shared" si="2"/>
        <v>2447.3224241356456</v>
      </c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</row>
    <row r="133" spans="1:27" ht="13">
      <c r="A133" s="260"/>
      <c r="B133" s="260"/>
      <c r="C133" s="260"/>
      <c r="D133" s="260"/>
      <c r="E133" s="261">
        <v>129</v>
      </c>
      <c r="F133" s="262">
        <f t="shared" si="3"/>
        <v>2447.3224241356456</v>
      </c>
      <c r="G133" s="262">
        <f t="shared" si="0"/>
        <v>7.3419672724069365</v>
      </c>
      <c r="H133" s="262">
        <f t="shared" si="1"/>
        <v>10.858032727593063</v>
      </c>
      <c r="I133" s="263">
        <f t="shared" si="4"/>
        <v>18.2</v>
      </c>
      <c r="J133" s="262">
        <f t="shared" si="2"/>
        <v>2436.4643914080525</v>
      </c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</row>
    <row r="134" spans="1:27" ht="13">
      <c r="A134" s="260"/>
      <c r="B134" s="260"/>
      <c r="C134" s="260"/>
      <c r="D134" s="260"/>
      <c r="E134" s="261">
        <v>130</v>
      </c>
      <c r="F134" s="262">
        <f t="shared" si="3"/>
        <v>2436.4643914080525</v>
      </c>
      <c r="G134" s="262">
        <f t="shared" si="0"/>
        <v>7.3093931742241578</v>
      </c>
      <c r="H134" s="262">
        <f t="shared" si="1"/>
        <v>10.890606825775841</v>
      </c>
      <c r="I134" s="263">
        <f t="shared" si="4"/>
        <v>18.2</v>
      </c>
      <c r="J134" s="262">
        <f t="shared" si="2"/>
        <v>2425.5737845822769</v>
      </c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</row>
    <row r="135" spans="1:27" ht="13">
      <c r="A135" s="260"/>
      <c r="B135" s="260"/>
      <c r="C135" s="260"/>
      <c r="D135" s="260"/>
      <c r="E135" s="261">
        <v>131</v>
      </c>
      <c r="F135" s="262">
        <f t="shared" si="3"/>
        <v>2425.5737845822769</v>
      </c>
      <c r="G135" s="262">
        <f t="shared" si="0"/>
        <v>7.2767213537468303</v>
      </c>
      <c r="H135" s="262">
        <f t="shared" si="1"/>
        <v>10.92327864625317</v>
      </c>
      <c r="I135" s="263">
        <f t="shared" si="4"/>
        <v>18.2</v>
      </c>
      <c r="J135" s="262">
        <f t="shared" si="2"/>
        <v>2414.6505059360238</v>
      </c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</row>
    <row r="136" spans="1:27" ht="13">
      <c r="A136" s="260"/>
      <c r="B136" s="260"/>
      <c r="C136" s="260"/>
      <c r="D136" s="260"/>
      <c r="E136" s="261">
        <v>132</v>
      </c>
      <c r="F136" s="262">
        <f t="shared" si="3"/>
        <v>2414.6505059360238</v>
      </c>
      <c r="G136" s="262">
        <f t="shared" si="0"/>
        <v>7.2439515178080711</v>
      </c>
      <c r="H136" s="262">
        <f t="shared" si="1"/>
        <v>10.956048482191928</v>
      </c>
      <c r="I136" s="263">
        <f t="shared" si="4"/>
        <v>18.2</v>
      </c>
      <c r="J136" s="262">
        <f t="shared" si="2"/>
        <v>2403.694457453832</v>
      </c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</row>
    <row r="137" spans="1:27" ht="13">
      <c r="A137" s="260"/>
      <c r="B137" s="260"/>
      <c r="C137" s="260"/>
      <c r="D137" s="260"/>
      <c r="E137" s="261">
        <v>133</v>
      </c>
      <c r="F137" s="262">
        <f t="shared" si="3"/>
        <v>2403.694457453832</v>
      </c>
      <c r="G137" s="262">
        <f t="shared" si="0"/>
        <v>7.2110833723614958</v>
      </c>
      <c r="H137" s="262">
        <f t="shared" si="1"/>
        <v>10.988916627638503</v>
      </c>
      <c r="I137" s="263">
        <f t="shared" si="4"/>
        <v>18.2</v>
      </c>
      <c r="J137" s="262">
        <f t="shared" si="2"/>
        <v>2392.7055408261936</v>
      </c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</row>
    <row r="138" spans="1:27" ht="13">
      <c r="A138" s="260"/>
      <c r="B138" s="260"/>
      <c r="C138" s="260"/>
      <c r="D138" s="260"/>
      <c r="E138" s="261">
        <v>134</v>
      </c>
      <c r="F138" s="262">
        <f t="shared" si="3"/>
        <v>2392.7055408261936</v>
      </c>
      <c r="G138" s="262">
        <f t="shared" si="0"/>
        <v>7.17811662247858</v>
      </c>
      <c r="H138" s="262">
        <f t="shared" si="1"/>
        <v>11.021883377521419</v>
      </c>
      <c r="I138" s="263">
        <f t="shared" si="4"/>
        <v>18.2</v>
      </c>
      <c r="J138" s="262">
        <f t="shared" si="2"/>
        <v>2381.683657448672</v>
      </c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</row>
    <row r="139" spans="1:27" ht="13">
      <c r="A139" s="260"/>
      <c r="B139" s="260"/>
      <c r="C139" s="260"/>
      <c r="D139" s="260"/>
      <c r="E139" s="261">
        <v>135</v>
      </c>
      <c r="F139" s="262">
        <f t="shared" si="3"/>
        <v>2381.683657448672</v>
      </c>
      <c r="G139" s="262">
        <f t="shared" si="0"/>
        <v>7.1450509723460156</v>
      </c>
      <c r="H139" s="262">
        <f t="shared" si="1"/>
        <v>11.054949027653983</v>
      </c>
      <c r="I139" s="263">
        <f t="shared" si="4"/>
        <v>18.2</v>
      </c>
      <c r="J139" s="262">
        <f t="shared" si="2"/>
        <v>2370.628708421018</v>
      </c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</row>
    <row r="140" spans="1:27" ht="13">
      <c r="A140" s="260"/>
      <c r="B140" s="260"/>
      <c r="C140" s="260"/>
      <c r="D140" s="260"/>
      <c r="E140" s="261">
        <v>136</v>
      </c>
      <c r="F140" s="262">
        <f t="shared" si="3"/>
        <v>2370.628708421018</v>
      </c>
      <c r="G140" s="262">
        <f t="shared" si="0"/>
        <v>7.1118861252630543</v>
      </c>
      <c r="H140" s="262">
        <f t="shared" si="1"/>
        <v>11.088113874736944</v>
      </c>
      <c r="I140" s="263">
        <f t="shared" si="4"/>
        <v>18.2</v>
      </c>
      <c r="J140" s="262">
        <f t="shared" si="2"/>
        <v>2359.5405945462812</v>
      </c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</row>
    <row r="141" spans="1:27" ht="13">
      <c r="A141" s="260"/>
      <c r="B141" s="260"/>
      <c r="C141" s="260"/>
      <c r="D141" s="260"/>
      <c r="E141" s="261">
        <v>137</v>
      </c>
      <c r="F141" s="262">
        <f t="shared" si="3"/>
        <v>2359.5405945462812</v>
      </c>
      <c r="G141" s="262">
        <f t="shared" si="0"/>
        <v>7.0786217836388436</v>
      </c>
      <c r="H141" s="262">
        <f t="shared" si="1"/>
        <v>11.121378216361155</v>
      </c>
      <c r="I141" s="263">
        <f t="shared" si="4"/>
        <v>18.2</v>
      </c>
      <c r="J141" s="262">
        <f t="shared" si="2"/>
        <v>2348.4192163299199</v>
      </c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</row>
    <row r="142" spans="1:27" ht="13">
      <c r="A142" s="260"/>
      <c r="B142" s="260"/>
      <c r="C142" s="260"/>
      <c r="D142" s="260"/>
      <c r="E142" s="261">
        <v>138</v>
      </c>
      <c r="F142" s="262">
        <f t="shared" si="3"/>
        <v>2348.4192163299199</v>
      </c>
      <c r="G142" s="262">
        <f t="shared" si="0"/>
        <v>7.0452576489897583</v>
      </c>
      <c r="H142" s="262">
        <f t="shared" si="1"/>
        <v>11.154742351010242</v>
      </c>
      <c r="I142" s="263">
        <f t="shared" si="4"/>
        <v>18.2</v>
      </c>
      <c r="J142" s="262">
        <f t="shared" si="2"/>
        <v>2337.2644739789098</v>
      </c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</row>
    <row r="143" spans="1:27" ht="13">
      <c r="A143" s="260"/>
      <c r="B143" s="260"/>
      <c r="C143" s="260"/>
      <c r="D143" s="260"/>
      <c r="E143" s="261">
        <v>139</v>
      </c>
      <c r="F143" s="262">
        <f t="shared" si="3"/>
        <v>2337.2644739789098</v>
      </c>
      <c r="G143" s="262">
        <f t="shared" si="0"/>
        <v>7.0117934219367291</v>
      </c>
      <c r="H143" s="262">
        <f t="shared" si="1"/>
        <v>11.188206578063269</v>
      </c>
      <c r="I143" s="263">
        <f t="shared" si="4"/>
        <v>18.2</v>
      </c>
      <c r="J143" s="262">
        <f t="shared" si="2"/>
        <v>2326.0762674008465</v>
      </c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</row>
    <row r="144" spans="1:27" ht="13">
      <c r="A144" s="260"/>
      <c r="B144" s="260"/>
      <c r="C144" s="260"/>
      <c r="D144" s="260"/>
      <c r="E144" s="261">
        <v>140</v>
      </c>
      <c r="F144" s="262">
        <f t="shared" si="3"/>
        <v>2326.0762674008465</v>
      </c>
      <c r="G144" s="262">
        <f t="shared" si="0"/>
        <v>6.9782288022025396</v>
      </c>
      <c r="H144" s="262">
        <f t="shared" si="1"/>
        <v>11.221771197797459</v>
      </c>
      <c r="I144" s="263">
        <f t="shared" si="4"/>
        <v>18.2</v>
      </c>
      <c r="J144" s="262">
        <f t="shared" si="2"/>
        <v>2314.8544962030492</v>
      </c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</row>
    <row r="145" spans="1:27" ht="13">
      <c r="A145" s="260"/>
      <c r="B145" s="260"/>
      <c r="C145" s="260"/>
      <c r="D145" s="260"/>
      <c r="E145" s="261">
        <v>141</v>
      </c>
      <c r="F145" s="262">
        <f t="shared" si="3"/>
        <v>2314.8544962030492</v>
      </c>
      <c r="G145" s="262">
        <f t="shared" si="0"/>
        <v>6.9445634886091474</v>
      </c>
      <c r="H145" s="262">
        <f t="shared" si="1"/>
        <v>11.255436511390851</v>
      </c>
      <c r="I145" s="263">
        <f t="shared" si="4"/>
        <v>18.2</v>
      </c>
      <c r="J145" s="262">
        <f t="shared" si="2"/>
        <v>2303.5990596916581</v>
      </c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</row>
    <row r="146" spans="1:27" ht="13">
      <c r="A146" s="260"/>
      <c r="B146" s="260"/>
      <c r="C146" s="260"/>
      <c r="D146" s="260"/>
      <c r="E146" s="261">
        <v>142</v>
      </c>
      <c r="F146" s="262">
        <f t="shared" si="3"/>
        <v>2303.5990596916581</v>
      </c>
      <c r="G146" s="262">
        <f t="shared" si="0"/>
        <v>6.9107971790749732</v>
      </c>
      <c r="H146" s="262">
        <f t="shared" si="1"/>
        <v>11.289202820925027</v>
      </c>
      <c r="I146" s="263">
        <f t="shared" si="4"/>
        <v>18.2</v>
      </c>
      <c r="J146" s="262">
        <f t="shared" si="2"/>
        <v>2292.3098568707333</v>
      </c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</row>
    <row r="147" spans="1:27" ht="13">
      <c r="A147" s="260"/>
      <c r="B147" s="260"/>
      <c r="C147" s="260"/>
      <c r="D147" s="260"/>
      <c r="E147" s="261">
        <v>143</v>
      </c>
      <c r="F147" s="262">
        <f t="shared" si="3"/>
        <v>2292.3098568707333</v>
      </c>
      <c r="G147" s="262">
        <f t="shared" si="0"/>
        <v>6.8769295706121989</v>
      </c>
      <c r="H147" s="262">
        <f t="shared" si="1"/>
        <v>11.323070429387801</v>
      </c>
      <c r="I147" s="263">
        <f t="shared" si="4"/>
        <v>18.2</v>
      </c>
      <c r="J147" s="262">
        <f t="shared" si="2"/>
        <v>2280.9867864413454</v>
      </c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</row>
    <row r="148" spans="1:27" ht="13">
      <c r="A148" s="260"/>
      <c r="B148" s="260"/>
      <c r="C148" s="260"/>
      <c r="D148" s="260"/>
      <c r="E148" s="261">
        <v>144</v>
      </c>
      <c r="F148" s="262">
        <f t="shared" si="3"/>
        <v>2280.9867864413454</v>
      </c>
      <c r="G148" s="262">
        <f t="shared" si="0"/>
        <v>6.842960359324036</v>
      </c>
      <c r="H148" s="262">
        <f t="shared" si="1"/>
        <v>11.357039640675964</v>
      </c>
      <c r="I148" s="263">
        <f t="shared" si="4"/>
        <v>18.2</v>
      </c>
      <c r="J148" s="262">
        <f t="shared" si="2"/>
        <v>2269.6297468006696</v>
      </c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</row>
    <row r="149" spans="1:27" ht="13">
      <c r="A149" s="260"/>
      <c r="B149" s="260"/>
      <c r="C149" s="260"/>
      <c r="D149" s="260"/>
      <c r="E149" s="261">
        <v>145</v>
      </c>
      <c r="F149" s="262">
        <f t="shared" si="3"/>
        <v>2269.6297468006696</v>
      </c>
      <c r="G149" s="262">
        <f t="shared" si="0"/>
        <v>6.8088892404020092</v>
      </c>
      <c r="H149" s="262">
        <f t="shared" si="1"/>
        <v>11.391110759597989</v>
      </c>
      <c r="I149" s="263">
        <f t="shared" si="4"/>
        <v>18.2</v>
      </c>
      <c r="J149" s="262">
        <f t="shared" si="2"/>
        <v>2258.2386360410715</v>
      </c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</row>
    <row r="150" spans="1:27" ht="13">
      <c r="A150" s="260"/>
      <c r="B150" s="260"/>
      <c r="C150" s="260"/>
      <c r="D150" s="260"/>
      <c r="E150" s="261">
        <v>146</v>
      </c>
      <c r="F150" s="262">
        <f t="shared" si="3"/>
        <v>2258.2386360410715</v>
      </c>
      <c r="G150" s="262">
        <f t="shared" si="0"/>
        <v>6.7747159081232136</v>
      </c>
      <c r="H150" s="262">
        <f t="shared" si="1"/>
        <v>11.425284091876787</v>
      </c>
      <c r="I150" s="263">
        <f t="shared" si="4"/>
        <v>18.2</v>
      </c>
      <c r="J150" s="262">
        <f t="shared" si="2"/>
        <v>2246.8133519491948</v>
      </c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</row>
    <row r="151" spans="1:27" ht="13">
      <c r="A151" s="260"/>
      <c r="B151" s="260"/>
      <c r="C151" s="260"/>
      <c r="D151" s="260"/>
      <c r="E151" s="261">
        <v>147</v>
      </c>
      <c r="F151" s="262">
        <f t="shared" si="3"/>
        <v>2246.8133519491948</v>
      </c>
      <c r="G151" s="262">
        <f t="shared" si="0"/>
        <v>6.7404400558475848</v>
      </c>
      <c r="H151" s="262">
        <f t="shared" si="1"/>
        <v>11.459559944152414</v>
      </c>
      <c r="I151" s="263">
        <f t="shared" si="4"/>
        <v>18.2</v>
      </c>
      <c r="J151" s="262">
        <f t="shared" si="2"/>
        <v>2235.3537920050426</v>
      </c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</row>
    <row r="152" spans="1:27" ht="13">
      <c r="A152" s="260"/>
      <c r="B152" s="260"/>
      <c r="C152" s="260"/>
      <c r="D152" s="260"/>
      <c r="E152" s="261">
        <v>148</v>
      </c>
      <c r="F152" s="262">
        <f t="shared" si="3"/>
        <v>2235.3537920050426</v>
      </c>
      <c r="G152" s="262">
        <f t="shared" si="0"/>
        <v>6.7060613760151275</v>
      </c>
      <c r="H152" s="262">
        <f t="shared" si="1"/>
        <v>11.493938623984871</v>
      </c>
      <c r="I152" s="263">
        <f t="shared" si="4"/>
        <v>18.2</v>
      </c>
      <c r="J152" s="262">
        <f t="shared" si="2"/>
        <v>2223.8598533810577</v>
      </c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</row>
    <row r="153" spans="1:27" ht="13">
      <c r="A153" s="260"/>
      <c r="B153" s="260"/>
      <c r="C153" s="260"/>
      <c r="D153" s="260"/>
      <c r="E153" s="261">
        <v>149</v>
      </c>
      <c r="F153" s="262">
        <f t="shared" si="3"/>
        <v>2223.8598533810577</v>
      </c>
      <c r="G153" s="262">
        <f t="shared" si="0"/>
        <v>6.6715795601431722</v>
      </c>
      <c r="H153" s="262">
        <f t="shared" si="1"/>
        <v>11.528420439856827</v>
      </c>
      <c r="I153" s="263">
        <f t="shared" si="4"/>
        <v>18.2</v>
      </c>
      <c r="J153" s="262">
        <f t="shared" si="2"/>
        <v>2212.331432941201</v>
      </c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</row>
    <row r="154" spans="1:27" ht="13">
      <c r="A154" s="260"/>
      <c r="B154" s="260"/>
      <c r="C154" s="260"/>
      <c r="D154" s="260"/>
      <c r="E154" s="261">
        <v>150</v>
      </c>
      <c r="F154" s="262">
        <f t="shared" si="3"/>
        <v>2212.331432941201</v>
      </c>
      <c r="G154" s="262">
        <f t="shared" si="0"/>
        <v>6.6369942988236019</v>
      </c>
      <c r="H154" s="262">
        <f t="shared" si="1"/>
        <v>11.563005701176397</v>
      </c>
      <c r="I154" s="263">
        <f t="shared" si="4"/>
        <v>18.2</v>
      </c>
      <c r="J154" s="262">
        <f t="shared" si="2"/>
        <v>2200.7684272400247</v>
      </c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</row>
    <row r="155" spans="1:27" ht="13">
      <c r="A155" s="260"/>
      <c r="B155" s="260"/>
      <c r="C155" s="260"/>
      <c r="D155" s="260"/>
      <c r="E155" s="261">
        <v>151</v>
      </c>
      <c r="F155" s="262">
        <f t="shared" si="3"/>
        <v>2200.7684272400247</v>
      </c>
      <c r="G155" s="262">
        <f t="shared" si="0"/>
        <v>6.6023052817200742</v>
      </c>
      <c r="H155" s="262">
        <f t="shared" si="1"/>
        <v>11.597694718279925</v>
      </c>
      <c r="I155" s="263">
        <f t="shared" si="4"/>
        <v>18.2</v>
      </c>
      <c r="J155" s="262">
        <f t="shared" si="2"/>
        <v>2189.1707325217449</v>
      </c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</row>
    <row r="156" spans="1:27" ht="13">
      <c r="A156" s="260"/>
      <c r="B156" s="260"/>
      <c r="C156" s="260"/>
      <c r="D156" s="260"/>
      <c r="E156" s="261">
        <v>152</v>
      </c>
      <c r="F156" s="262">
        <f t="shared" si="3"/>
        <v>2189.1707325217449</v>
      </c>
      <c r="G156" s="262">
        <f t="shared" si="0"/>
        <v>6.5675121975652333</v>
      </c>
      <c r="H156" s="262">
        <f t="shared" si="1"/>
        <v>11.632487802434767</v>
      </c>
      <c r="I156" s="263">
        <f t="shared" si="4"/>
        <v>18.2</v>
      </c>
      <c r="J156" s="262">
        <f t="shared" si="2"/>
        <v>2177.5382447193101</v>
      </c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</row>
    <row r="157" spans="1:27" ht="13">
      <c r="A157" s="260"/>
      <c r="B157" s="260"/>
      <c r="C157" s="260"/>
      <c r="D157" s="260"/>
      <c r="E157" s="261">
        <v>153</v>
      </c>
      <c r="F157" s="262">
        <f t="shared" si="3"/>
        <v>2177.5382447193101</v>
      </c>
      <c r="G157" s="262">
        <f t="shared" si="0"/>
        <v>6.5326147341579306</v>
      </c>
      <c r="H157" s="262">
        <f t="shared" si="1"/>
        <v>11.667385265842068</v>
      </c>
      <c r="I157" s="263">
        <f t="shared" si="4"/>
        <v>18.2</v>
      </c>
      <c r="J157" s="262">
        <f t="shared" si="2"/>
        <v>2165.8708594534683</v>
      </c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</row>
    <row r="158" spans="1:27" ht="13">
      <c r="A158" s="260"/>
      <c r="B158" s="260"/>
      <c r="C158" s="260"/>
      <c r="D158" s="260"/>
      <c r="E158" s="261">
        <v>154</v>
      </c>
      <c r="F158" s="262">
        <f t="shared" si="3"/>
        <v>2165.8708594534683</v>
      </c>
      <c r="G158" s="262">
        <f t="shared" si="0"/>
        <v>6.4976125783604042</v>
      </c>
      <c r="H158" s="262">
        <f t="shared" si="1"/>
        <v>11.702387421639596</v>
      </c>
      <c r="I158" s="263">
        <f t="shared" si="4"/>
        <v>18.2</v>
      </c>
      <c r="J158" s="262">
        <f t="shared" si="2"/>
        <v>2154.1684720318285</v>
      </c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</row>
    <row r="159" spans="1:27" ht="13">
      <c r="A159" s="260"/>
      <c r="B159" s="260"/>
      <c r="C159" s="260"/>
      <c r="D159" s="260"/>
      <c r="E159" s="261">
        <v>155</v>
      </c>
      <c r="F159" s="262">
        <f t="shared" si="3"/>
        <v>2154.1684720318285</v>
      </c>
      <c r="G159" s="262">
        <f t="shared" si="0"/>
        <v>6.4625054160954853</v>
      </c>
      <c r="H159" s="262">
        <f t="shared" si="1"/>
        <v>11.737494583904514</v>
      </c>
      <c r="I159" s="263">
        <f t="shared" si="4"/>
        <v>18.2</v>
      </c>
      <c r="J159" s="262">
        <f t="shared" si="2"/>
        <v>2142.4309774479239</v>
      </c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</row>
    <row r="160" spans="1:27" ht="13">
      <c r="A160" s="260"/>
      <c r="B160" s="260"/>
      <c r="C160" s="260"/>
      <c r="D160" s="260"/>
      <c r="E160" s="261">
        <v>156</v>
      </c>
      <c r="F160" s="262">
        <f t="shared" si="3"/>
        <v>2142.4309774479239</v>
      </c>
      <c r="G160" s="262">
        <f t="shared" si="0"/>
        <v>6.4272929323437715</v>
      </c>
      <c r="H160" s="262">
        <f t="shared" si="1"/>
        <v>11.772707067656228</v>
      </c>
      <c r="I160" s="263">
        <f t="shared" si="4"/>
        <v>18.2</v>
      </c>
      <c r="J160" s="262">
        <f t="shared" si="2"/>
        <v>2130.6582703802678</v>
      </c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</row>
    <row r="161" spans="1:27" ht="13">
      <c r="A161" s="260"/>
      <c r="B161" s="260"/>
      <c r="C161" s="260"/>
      <c r="D161" s="260"/>
      <c r="E161" s="261">
        <v>157</v>
      </c>
      <c r="F161" s="262">
        <f t="shared" si="3"/>
        <v>2130.6582703802678</v>
      </c>
      <c r="G161" s="262">
        <f t="shared" si="0"/>
        <v>6.3919748111408028</v>
      </c>
      <c r="H161" s="262">
        <f t="shared" si="1"/>
        <v>11.808025188859197</v>
      </c>
      <c r="I161" s="263">
        <f t="shared" si="4"/>
        <v>18.2</v>
      </c>
      <c r="J161" s="262">
        <f t="shared" si="2"/>
        <v>2118.8502451914087</v>
      </c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</row>
    <row r="162" spans="1:27" ht="13">
      <c r="A162" s="260"/>
      <c r="B162" s="260"/>
      <c r="C162" s="260"/>
      <c r="D162" s="260"/>
      <c r="E162" s="261">
        <v>158</v>
      </c>
      <c r="F162" s="262">
        <f t="shared" si="3"/>
        <v>2118.8502451914087</v>
      </c>
      <c r="G162" s="262">
        <f t="shared" si="0"/>
        <v>6.356550735574225</v>
      </c>
      <c r="H162" s="262">
        <f t="shared" si="1"/>
        <v>11.843449264425775</v>
      </c>
      <c r="I162" s="263">
        <f t="shared" si="4"/>
        <v>18.2</v>
      </c>
      <c r="J162" s="262">
        <f t="shared" si="2"/>
        <v>2107.0067959269827</v>
      </c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</row>
    <row r="163" spans="1:27" ht="13">
      <c r="A163" s="260"/>
      <c r="B163" s="260"/>
      <c r="C163" s="260"/>
      <c r="D163" s="260"/>
      <c r="E163" s="261">
        <v>159</v>
      </c>
      <c r="F163" s="262">
        <f t="shared" si="3"/>
        <v>2107.0067959269827</v>
      </c>
      <c r="G163" s="262">
        <f t="shared" si="0"/>
        <v>6.3210203877809477</v>
      </c>
      <c r="H163" s="262">
        <f t="shared" si="1"/>
        <v>11.878979612219052</v>
      </c>
      <c r="I163" s="263">
        <f t="shared" si="4"/>
        <v>18.2</v>
      </c>
      <c r="J163" s="262">
        <f t="shared" si="2"/>
        <v>2095.1278163147635</v>
      </c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0"/>
    </row>
    <row r="164" spans="1:27" ht="13">
      <c r="A164" s="260"/>
      <c r="B164" s="260"/>
      <c r="C164" s="260"/>
      <c r="D164" s="260"/>
      <c r="E164" s="261">
        <v>160</v>
      </c>
      <c r="F164" s="262">
        <f t="shared" si="3"/>
        <v>2095.1278163147635</v>
      </c>
      <c r="G164" s="262">
        <f t="shared" si="0"/>
        <v>6.2853834489442901</v>
      </c>
      <c r="H164" s="262">
        <f t="shared" si="1"/>
        <v>11.914616551055708</v>
      </c>
      <c r="I164" s="263">
        <f t="shared" si="4"/>
        <v>18.2</v>
      </c>
      <c r="J164" s="262">
        <f t="shared" si="2"/>
        <v>2083.213199763708</v>
      </c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</row>
    <row r="165" spans="1:27" ht="13">
      <c r="A165" s="260"/>
      <c r="B165" s="260"/>
      <c r="C165" s="260"/>
      <c r="D165" s="260"/>
      <c r="E165" s="261">
        <v>161</v>
      </c>
      <c r="F165" s="262">
        <f t="shared" si="3"/>
        <v>2083.213199763708</v>
      </c>
      <c r="G165" s="262">
        <f t="shared" si="0"/>
        <v>6.2496395992911227</v>
      </c>
      <c r="H165" s="262">
        <f t="shared" si="1"/>
        <v>11.950360400708878</v>
      </c>
      <c r="I165" s="263">
        <f t="shared" si="4"/>
        <v>18.2</v>
      </c>
      <c r="J165" s="262">
        <f t="shared" si="2"/>
        <v>2071.2628393629989</v>
      </c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0"/>
    </row>
    <row r="166" spans="1:27" ht="13">
      <c r="A166" s="260"/>
      <c r="B166" s="260"/>
      <c r="C166" s="260"/>
      <c r="D166" s="260"/>
      <c r="E166" s="261">
        <v>162</v>
      </c>
      <c r="F166" s="262">
        <f t="shared" si="3"/>
        <v>2071.2628393629989</v>
      </c>
      <c r="G166" s="262">
        <f t="shared" si="0"/>
        <v>6.2137885180889967</v>
      </c>
      <c r="H166" s="262">
        <f t="shared" si="1"/>
        <v>11.986211481911003</v>
      </c>
      <c r="I166" s="263">
        <f t="shared" si="4"/>
        <v>18.2</v>
      </c>
      <c r="J166" s="262">
        <f t="shared" si="2"/>
        <v>2059.2766278810877</v>
      </c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</row>
    <row r="167" spans="1:27" ht="13">
      <c r="A167" s="260"/>
      <c r="B167" s="260"/>
      <c r="C167" s="260"/>
      <c r="D167" s="260"/>
      <c r="E167" s="261">
        <v>163</v>
      </c>
      <c r="F167" s="262">
        <f t="shared" si="3"/>
        <v>2059.2766278810877</v>
      </c>
      <c r="G167" s="262">
        <f t="shared" si="0"/>
        <v>6.1778298836432626</v>
      </c>
      <c r="H167" s="262">
        <f t="shared" si="1"/>
        <v>12.022170116356737</v>
      </c>
      <c r="I167" s="263">
        <f t="shared" si="4"/>
        <v>18.2</v>
      </c>
      <c r="J167" s="262">
        <f t="shared" si="2"/>
        <v>2047.2544577647309</v>
      </c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</row>
    <row r="168" spans="1:27" ht="13">
      <c r="A168" s="260"/>
      <c r="B168" s="260"/>
      <c r="C168" s="260"/>
      <c r="D168" s="260"/>
      <c r="E168" s="261">
        <v>164</v>
      </c>
      <c r="F168" s="262">
        <f t="shared" si="3"/>
        <v>2047.2544577647309</v>
      </c>
      <c r="G168" s="262">
        <f t="shared" si="0"/>
        <v>6.1417633732941921</v>
      </c>
      <c r="H168" s="262">
        <f t="shared" si="1"/>
        <v>12.058236626705806</v>
      </c>
      <c r="I168" s="263">
        <f t="shared" si="4"/>
        <v>18.2</v>
      </c>
      <c r="J168" s="262">
        <f t="shared" si="2"/>
        <v>2035.1962211380251</v>
      </c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</row>
    <row r="169" spans="1:27" ht="13">
      <c r="A169" s="260"/>
      <c r="B169" s="260"/>
      <c r="C169" s="260"/>
      <c r="D169" s="260"/>
      <c r="E169" s="261">
        <v>165</v>
      </c>
      <c r="F169" s="262">
        <f t="shared" si="3"/>
        <v>2035.1962211380251</v>
      </c>
      <c r="G169" s="262">
        <f t="shared" si="0"/>
        <v>6.1055886634140748</v>
      </c>
      <c r="H169" s="262">
        <f t="shared" si="1"/>
        <v>12.094411336585924</v>
      </c>
      <c r="I169" s="263">
        <f t="shared" si="4"/>
        <v>18.2</v>
      </c>
      <c r="J169" s="262">
        <f t="shared" si="2"/>
        <v>2023.1018098014392</v>
      </c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</row>
    <row r="170" spans="1:27" ht="13">
      <c r="A170" s="260"/>
      <c r="B170" s="260"/>
      <c r="C170" s="260"/>
      <c r="D170" s="260"/>
      <c r="E170" s="261">
        <v>166</v>
      </c>
      <c r="F170" s="262">
        <f t="shared" si="3"/>
        <v>2023.1018098014392</v>
      </c>
      <c r="G170" s="262">
        <f t="shared" si="0"/>
        <v>6.0693054294043174</v>
      </c>
      <c r="H170" s="262">
        <f t="shared" si="1"/>
        <v>12.130694570595683</v>
      </c>
      <c r="I170" s="263">
        <f t="shared" si="4"/>
        <v>18.2</v>
      </c>
      <c r="J170" s="262">
        <f t="shared" si="2"/>
        <v>2010.9711152308435</v>
      </c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</row>
    <row r="171" spans="1:27" ht="13">
      <c r="A171" s="260"/>
      <c r="B171" s="260"/>
      <c r="C171" s="260"/>
      <c r="D171" s="260"/>
      <c r="E171" s="261">
        <v>167</v>
      </c>
      <c r="F171" s="262">
        <f t="shared" si="3"/>
        <v>2010.9711152308435</v>
      </c>
      <c r="G171" s="262">
        <f t="shared" si="0"/>
        <v>6.0329133456925303</v>
      </c>
      <c r="H171" s="262">
        <f t="shared" si="1"/>
        <v>12.167086654307468</v>
      </c>
      <c r="I171" s="263">
        <f t="shared" si="4"/>
        <v>18.2</v>
      </c>
      <c r="J171" s="262">
        <f t="shared" si="2"/>
        <v>1998.804028576536</v>
      </c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0"/>
    </row>
    <row r="172" spans="1:27" ht="13">
      <c r="A172" s="260"/>
      <c r="B172" s="260"/>
      <c r="C172" s="260"/>
      <c r="D172" s="260"/>
      <c r="E172" s="261">
        <v>168</v>
      </c>
      <c r="F172" s="262">
        <f t="shared" si="3"/>
        <v>1998.804028576536</v>
      </c>
      <c r="G172" s="262">
        <f t="shared" si="0"/>
        <v>5.9964120857296068</v>
      </c>
      <c r="H172" s="262">
        <f t="shared" si="1"/>
        <v>12.203587914270393</v>
      </c>
      <c r="I172" s="263">
        <f t="shared" si="4"/>
        <v>18.2</v>
      </c>
      <c r="J172" s="262">
        <f t="shared" si="2"/>
        <v>1986.6004406622656</v>
      </c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</row>
    <row r="173" spans="1:27" ht="13">
      <c r="A173" s="260"/>
      <c r="B173" s="260"/>
      <c r="C173" s="260"/>
      <c r="D173" s="260"/>
      <c r="E173" s="261">
        <v>169</v>
      </c>
      <c r="F173" s="262">
        <f t="shared" si="3"/>
        <v>1986.6004406622656</v>
      </c>
      <c r="G173" s="262">
        <f t="shared" si="0"/>
        <v>5.959801321986796</v>
      </c>
      <c r="H173" s="262">
        <f t="shared" si="1"/>
        <v>12.240198678013204</v>
      </c>
      <c r="I173" s="263">
        <f t="shared" si="4"/>
        <v>18.2</v>
      </c>
      <c r="J173" s="262">
        <f t="shared" si="2"/>
        <v>1974.3602419842523</v>
      </c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</row>
    <row r="174" spans="1:27" ht="13">
      <c r="A174" s="260"/>
      <c r="B174" s="260"/>
      <c r="C174" s="260"/>
      <c r="D174" s="260"/>
      <c r="E174" s="261">
        <v>170</v>
      </c>
      <c r="F174" s="262">
        <f t="shared" si="3"/>
        <v>1974.3602419842523</v>
      </c>
      <c r="G174" s="262">
        <f t="shared" si="0"/>
        <v>5.9230807259527571</v>
      </c>
      <c r="H174" s="262">
        <f t="shared" si="1"/>
        <v>12.276919274047241</v>
      </c>
      <c r="I174" s="263">
        <f t="shared" si="4"/>
        <v>18.2</v>
      </c>
      <c r="J174" s="262">
        <f t="shared" si="2"/>
        <v>1962.083322710205</v>
      </c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</row>
    <row r="175" spans="1:27" ht="13">
      <c r="A175" s="260"/>
      <c r="B175" s="260"/>
      <c r="C175" s="260"/>
      <c r="D175" s="260"/>
      <c r="E175" s="261">
        <v>171</v>
      </c>
      <c r="F175" s="262">
        <f t="shared" si="3"/>
        <v>1962.083322710205</v>
      </c>
      <c r="G175" s="262">
        <f t="shared" si="0"/>
        <v>5.8862499681306142</v>
      </c>
      <c r="H175" s="262">
        <f t="shared" si="1"/>
        <v>12.313750031869386</v>
      </c>
      <c r="I175" s="263">
        <f t="shared" si="4"/>
        <v>18.2</v>
      </c>
      <c r="J175" s="262">
        <f t="shared" si="2"/>
        <v>1949.7695726783356</v>
      </c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</row>
    <row r="176" spans="1:27" ht="13">
      <c r="A176" s="260"/>
      <c r="B176" s="260"/>
      <c r="C176" s="260"/>
      <c r="D176" s="260"/>
      <c r="E176" s="261">
        <v>172</v>
      </c>
      <c r="F176" s="262">
        <f t="shared" si="3"/>
        <v>1949.7695726783356</v>
      </c>
      <c r="G176" s="262">
        <f t="shared" si="0"/>
        <v>5.8493087180350072</v>
      </c>
      <c r="H176" s="262">
        <f t="shared" si="1"/>
        <v>12.350691281964991</v>
      </c>
      <c r="I176" s="263">
        <f t="shared" si="4"/>
        <v>18.2</v>
      </c>
      <c r="J176" s="262">
        <f t="shared" si="2"/>
        <v>1937.4188813963706</v>
      </c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0"/>
    </row>
    <row r="177" spans="1:27" ht="13">
      <c r="A177" s="260"/>
      <c r="B177" s="260"/>
      <c r="C177" s="260"/>
      <c r="D177" s="260"/>
      <c r="E177" s="261">
        <v>173</v>
      </c>
      <c r="F177" s="262">
        <f t="shared" si="3"/>
        <v>1937.4188813963706</v>
      </c>
      <c r="G177" s="262">
        <f t="shared" si="0"/>
        <v>5.8122566441891115</v>
      </c>
      <c r="H177" s="262">
        <f t="shared" si="1"/>
        <v>12.387743355810887</v>
      </c>
      <c r="I177" s="263">
        <f t="shared" si="4"/>
        <v>18.2</v>
      </c>
      <c r="J177" s="262">
        <f t="shared" si="2"/>
        <v>1925.0311380405597</v>
      </c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</row>
    <row r="178" spans="1:27" ht="13">
      <c r="A178" s="260"/>
      <c r="B178" s="260"/>
      <c r="C178" s="260"/>
      <c r="D178" s="260"/>
      <c r="E178" s="261">
        <v>174</v>
      </c>
      <c r="F178" s="262">
        <f t="shared" si="3"/>
        <v>1925.0311380405597</v>
      </c>
      <c r="G178" s="262">
        <f t="shared" si="0"/>
        <v>5.7750934141216783</v>
      </c>
      <c r="H178" s="262">
        <f t="shared" si="1"/>
        <v>12.424906585878322</v>
      </c>
      <c r="I178" s="263">
        <f t="shared" si="4"/>
        <v>18.2</v>
      </c>
      <c r="J178" s="262">
        <f t="shared" si="2"/>
        <v>1912.6062314546814</v>
      </c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0"/>
    </row>
    <row r="179" spans="1:27" ht="13">
      <c r="A179" s="260"/>
      <c r="B179" s="260"/>
      <c r="C179" s="260"/>
      <c r="D179" s="260"/>
      <c r="E179" s="261">
        <v>175</v>
      </c>
      <c r="F179" s="262">
        <f t="shared" si="3"/>
        <v>1912.6062314546814</v>
      </c>
      <c r="G179" s="262">
        <f t="shared" si="0"/>
        <v>5.7378186943640435</v>
      </c>
      <c r="H179" s="262">
        <f t="shared" si="1"/>
        <v>12.462181305635955</v>
      </c>
      <c r="I179" s="263">
        <f t="shared" si="4"/>
        <v>18.2</v>
      </c>
      <c r="J179" s="262">
        <f t="shared" si="2"/>
        <v>1900.1440501490454</v>
      </c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  <c r="AA179" s="260"/>
    </row>
    <row r="180" spans="1:27" ht="13">
      <c r="A180" s="260"/>
      <c r="B180" s="260"/>
      <c r="C180" s="260"/>
      <c r="D180" s="260"/>
      <c r="E180" s="261">
        <v>176</v>
      </c>
      <c r="F180" s="262">
        <f t="shared" si="3"/>
        <v>1900.1440501490454</v>
      </c>
      <c r="G180" s="262">
        <f t="shared" si="0"/>
        <v>5.7004321504471358</v>
      </c>
      <c r="H180" s="262">
        <f t="shared" si="1"/>
        <v>12.499567849552864</v>
      </c>
      <c r="I180" s="263">
        <f t="shared" si="4"/>
        <v>18.2</v>
      </c>
      <c r="J180" s="262">
        <f t="shared" si="2"/>
        <v>1887.6444822994924</v>
      </c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  <c r="AA180" s="260"/>
    </row>
    <row r="181" spans="1:27" ht="13">
      <c r="A181" s="260"/>
      <c r="B181" s="260"/>
      <c r="C181" s="260"/>
      <c r="D181" s="260"/>
      <c r="E181" s="261">
        <v>177</v>
      </c>
      <c r="F181" s="262">
        <f t="shared" si="3"/>
        <v>1887.6444822994924</v>
      </c>
      <c r="G181" s="262">
        <f t="shared" si="0"/>
        <v>5.6629334468984771</v>
      </c>
      <c r="H181" s="262">
        <f t="shared" si="1"/>
        <v>12.537066553101521</v>
      </c>
      <c r="I181" s="263">
        <f t="shared" si="4"/>
        <v>18.2</v>
      </c>
      <c r="J181" s="262">
        <f t="shared" si="2"/>
        <v>1875.1074157463909</v>
      </c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</row>
    <row r="182" spans="1:27" ht="13">
      <c r="A182" s="260"/>
      <c r="B182" s="260"/>
      <c r="C182" s="260"/>
      <c r="D182" s="260"/>
      <c r="E182" s="261">
        <v>178</v>
      </c>
      <c r="F182" s="262">
        <f t="shared" si="3"/>
        <v>1875.1074157463909</v>
      </c>
      <c r="G182" s="262">
        <f t="shared" si="0"/>
        <v>5.625322247239172</v>
      </c>
      <c r="H182" s="262">
        <f t="shared" si="1"/>
        <v>12.574677752760827</v>
      </c>
      <c r="I182" s="263">
        <f t="shared" si="4"/>
        <v>18.2</v>
      </c>
      <c r="J182" s="262">
        <f t="shared" si="2"/>
        <v>1862.53273799363</v>
      </c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</row>
    <row r="183" spans="1:27" ht="13">
      <c r="A183" s="260"/>
      <c r="B183" s="260"/>
      <c r="C183" s="260"/>
      <c r="D183" s="260"/>
      <c r="E183" s="261">
        <v>179</v>
      </c>
      <c r="F183" s="262">
        <f t="shared" si="3"/>
        <v>1862.53273799363</v>
      </c>
      <c r="G183" s="262">
        <f t="shared" si="0"/>
        <v>5.5875982139808897</v>
      </c>
      <c r="H183" s="262">
        <f t="shared" si="1"/>
        <v>12.61240178601911</v>
      </c>
      <c r="I183" s="263">
        <f t="shared" si="4"/>
        <v>18.2</v>
      </c>
      <c r="J183" s="262">
        <f t="shared" si="2"/>
        <v>1849.9203362076109</v>
      </c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</row>
    <row r="184" spans="1:27" ht="13">
      <c r="A184" s="260"/>
      <c r="B184" s="260"/>
      <c r="C184" s="260"/>
      <c r="D184" s="260"/>
      <c r="E184" s="261">
        <v>180</v>
      </c>
      <c r="F184" s="262">
        <f t="shared" si="3"/>
        <v>1849.9203362076109</v>
      </c>
      <c r="G184" s="262">
        <f t="shared" si="0"/>
        <v>5.5497610086228333</v>
      </c>
      <c r="H184" s="262">
        <f t="shared" si="1"/>
        <v>12.650238991377165</v>
      </c>
      <c r="I184" s="263">
        <f t="shared" si="4"/>
        <v>18.2</v>
      </c>
      <c r="J184" s="262">
        <f t="shared" si="2"/>
        <v>1837.2700972162338</v>
      </c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</row>
    <row r="185" spans="1:27" ht="13">
      <c r="A185" s="260"/>
      <c r="B185" s="260"/>
      <c r="C185" s="260"/>
      <c r="D185" s="260"/>
      <c r="E185" s="261">
        <v>181</v>
      </c>
      <c r="F185" s="262">
        <f t="shared" si="3"/>
        <v>1837.2700972162338</v>
      </c>
      <c r="G185" s="262">
        <f t="shared" si="0"/>
        <v>5.5118102916487013</v>
      </c>
      <c r="H185" s="262">
        <f t="shared" si="1"/>
        <v>12.688189708351299</v>
      </c>
      <c r="I185" s="263">
        <f t="shared" si="4"/>
        <v>18.2</v>
      </c>
      <c r="J185" s="262">
        <f t="shared" si="2"/>
        <v>1824.5819075078825</v>
      </c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</row>
    <row r="186" spans="1:27" ht="13">
      <c r="A186" s="260"/>
      <c r="B186" s="260"/>
      <c r="C186" s="260"/>
      <c r="D186" s="260"/>
      <c r="E186" s="261">
        <v>182</v>
      </c>
      <c r="F186" s="262">
        <f t="shared" si="3"/>
        <v>1824.5819075078825</v>
      </c>
      <c r="G186" s="262">
        <f t="shared" si="0"/>
        <v>5.4737457225236463</v>
      </c>
      <c r="H186" s="262">
        <f t="shared" si="1"/>
        <v>12.726254277476354</v>
      </c>
      <c r="I186" s="263">
        <f t="shared" si="4"/>
        <v>18.2</v>
      </c>
      <c r="J186" s="262">
        <f t="shared" si="2"/>
        <v>1811.8556532304062</v>
      </c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</row>
    <row r="187" spans="1:27" ht="13">
      <c r="A187" s="260"/>
      <c r="B187" s="260"/>
      <c r="C187" s="260"/>
      <c r="D187" s="260"/>
      <c r="E187" s="261">
        <v>183</v>
      </c>
      <c r="F187" s="262">
        <f t="shared" si="3"/>
        <v>1811.8556532304062</v>
      </c>
      <c r="G187" s="262">
        <f t="shared" si="0"/>
        <v>5.4355669596912186</v>
      </c>
      <c r="H187" s="262">
        <f t="shared" si="1"/>
        <v>12.764433040308781</v>
      </c>
      <c r="I187" s="263">
        <f t="shared" si="4"/>
        <v>18.2</v>
      </c>
      <c r="J187" s="262">
        <f t="shared" si="2"/>
        <v>1799.0912201900974</v>
      </c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</row>
    <row r="188" spans="1:27" ht="13">
      <c r="A188" s="260"/>
      <c r="B188" s="260"/>
      <c r="C188" s="260"/>
      <c r="D188" s="260"/>
      <c r="E188" s="261">
        <v>184</v>
      </c>
      <c r="F188" s="262">
        <f t="shared" si="3"/>
        <v>1799.0912201900974</v>
      </c>
      <c r="G188" s="262">
        <f t="shared" si="0"/>
        <v>5.397273660570292</v>
      </c>
      <c r="H188" s="262">
        <f t="shared" si="1"/>
        <v>12.802726339429707</v>
      </c>
      <c r="I188" s="263">
        <f t="shared" si="4"/>
        <v>18.2</v>
      </c>
      <c r="J188" s="262">
        <f t="shared" si="2"/>
        <v>1786.2884938506677</v>
      </c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</row>
    <row r="189" spans="1:27" ht="13">
      <c r="A189" s="260"/>
      <c r="B189" s="260"/>
      <c r="C189" s="260"/>
      <c r="D189" s="260"/>
      <c r="E189" s="261">
        <v>185</v>
      </c>
      <c r="F189" s="262">
        <f t="shared" si="3"/>
        <v>1786.2884938506677</v>
      </c>
      <c r="G189" s="262">
        <f t="shared" si="0"/>
        <v>5.3588654815520025</v>
      </c>
      <c r="H189" s="262">
        <f t="shared" si="1"/>
        <v>12.841134518447998</v>
      </c>
      <c r="I189" s="263">
        <f t="shared" si="4"/>
        <v>18.2</v>
      </c>
      <c r="J189" s="262">
        <f t="shared" si="2"/>
        <v>1773.4473593322198</v>
      </c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</row>
    <row r="190" spans="1:27" ht="13">
      <c r="A190" s="260"/>
      <c r="B190" s="260"/>
      <c r="C190" s="260"/>
      <c r="D190" s="260"/>
      <c r="E190" s="261">
        <v>186</v>
      </c>
      <c r="F190" s="262">
        <f t="shared" si="3"/>
        <v>1773.4473593322198</v>
      </c>
      <c r="G190" s="262">
        <f t="shared" si="0"/>
        <v>5.320342077996659</v>
      </c>
      <c r="H190" s="262">
        <f t="shared" si="1"/>
        <v>12.879657922003339</v>
      </c>
      <c r="I190" s="263">
        <f t="shared" si="4"/>
        <v>18.2</v>
      </c>
      <c r="J190" s="262">
        <f t="shared" si="2"/>
        <v>1760.5677014102164</v>
      </c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</row>
    <row r="191" spans="1:27" ht="13">
      <c r="A191" s="260"/>
      <c r="B191" s="260"/>
      <c r="C191" s="260"/>
      <c r="D191" s="260"/>
      <c r="E191" s="261">
        <v>187</v>
      </c>
      <c r="F191" s="262">
        <f t="shared" si="3"/>
        <v>1760.5677014102164</v>
      </c>
      <c r="G191" s="262">
        <f t="shared" si="0"/>
        <v>5.2817031042306484</v>
      </c>
      <c r="H191" s="262">
        <f t="shared" si="1"/>
        <v>12.918296895769352</v>
      </c>
      <c r="I191" s="263">
        <f t="shared" si="4"/>
        <v>18.2</v>
      </c>
      <c r="J191" s="262">
        <f t="shared" si="2"/>
        <v>1747.649404514447</v>
      </c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</row>
    <row r="192" spans="1:27" ht="13">
      <c r="A192" s="260"/>
      <c r="B192" s="260"/>
      <c r="C192" s="260"/>
      <c r="D192" s="260"/>
      <c r="E192" s="261">
        <v>188</v>
      </c>
      <c r="F192" s="262">
        <f t="shared" si="3"/>
        <v>1747.649404514447</v>
      </c>
      <c r="G192" s="262">
        <f t="shared" si="0"/>
        <v>5.2429482135433405</v>
      </c>
      <c r="H192" s="262">
        <f t="shared" si="1"/>
        <v>12.95705178645666</v>
      </c>
      <c r="I192" s="263">
        <f t="shared" si="4"/>
        <v>18.2</v>
      </c>
      <c r="J192" s="262">
        <f t="shared" si="2"/>
        <v>1734.6923527279903</v>
      </c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</row>
    <row r="193" spans="1:27" ht="13">
      <c r="A193" s="260"/>
      <c r="B193" s="260"/>
      <c r="C193" s="260"/>
      <c r="D193" s="260"/>
      <c r="E193" s="261">
        <v>189</v>
      </c>
      <c r="F193" s="262">
        <f t="shared" si="3"/>
        <v>1734.6923527279903</v>
      </c>
      <c r="G193" s="262">
        <f t="shared" si="0"/>
        <v>5.2040770581839704</v>
      </c>
      <c r="H193" s="262">
        <f t="shared" si="1"/>
        <v>12.99592294181603</v>
      </c>
      <c r="I193" s="263">
        <f t="shared" si="4"/>
        <v>18.2</v>
      </c>
      <c r="J193" s="262">
        <f t="shared" si="2"/>
        <v>1721.6964297861743</v>
      </c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</row>
    <row r="194" spans="1:27" ht="13">
      <c r="A194" s="260"/>
      <c r="B194" s="260"/>
      <c r="C194" s="260"/>
      <c r="D194" s="260"/>
      <c r="E194" s="261">
        <v>190</v>
      </c>
      <c r="F194" s="262">
        <f t="shared" si="3"/>
        <v>1721.6964297861743</v>
      </c>
      <c r="G194" s="262">
        <f t="shared" si="0"/>
        <v>5.1650892893585221</v>
      </c>
      <c r="H194" s="262">
        <f t="shared" si="1"/>
        <v>13.034910710641476</v>
      </c>
      <c r="I194" s="263">
        <f t="shared" si="4"/>
        <v>18.2</v>
      </c>
      <c r="J194" s="262">
        <f t="shared" si="2"/>
        <v>1708.6615190755329</v>
      </c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</row>
    <row r="195" spans="1:27" ht="13">
      <c r="A195" s="260"/>
      <c r="B195" s="260"/>
      <c r="C195" s="260"/>
      <c r="D195" s="260"/>
      <c r="E195" s="261">
        <v>191</v>
      </c>
      <c r="F195" s="262">
        <f t="shared" si="3"/>
        <v>1708.6615190755329</v>
      </c>
      <c r="G195" s="262">
        <f t="shared" si="0"/>
        <v>5.1259845572265981</v>
      </c>
      <c r="H195" s="262">
        <f t="shared" si="1"/>
        <v>13.074015442773401</v>
      </c>
      <c r="I195" s="263">
        <f t="shared" si="4"/>
        <v>18.2</v>
      </c>
      <c r="J195" s="262">
        <f t="shared" si="2"/>
        <v>1695.5875036327595</v>
      </c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</row>
    <row r="196" spans="1:27" ht="13">
      <c r="A196" s="260"/>
      <c r="B196" s="260"/>
      <c r="C196" s="260"/>
      <c r="D196" s="260"/>
      <c r="E196" s="261">
        <v>192</v>
      </c>
      <c r="F196" s="262">
        <f t="shared" si="3"/>
        <v>1695.5875036327595</v>
      </c>
      <c r="G196" s="262">
        <f t="shared" si="0"/>
        <v>5.0867625108982777</v>
      </c>
      <c r="H196" s="262">
        <f t="shared" si="1"/>
        <v>13.113237489101721</v>
      </c>
      <c r="I196" s="263">
        <f t="shared" si="4"/>
        <v>18.2</v>
      </c>
      <c r="J196" s="262">
        <f t="shared" si="2"/>
        <v>1682.4742661436578</v>
      </c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</row>
    <row r="197" spans="1:27" ht="13">
      <c r="A197" s="260"/>
      <c r="B197" s="260"/>
      <c r="C197" s="260"/>
      <c r="D197" s="260"/>
      <c r="E197" s="261">
        <v>193</v>
      </c>
      <c r="F197" s="262">
        <f t="shared" si="3"/>
        <v>1682.4742661436578</v>
      </c>
      <c r="G197" s="262">
        <f t="shared" si="0"/>
        <v>5.047422798430973</v>
      </c>
      <c r="H197" s="262">
        <f t="shared" si="1"/>
        <v>13.152577201569027</v>
      </c>
      <c r="I197" s="263">
        <f t="shared" si="4"/>
        <v>18.2</v>
      </c>
      <c r="J197" s="262">
        <f t="shared" si="2"/>
        <v>1669.3216889420887</v>
      </c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</row>
    <row r="198" spans="1:27" ht="13">
      <c r="A198" s="260"/>
      <c r="B198" s="260"/>
      <c r="C198" s="260"/>
      <c r="D198" s="260"/>
      <c r="E198" s="261">
        <v>194</v>
      </c>
      <c r="F198" s="262">
        <f t="shared" si="3"/>
        <v>1669.3216889420887</v>
      </c>
      <c r="G198" s="262">
        <f t="shared" si="0"/>
        <v>5.0079650668262659</v>
      </c>
      <c r="H198" s="262">
        <f t="shared" si="1"/>
        <v>13.192034933173733</v>
      </c>
      <c r="I198" s="263">
        <f t="shared" si="4"/>
        <v>18.2</v>
      </c>
      <c r="J198" s="262">
        <f t="shared" si="2"/>
        <v>1656.1296540089149</v>
      </c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</row>
    <row r="199" spans="1:27" ht="13">
      <c r="A199" s="260"/>
      <c r="B199" s="260"/>
      <c r="C199" s="260"/>
      <c r="D199" s="260"/>
      <c r="E199" s="261">
        <v>195</v>
      </c>
      <c r="F199" s="262">
        <f t="shared" si="3"/>
        <v>1656.1296540089149</v>
      </c>
      <c r="G199" s="262">
        <f t="shared" si="0"/>
        <v>4.9683889620267445</v>
      </c>
      <c r="H199" s="262">
        <f t="shared" si="1"/>
        <v>13.231611037973256</v>
      </c>
      <c r="I199" s="263">
        <f t="shared" si="4"/>
        <v>18.2</v>
      </c>
      <c r="J199" s="262">
        <f t="shared" si="2"/>
        <v>1642.8980429709418</v>
      </c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</row>
    <row r="200" spans="1:27" ht="13">
      <c r="A200" s="260"/>
      <c r="B200" s="260"/>
      <c r="C200" s="260"/>
      <c r="D200" s="260"/>
      <c r="E200" s="261">
        <v>196</v>
      </c>
      <c r="F200" s="262">
        <f t="shared" si="3"/>
        <v>1642.8980429709418</v>
      </c>
      <c r="G200" s="262">
        <f t="shared" si="0"/>
        <v>4.9286941289128245</v>
      </c>
      <c r="H200" s="262">
        <f t="shared" si="1"/>
        <v>13.271305871087176</v>
      </c>
      <c r="I200" s="263">
        <f t="shared" si="4"/>
        <v>18.2</v>
      </c>
      <c r="J200" s="262">
        <f t="shared" si="2"/>
        <v>1629.6267370998546</v>
      </c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0"/>
    </row>
    <row r="201" spans="1:27" ht="13">
      <c r="A201" s="260"/>
      <c r="B201" s="260"/>
      <c r="C201" s="260"/>
      <c r="D201" s="260"/>
      <c r="E201" s="261">
        <v>197</v>
      </c>
      <c r="F201" s="262">
        <f t="shared" si="3"/>
        <v>1629.6267370998546</v>
      </c>
      <c r="G201" s="262">
        <f t="shared" si="0"/>
        <v>4.888880211299564</v>
      </c>
      <c r="H201" s="262">
        <f t="shared" si="1"/>
        <v>13.311119788700434</v>
      </c>
      <c r="I201" s="263">
        <f t="shared" si="4"/>
        <v>18.2</v>
      </c>
      <c r="J201" s="262">
        <f t="shared" si="2"/>
        <v>1616.3156173111543</v>
      </c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0"/>
    </row>
    <row r="202" spans="1:27" ht="13">
      <c r="A202" s="260"/>
      <c r="B202" s="260"/>
      <c r="C202" s="260"/>
      <c r="D202" s="260"/>
      <c r="E202" s="261">
        <v>198</v>
      </c>
      <c r="F202" s="262">
        <f t="shared" si="3"/>
        <v>1616.3156173111543</v>
      </c>
      <c r="G202" s="262">
        <f t="shared" si="0"/>
        <v>4.8489468519334622</v>
      </c>
      <c r="H202" s="262">
        <f t="shared" si="1"/>
        <v>13.351053148066537</v>
      </c>
      <c r="I202" s="263">
        <f t="shared" si="4"/>
        <v>18.2</v>
      </c>
      <c r="J202" s="262">
        <f t="shared" si="2"/>
        <v>1602.9645641630877</v>
      </c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</row>
    <row r="203" spans="1:27" ht="13">
      <c r="A203" s="260"/>
      <c r="B203" s="260"/>
      <c r="C203" s="260"/>
      <c r="D203" s="260"/>
      <c r="E203" s="261">
        <v>199</v>
      </c>
      <c r="F203" s="262">
        <f t="shared" si="3"/>
        <v>1602.9645641630877</v>
      </c>
      <c r="G203" s="262">
        <f t="shared" si="0"/>
        <v>4.8088936924892627</v>
      </c>
      <c r="H203" s="262">
        <f t="shared" si="1"/>
        <v>13.391106307510736</v>
      </c>
      <c r="I203" s="263">
        <f t="shared" si="4"/>
        <v>18.2</v>
      </c>
      <c r="J203" s="262">
        <f t="shared" si="2"/>
        <v>1589.5734578555771</v>
      </c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0"/>
    </row>
    <row r="204" spans="1:27" ht="13">
      <c r="A204" s="260"/>
      <c r="B204" s="260"/>
      <c r="C204" s="260"/>
      <c r="D204" s="260"/>
      <c r="E204" s="261">
        <v>200</v>
      </c>
      <c r="F204" s="262">
        <f t="shared" si="3"/>
        <v>1589.5734578555771</v>
      </c>
      <c r="G204" s="262">
        <f t="shared" si="0"/>
        <v>4.7687203735667305</v>
      </c>
      <c r="H204" s="262">
        <f t="shared" si="1"/>
        <v>13.43127962643327</v>
      </c>
      <c r="I204" s="263">
        <f t="shared" si="4"/>
        <v>18.2</v>
      </c>
      <c r="J204" s="262">
        <f t="shared" si="2"/>
        <v>1576.1421782291438</v>
      </c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</row>
    <row r="205" spans="1:27" ht="13">
      <c r="A205" s="260"/>
      <c r="B205" s="260"/>
      <c r="C205" s="260"/>
      <c r="D205" s="260"/>
      <c r="E205" s="261">
        <v>201</v>
      </c>
      <c r="F205" s="262">
        <f t="shared" si="3"/>
        <v>1576.1421782291438</v>
      </c>
      <c r="G205" s="262">
        <f t="shared" si="0"/>
        <v>4.728426534687431</v>
      </c>
      <c r="H205" s="262">
        <f t="shared" si="1"/>
        <v>13.471573465312568</v>
      </c>
      <c r="I205" s="263">
        <f t="shared" si="4"/>
        <v>18.2</v>
      </c>
      <c r="J205" s="262">
        <f t="shared" si="2"/>
        <v>1562.6706047638313</v>
      </c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</row>
    <row r="206" spans="1:27" ht="13">
      <c r="A206" s="260"/>
      <c r="B206" s="260"/>
      <c r="C206" s="260"/>
      <c r="D206" s="260"/>
      <c r="E206" s="261">
        <v>202</v>
      </c>
      <c r="F206" s="262">
        <f t="shared" si="3"/>
        <v>1562.6706047638313</v>
      </c>
      <c r="G206" s="262">
        <f t="shared" si="0"/>
        <v>4.6880118142914933</v>
      </c>
      <c r="H206" s="262">
        <f t="shared" si="1"/>
        <v>13.511988185708507</v>
      </c>
      <c r="I206" s="263">
        <f t="shared" si="4"/>
        <v>18.2</v>
      </c>
      <c r="J206" s="262">
        <f t="shared" si="2"/>
        <v>1549.1586165781227</v>
      </c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</row>
    <row r="207" spans="1:27" ht="13">
      <c r="A207" s="260"/>
      <c r="B207" s="260"/>
      <c r="C207" s="260"/>
      <c r="D207" s="260"/>
      <c r="E207" s="261">
        <v>203</v>
      </c>
      <c r="F207" s="262">
        <f t="shared" si="3"/>
        <v>1549.1586165781227</v>
      </c>
      <c r="G207" s="262">
        <f t="shared" si="0"/>
        <v>4.6474758497343673</v>
      </c>
      <c r="H207" s="262">
        <f t="shared" si="1"/>
        <v>13.552524150265633</v>
      </c>
      <c r="I207" s="263">
        <f t="shared" si="4"/>
        <v>18.2</v>
      </c>
      <c r="J207" s="262">
        <f t="shared" si="2"/>
        <v>1535.6060924278572</v>
      </c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</row>
    <row r="208" spans="1:27" ht="13">
      <c r="A208" s="260"/>
      <c r="B208" s="260"/>
      <c r="C208" s="260"/>
      <c r="D208" s="260"/>
      <c r="E208" s="261">
        <v>204</v>
      </c>
      <c r="F208" s="262">
        <f t="shared" si="3"/>
        <v>1535.6060924278572</v>
      </c>
      <c r="G208" s="262">
        <f t="shared" si="0"/>
        <v>4.6068182772835717</v>
      </c>
      <c r="H208" s="262">
        <f t="shared" si="1"/>
        <v>13.593181722716427</v>
      </c>
      <c r="I208" s="263">
        <f t="shared" si="4"/>
        <v>18.2</v>
      </c>
      <c r="J208" s="262">
        <f t="shared" si="2"/>
        <v>1522.0129107051407</v>
      </c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</row>
    <row r="209" spans="1:27" ht="13">
      <c r="A209" s="260"/>
      <c r="B209" s="260"/>
      <c r="C209" s="260"/>
      <c r="D209" s="260"/>
      <c r="E209" s="261">
        <v>205</v>
      </c>
      <c r="F209" s="262">
        <f t="shared" si="3"/>
        <v>1522.0129107051407</v>
      </c>
      <c r="G209" s="262">
        <f t="shared" si="0"/>
        <v>4.5660387321154223</v>
      </c>
      <c r="H209" s="262">
        <f t="shared" si="1"/>
        <v>13.633961267884576</v>
      </c>
      <c r="I209" s="263">
        <f t="shared" si="4"/>
        <v>18.2</v>
      </c>
      <c r="J209" s="262">
        <f t="shared" si="2"/>
        <v>1508.3789494372561</v>
      </c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</row>
    <row r="210" spans="1:27" ht="13">
      <c r="A210" s="260"/>
      <c r="B210" s="260"/>
      <c r="C210" s="260"/>
      <c r="D210" s="260"/>
      <c r="E210" s="261">
        <v>206</v>
      </c>
      <c r="F210" s="262">
        <f t="shared" si="3"/>
        <v>1508.3789494372561</v>
      </c>
      <c r="G210" s="262">
        <f t="shared" si="0"/>
        <v>4.5251368483117682</v>
      </c>
      <c r="H210" s="262">
        <f t="shared" si="1"/>
        <v>13.674863151688232</v>
      </c>
      <c r="I210" s="263">
        <f t="shared" si="4"/>
        <v>18.2</v>
      </c>
      <c r="J210" s="262">
        <f t="shared" si="2"/>
        <v>1494.7040862855679</v>
      </c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0"/>
    </row>
    <row r="211" spans="1:27" ht="13">
      <c r="A211" s="260"/>
      <c r="B211" s="260"/>
      <c r="C211" s="260"/>
      <c r="D211" s="260"/>
      <c r="E211" s="261">
        <v>207</v>
      </c>
      <c r="F211" s="262">
        <f t="shared" si="3"/>
        <v>1494.7040862855679</v>
      </c>
      <c r="G211" s="262">
        <f t="shared" si="0"/>
        <v>4.4841122588567037</v>
      </c>
      <c r="H211" s="262">
        <f t="shared" si="1"/>
        <v>13.715887741143295</v>
      </c>
      <c r="I211" s="263">
        <f t="shared" si="4"/>
        <v>18.2</v>
      </c>
      <c r="J211" s="262">
        <f t="shared" si="2"/>
        <v>1480.9881985444247</v>
      </c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0"/>
    </row>
    <row r="212" spans="1:27" ht="13">
      <c r="A212" s="260"/>
      <c r="B212" s="260"/>
      <c r="C212" s="260"/>
      <c r="D212" s="260"/>
      <c r="E212" s="261">
        <v>208</v>
      </c>
      <c r="F212" s="262">
        <f t="shared" si="3"/>
        <v>1480.9881985444247</v>
      </c>
      <c r="G212" s="262">
        <f t="shared" si="0"/>
        <v>4.4429645956332733</v>
      </c>
      <c r="H212" s="262">
        <f t="shared" si="1"/>
        <v>13.757035404366725</v>
      </c>
      <c r="I212" s="263">
        <f t="shared" si="4"/>
        <v>18.2</v>
      </c>
      <c r="J212" s="262">
        <f t="shared" si="2"/>
        <v>1467.231163140058</v>
      </c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</row>
    <row r="213" spans="1:27" ht="13">
      <c r="A213" s="260"/>
      <c r="B213" s="260"/>
      <c r="C213" s="260"/>
      <c r="D213" s="260"/>
      <c r="E213" s="261">
        <v>209</v>
      </c>
      <c r="F213" s="262">
        <f t="shared" si="3"/>
        <v>1467.231163140058</v>
      </c>
      <c r="G213" s="262">
        <f t="shared" si="0"/>
        <v>4.4016934894201736</v>
      </c>
      <c r="H213" s="262">
        <f t="shared" si="1"/>
        <v>13.798306510579826</v>
      </c>
      <c r="I213" s="263">
        <f t="shared" si="4"/>
        <v>18.2</v>
      </c>
      <c r="J213" s="262">
        <f t="shared" si="2"/>
        <v>1453.4328566294782</v>
      </c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0"/>
    </row>
    <row r="214" spans="1:27" ht="13">
      <c r="A214" s="260"/>
      <c r="B214" s="260"/>
      <c r="C214" s="260"/>
      <c r="D214" s="260"/>
      <c r="E214" s="261">
        <v>210</v>
      </c>
      <c r="F214" s="262">
        <f t="shared" si="3"/>
        <v>1453.4328566294782</v>
      </c>
      <c r="G214" s="262">
        <f t="shared" si="0"/>
        <v>4.3602985698884345</v>
      </c>
      <c r="H214" s="262">
        <f t="shared" si="1"/>
        <v>13.839701430111564</v>
      </c>
      <c r="I214" s="263">
        <f t="shared" si="4"/>
        <v>18.2</v>
      </c>
      <c r="J214" s="262">
        <f t="shared" si="2"/>
        <v>1439.5931551993667</v>
      </c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</row>
    <row r="215" spans="1:27" ht="13">
      <c r="A215" s="260"/>
      <c r="B215" s="260"/>
      <c r="C215" s="260"/>
      <c r="D215" s="260"/>
      <c r="E215" s="261">
        <v>211</v>
      </c>
      <c r="F215" s="262">
        <f t="shared" si="3"/>
        <v>1439.5931551993667</v>
      </c>
      <c r="G215" s="262">
        <f t="shared" si="0"/>
        <v>4.3187794655980998</v>
      </c>
      <c r="H215" s="262">
        <f t="shared" si="1"/>
        <v>13.8812205344019</v>
      </c>
      <c r="I215" s="263">
        <f t="shared" si="4"/>
        <v>18.2</v>
      </c>
      <c r="J215" s="262">
        <f t="shared" si="2"/>
        <v>1425.7119346649649</v>
      </c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</row>
    <row r="216" spans="1:27" ht="13">
      <c r="A216" s="260"/>
      <c r="B216" s="260"/>
      <c r="C216" s="260"/>
      <c r="D216" s="260"/>
      <c r="E216" s="261">
        <v>212</v>
      </c>
      <c r="F216" s="262">
        <f t="shared" si="3"/>
        <v>1425.7119346649649</v>
      </c>
      <c r="G216" s="262">
        <f t="shared" si="0"/>
        <v>4.2771358039948941</v>
      </c>
      <c r="H216" s="262">
        <f t="shared" si="1"/>
        <v>13.922864196005104</v>
      </c>
      <c r="I216" s="263">
        <f t="shared" si="4"/>
        <v>18.2</v>
      </c>
      <c r="J216" s="262">
        <f t="shared" si="2"/>
        <v>1411.7890704689598</v>
      </c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</row>
    <row r="217" spans="1:27" ht="13">
      <c r="A217" s="260"/>
      <c r="B217" s="260"/>
      <c r="C217" s="260"/>
      <c r="D217" s="260"/>
      <c r="E217" s="261">
        <v>213</v>
      </c>
      <c r="F217" s="262">
        <f t="shared" si="3"/>
        <v>1411.7890704689598</v>
      </c>
      <c r="G217" s="262">
        <f t="shared" si="0"/>
        <v>4.2353672114068788</v>
      </c>
      <c r="H217" s="262">
        <f t="shared" si="1"/>
        <v>13.964632788593121</v>
      </c>
      <c r="I217" s="263">
        <f t="shared" si="4"/>
        <v>18.2</v>
      </c>
      <c r="J217" s="262">
        <f t="shared" si="2"/>
        <v>1397.8244376803668</v>
      </c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</row>
    <row r="218" spans="1:27" ht="13">
      <c r="A218" s="260"/>
      <c r="B218" s="260"/>
      <c r="C218" s="260"/>
      <c r="D218" s="260"/>
      <c r="E218" s="261">
        <v>214</v>
      </c>
      <c r="F218" s="262">
        <f t="shared" si="3"/>
        <v>1397.8244376803668</v>
      </c>
      <c r="G218" s="262">
        <f t="shared" si="0"/>
        <v>4.1934733130411006</v>
      </c>
      <c r="H218" s="262">
        <f t="shared" si="1"/>
        <v>14.0065266869589</v>
      </c>
      <c r="I218" s="263">
        <f t="shared" si="4"/>
        <v>18.2</v>
      </c>
      <c r="J218" s="262">
        <f t="shared" si="2"/>
        <v>1383.8179109934078</v>
      </c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</row>
    <row r="219" spans="1:27" ht="13">
      <c r="A219" s="260"/>
      <c r="B219" s="260"/>
      <c r="C219" s="260"/>
      <c r="D219" s="260"/>
      <c r="E219" s="261">
        <v>215</v>
      </c>
      <c r="F219" s="262">
        <f t="shared" si="3"/>
        <v>1383.8179109934078</v>
      </c>
      <c r="G219" s="262">
        <f t="shared" si="0"/>
        <v>4.1514537329802232</v>
      </c>
      <c r="H219" s="262">
        <f t="shared" si="1"/>
        <v>14.048546267019777</v>
      </c>
      <c r="I219" s="263">
        <f t="shared" si="4"/>
        <v>18.2</v>
      </c>
      <c r="J219" s="262">
        <f t="shared" si="2"/>
        <v>1369.7693647263882</v>
      </c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0"/>
    </row>
    <row r="220" spans="1:27" ht="13">
      <c r="A220" s="260"/>
      <c r="B220" s="260"/>
      <c r="C220" s="260"/>
      <c r="D220" s="260"/>
      <c r="E220" s="261">
        <v>216</v>
      </c>
      <c r="F220" s="262">
        <f t="shared" si="3"/>
        <v>1369.7693647263882</v>
      </c>
      <c r="G220" s="262">
        <f t="shared" si="0"/>
        <v>4.1093080941791644</v>
      </c>
      <c r="H220" s="262">
        <f t="shared" si="1"/>
        <v>14.090691905820835</v>
      </c>
      <c r="I220" s="263">
        <f t="shared" si="4"/>
        <v>18.2</v>
      </c>
      <c r="J220" s="262">
        <f t="shared" si="2"/>
        <v>1355.6786728205673</v>
      </c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0"/>
    </row>
    <row r="221" spans="1:27" ht="13">
      <c r="A221" s="260"/>
      <c r="B221" s="260"/>
      <c r="C221" s="260"/>
      <c r="D221" s="260"/>
      <c r="E221" s="261">
        <v>217</v>
      </c>
      <c r="F221" s="262">
        <f t="shared" si="3"/>
        <v>1355.6786728205673</v>
      </c>
      <c r="G221" s="262">
        <f t="shared" si="0"/>
        <v>4.0670360184617014</v>
      </c>
      <c r="H221" s="262">
        <f t="shared" si="1"/>
        <v>14.132963981538298</v>
      </c>
      <c r="I221" s="263">
        <f t="shared" si="4"/>
        <v>18.2</v>
      </c>
      <c r="J221" s="262">
        <f t="shared" si="2"/>
        <v>1341.545708839029</v>
      </c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</row>
    <row r="222" spans="1:27" ht="13">
      <c r="A222" s="260"/>
      <c r="B222" s="260"/>
      <c r="C222" s="260"/>
      <c r="D222" s="260"/>
      <c r="E222" s="261">
        <v>218</v>
      </c>
      <c r="F222" s="262">
        <f t="shared" si="3"/>
        <v>1341.545708839029</v>
      </c>
      <c r="G222" s="262">
        <f t="shared" si="0"/>
        <v>4.0246371265170868</v>
      </c>
      <c r="H222" s="262">
        <f t="shared" si="1"/>
        <v>14.175362873482912</v>
      </c>
      <c r="I222" s="263">
        <f t="shared" si="4"/>
        <v>18.2</v>
      </c>
      <c r="J222" s="262">
        <f t="shared" si="2"/>
        <v>1327.370345965546</v>
      </c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</row>
    <row r="223" spans="1:27" ht="13">
      <c r="A223" s="260"/>
      <c r="B223" s="260"/>
      <c r="C223" s="260"/>
      <c r="D223" s="260"/>
      <c r="E223" s="261">
        <v>219</v>
      </c>
      <c r="F223" s="262">
        <f t="shared" si="3"/>
        <v>1327.370345965546</v>
      </c>
      <c r="G223" s="262">
        <f t="shared" si="0"/>
        <v>3.982111037896638</v>
      </c>
      <c r="H223" s="262">
        <f t="shared" si="1"/>
        <v>14.217888962103361</v>
      </c>
      <c r="I223" s="263">
        <f t="shared" si="4"/>
        <v>18.2</v>
      </c>
      <c r="J223" s="262">
        <f t="shared" si="2"/>
        <v>1313.1524570034426</v>
      </c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0"/>
    </row>
    <row r="224" spans="1:27" ht="13">
      <c r="A224" s="260"/>
      <c r="B224" s="260"/>
      <c r="C224" s="260"/>
      <c r="D224" s="260"/>
      <c r="E224" s="261">
        <v>220</v>
      </c>
      <c r="F224" s="262">
        <f t="shared" si="3"/>
        <v>1313.1524570034426</v>
      </c>
      <c r="G224" s="262">
        <f t="shared" si="0"/>
        <v>3.9394573710103273</v>
      </c>
      <c r="H224" s="262">
        <f t="shared" si="1"/>
        <v>14.260542628989672</v>
      </c>
      <c r="I224" s="263">
        <f t="shared" si="4"/>
        <v>18.2</v>
      </c>
      <c r="J224" s="262">
        <f t="shared" si="2"/>
        <v>1298.8919143744529</v>
      </c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</row>
    <row r="225" spans="1:27" ht="13">
      <c r="A225" s="260"/>
      <c r="B225" s="260"/>
      <c r="C225" s="260"/>
      <c r="D225" s="260"/>
      <c r="E225" s="261">
        <v>221</v>
      </c>
      <c r="F225" s="262">
        <f t="shared" si="3"/>
        <v>1298.8919143744529</v>
      </c>
      <c r="G225" s="262">
        <f t="shared" si="0"/>
        <v>3.8966757431233585</v>
      </c>
      <c r="H225" s="262">
        <f t="shared" si="1"/>
        <v>14.303324256876641</v>
      </c>
      <c r="I225" s="263">
        <f t="shared" si="4"/>
        <v>18.2</v>
      </c>
      <c r="J225" s="262">
        <f t="shared" si="2"/>
        <v>1284.5885901175761</v>
      </c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0"/>
    </row>
    <row r="226" spans="1:27" ht="13">
      <c r="A226" s="260"/>
      <c r="B226" s="260"/>
      <c r="C226" s="260"/>
      <c r="D226" s="260"/>
      <c r="E226" s="261">
        <v>222</v>
      </c>
      <c r="F226" s="262">
        <f t="shared" si="3"/>
        <v>1284.5885901175761</v>
      </c>
      <c r="G226" s="262">
        <f t="shared" si="0"/>
        <v>3.8537657703527284</v>
      </c>
      <c r="H226" s="262">
        <f t="shared" si="1"/>
        <v>14.346234229647271</v>
      </c>
      <c r="I226" s="263">
        <f t="shared" si="4"/>
        <v>18.2</v>
      </c>
      <c r="J226" s="262">
        <f t="shared" si="2"/>
        <v>1270.2423558879289</v>
      </c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</row>
    <row r="227" spans="1:27" ht="13">
      <c r="A227" s="260"/>
      <c r="B227" s="260"/>
      <c r="C227" s="260"/>
      <c r="D227" s="260"/>
      <c r="E227" s="261">
        <v>223</v>
      </c>
      <c r="F227" s="262">
        <f t="shared" si="3"/>
        <v>1270.2423558879289</v>
      </c>
      <c r="G227" s="262">
        <f t="shared" si="0"/>
        <v>3.8107270676637861</v>
      </c>
      <c r="H227" s="262">
        <f t="shared" si="1"/>
        <v>14.389272932336214</v>
      </c>
      <c r="I227" s="263">
        <f t="shared" si="4"/>
        <v>18.2</v>
      </c>
      <c r="J227" s="262">
        <f t="shared" si="2"/>
        <v>1255.8530829555925</v>
      </c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</row>
    <row r="228" spans="1:27" ht="13">
      <c r="A228" s="260"/>
      <c r="B228" s="260"/>
      <c r="C228" s="260"/>
      <c r="D228" s="260"/>
      <c r="E228" s="261">
        <v>224</v>
      </c>
      <c r="F228" s="262">
        <f t="shared" si="3"/>
        <v>1255.8530829555925</v>
      </c>
      <c r="G228" s="262">
        <f t="shared" si="0"/>
        <v>3.7675592488667777</v>
      </c>
      <c r="H228" s="262">
        <f t="shared" si="1"/>
        <v>14.432440751133221</v>
      </c>
      <c r="I228" s="263">
        <f t="shared" si="4"/>
        <v>18.2</v>
      </c>
      <c r="J228" s="262">
        <f t="shared" si="2"/>
        <v>1241.4206422044592</v>
      </c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0"/>
    </row>
    <row r="229" spans="1:27" ht="13">
      <c r="A229" s="260"/>
      <c r="B229" s="260"/>
      <c r="C229" s="260"/>
      <c r="D229" s="260"/>
      <c r="E229" s="261">
        <v>225</v>
      </c>
      <c r="F229" s="262">
        <f t="shared" si="3"/>
        <v>1241.4206422044592</v>
      </c>
      <c r="G229" s="262">
        <f t="shared" si="0"/>
        <v>3.724261926613377</v>
      </c>
      <c r="H229" s="262">
        <f t="shared" si="1"/>
        <v>14.475738073386623</v>
      </c>
      <c r="I229" s="263">
        <f t="shared" si="4"/>
        <v>18.2</v>
      </c>
      <c r="J229" s="262">
        <f t="shared" si="2"/>
        <v>1226.9449041310727</v>
      </c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</row>
    <row r="230" spans="1:27" ht="13">
      <c r="A230" s="260"/>
      <c r="B230" s="260"/>
      <c r="C230" s="260"/>
      <c r="D230" s="260"/>
      <c r="E230" s="261">
        <v>226</v>
      </c>
      <c r="F230" s="262">
        <f t="shared" si="3"/>
        <v>1226.9449041310727</v>
      </c>
      <c r="G230" s="262">
        <f t="shared" si="0"/>
        <v>3.6808347123932177</v>
      </c>
      <c r="H230" s="262">
        <f t="shared" si="1"/>
        <v>14.519165287606782</v>
      </c>
      <c r="I230" s="263">
        <f t="shared" si="4"/>
        <v>18.2</v>
      </c>
      <c r="J230" s="262">
        <f t="shared" si="2"/>
        <v>1212.425738843466</v>
      </c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0"/>
    </row>
    <row r="231" spans="1:27" ht="13">
      <c r="A231" s="260"/>
      <c r="B231" s="260"/>
      <c r="C231" s="260"/>
      <c r="D231" s="260"/>
      <c r="E231" s="261">
        <v>227</v>
      </c>
      <c r="F231" s="262">
        <f t="shared" si="3"/>
        <v>1212.425738843466</v>
      </c>
      <c r="G231" s="262">
        <f t="shared" si="0"/>
        <v>3.6372772165303977</v>
      </c>
      <c r="H231" s="262">
        <f t="shared" si="1"/>
        <v>14.562722783469601</v>
      </c>
      <c r="I231" s="263">
        <f t="shared" si="4"/>
        <v>18.2</v>
      </c>
      <c r="J231" s="262">
        <f t="shared" si="2"/>
        <v>1197.8630160599964</v>
      </c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</row>
    <row r="232" spans="1:27" ht="13">
      <c r="A232" s="260"/>
      <c r="B232" s="260"/>
      <c r="C232" s="260"/>
      <c r="D232" s="260"/>
      <c r="E232" s="261">
        <v>228</v>
      </c>
      <c r="F232" s="262">
        <f t="shared" si="3"/>
        <v>1197.8630160599964</v>
      </c>
      <c r="G232" s="262">
        <f t="shared" si="0"/>
        <v>3.593589048179989</v>
      </c>
      <c r="H232" s="262">
        <f t="shared" si="1"/>
        <v>14.60641095182001</v>
      </c>
      <c r="I232" s="263">
        <f t="shared" si="4"/>
        <v>18.2</v>
      </c>
      <c r="J232" s="262">
        <f t="shared" si="2"/>
        <v>1183.2566051081765</v>
      </c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</row>
    <row r="233" spans="1:27" ht="13">
      <c r="A233" s="260"/>
      <c r="B233" s="260"/>
      <c r="C233" s="260"/>
      <c r="D233" s="260"/>
      <c r="E233" s="261">
        <v>229</v>
      </c>
      <c r="F233" s="262">
        <f t="shared" si="3"/>
        <v>1183.2566051081765</v>
      </c>
      <c r="G233" s="262">
        <f t="shared" si="0"/>
        <v>3.5497698153245292</v>
      </c>
      <c r="H233" s="262">
        <f t="shared" si="1"/>
        <v>14.65023018467547</v>
      </c>
      <c r="I233" s="263">
        <f t="shared" si="4"/>
        <v>18.2</v>
      </c>
      <c r="J233" s="262">
        <f t="shared" si="2"/>
        <v>1168.6063749235011</v>
      </c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</row>
    <row r="234" spans="1:27" ht="13">
      <c r="A234" s="260"/>
      <c r="B234" s="260"/>
      <c r="C234" s="260"/>
      <c r="D234" s="260"/>
      <c r="E234" s="261">
        <v>230</v>
      </c>
      <c r="F234" s="262">
        <f t="shared" si="3"/>
        <v>1168.6063749235011</v>
      </c>
      <c r="G234" s="262">
        <f t="shared" si="0"/>
        <v>3.5058191247705026</v>
      </c>
      <c r="H234" s="262">
        <f t="shared" si="1"/>
        <v>14.694180875229497</v>
      </c>
      <c r="I234" s="263">
        <f t="shared" si="4"/>
        <v>18.2</v>
      </c>
      <c r="J234" s="262">
        <f t="shared" si="2"/>
        <v>1153.9121940482717</v>
      </c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0"/>
    </row>
    <row r="235" spans="1:27" ht="13">
      <c r="A235" s="260"/>
      <c r="B235" s="260"/>
      <c r="C235" s="260"/>
      <c r="D235" s="260"/>
      <c r="E235" s="261">
        <v>231</v>
      </c>
      <c r="F235" s="262">
        <f t="shared" si="3"/>
        <v>1153.9121940482717</v>
      </c>
      <c r="G235" s="262">
        <f t="shared" si="0"/>
        <v>3.4617365821448147</v>
      </c>
      <c r="H235" s="262">
        <f t="shared" si="1"/>
        <v>14.738263417855185</v>
      </c>
      <c r="I235" s="263">
        <f t="shared" si="4"/>
        <v>18.2</v>
      </c>
      <c r="J235" s="262">
        <f t="shared" si="2"/>
        <v>1139.1739306304164</v>
      </c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0"/>
    </row>
    <row r="236" spans="1:27" ht="13">
      <c r="A236" s="260"/>
      <c r="B236" s="260"/>
      <c r="C236" s="260"/>
      <c r="D236" s="260"/>
      <c r="E236" s="261">
        <v>232</v>
      </c>
      <c r="F236" s="262">
        <f t="shared" si="3"/>
        <v>1139.1739306304164</v>
      </c>
      <c r="G236" s="262">
        <f t="shared" si="0"/>
        <v>3.4175217918912488</v>
      </c>
      <c r="H236" s="262">
        <f t="shared" si="1"/>
        <v>14.782478208108751</v>
      </c>
      <c r="I236" s="263">
        <f t="shared" si="4"/>
        <v>18.2</v>
      </c>
      <c r="J236" s="262">
        <f t="shared" si="2"/>
        <v>1124.3914524223076</v>
      </c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0"/>
    </row>
    <row r="237" spans="1:27" ht="13">
      <c r="A237" s="260"/>
      <c r="B237" s="260"/>
      <c r="C237" s="260"/>
      <c r="D237" s="260"/>
      <c r="E237" s="261">
        <v>233</v>
      </c>
      <c r="F237" s="262">
        <f t="shared" si="3"/>
        <v>1124.3914524223076</v>
      </c>
      <c r="G237" s="262">
        <f t="shared" si="0"/>
        <v>3.3731743572669224</v>
      </c>
      <c r="H237" s="262">
        <f t="shared" si="1"/>
        <v>14.826825642733077</v>
      </c>
      <c r="I237" s="263">
        <f t="shared" si="4"/>
        <v>18.2</v>
      </c>
      <c r="J237" s="262">
        <f t="shared" si="2"/>
        <v>1109.5646267795744</v>
      </c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</row>
    <row r="238" spans="1:27" ht="13">
      <c r="A238" s="260"/>
      <c r="B238" s="260"/>
      <c r="C238" s="260"/>
      <c r="D238" s="260"/>
      <c r="E238" s="261">
        <v>234</v>
      </c>
      <c r="F238" s="262">
        <f t="shared" si="3"/>
        <v>1109.5646267795744</v>
      </c>
      <c r="G238" s="262">
        <f t="shared" si="0"/>
        <v>3.3286938803387227</v>
      </c>
      <c r="H238" s="262">
        <f t="shared" si="1"/>
        <v>14.871306119661277</v>
      </c>
      <c r="I238" s="263">
        <f t="shared" si="4"/>
        <v>18.2</v>
      </c>
      <c r="J238" s="262">
        <f t="shared" si="2"/>
        <v>1094.6933206599131</v>
      </c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0"/>
    </row>
    <row r="239" spans="1:27" ht="13">
      <c r="A239" s="260"/>
      <c r="B239" s="260"/>
      <c r="C239" s="260"/>
      <c r="D239" s="260"/>
      <c r="E239" s="261">
        <v>235</v>
      </c>
      <c r="F239" s="262">
        <f t="shared" si="3"/>
        <v>1094.6933206599131</v>
      </c>
      <c r="G239" s="262">
        <f t="shared" si="0"/>
        <v>3.2840799619797387</v>
      </c>
      <c r="H239" s="262">
        <f t="shared" si="1"/>
        <v>14.915920038020261</v>
      </c>
      <c r="I239" s="263">
        <f t="shared" si="4"/>
        <v>18.2</v>
      </c>
      <c r="J239" s="262">
        <f t="shared" si="2"/>
        <v>1079.7774006218929</v>
      </c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0"/>
    </row>
    <row r="240" spans="1:27" ht="13">
      <c r="A240" s="260"/>
      <c r="B240" s="260"/>
      <c r="C240" s="260"/>
      <c r="D240" s="260"/>
      <c r="E240" s="261">
        <v>236</v>
      </c>
      <c r="F240" s="262">
        <f t="shared" si="3"/>
        <v>1079.7774006218929</v>
      </c>
      <c r="G240" s="262">
        <f t="shared" si="0"/>
        <v>3.2393322018656785</v>
      </c>
      <c r="H240" s="262">
        <f t="shared" si="1"/>
        <v>14.96066779813432</v>
      </c>
      <c r="I240" s="263">
        <f t="shared" si="4"/>
        <v>18.2</v>
      </c>
      <c r="J240" s="262">
        <f t="shared" si="2"/>
        <v>1064.8167328237585</v>
      </c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0"/>
    </row>
    <row r="241" spans="1:27" ht="13">
      <c r="A241" s="260"/>
      <c r="B241" s="260"/>
      <c r="C241" s="260"/>
      <c r="D241" s="260"/>
      <c r="E241" s="261">
        <v>237</v>
      </c>
      <c r="F241" s="262">
        <f t="shared" si="3"/>
        <v>1064.8167328237585</v>
      </c>
      <c r="G241" s="262">
        <f t="shared" si="0"/>
        <v>3.1944501984712752</v>
      </c>
      <c r="H241" s="262">
        <f t="shared" si="1"/>
        <v>15.005549801528725</v>
      </c>
      <c r="I241" s="263">
        <f t="shared" si="4"/>
        <v>18.2</v>
      </c>
      <c r="J241" s="262">
        <f t="shared" si="2"/>
        <v>1049.8111830222297</v>
      </c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</row>
    <row r="242" spans="1:27" ht="13">
      <c r="A242" s="260"/>
      <c r="B242" s="260"/>
      <c r="C242" s="260"/>
      <c r="D242" s="260"/>
      <c r="E242" s="261">
        <v>238</v>
      </c>
      <c r="F242" s="262">
        <f t="shared" si="3"/>
        <v>1049.8111830222297</v>
      </c>
      <c r="G242" s="262">
        <f t="shared" si="0"/>
        <v>3.1494335490666887</v>
      </c>
      <c r="H242" s="262">
        <f t="shared" si="1"/>
        <v>15.05056645093331</v>
      </c>
      <c r="I242" s="263">
        <f t="shared" si="4"/>
        <v>18.2</v>
      </c>
      <c r="J242" s="262">
        <f t="shared" si="2"/>
        <v>1034.7606165712964</v>
      </c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</row>
    <row r="243" spans="1:27" ht="13">
      <c r="A243" s="260"/>
      <c r="B243" s="260"/>
      <c r="C243" s="260"/>
      <c r="D243" s="260"/>
      <c r="E243" s="261">
        <v>239</v>
      </c>
      <c r="F243" s="262">
        <f t="shared" si="3"/>
        <v>1034.7606165712964</v>
      </c>
      <c r="G243" s="262">
        <f t="shared" si="0"/>
        <v>3.1042818497138889</v>
      </c>
      <c r="H243" s="262">
        <f t="shared" si="1"/>
        <v>15.09571815028611</v>
      </c>
      <c r="I243" s="263">
        <f t="shared" si="4"/>
        <v>18.2</v>
      </c>
      <c r="J243" s="262">
        <f t="shared" si="2"/>
        <v>1019.6648984210103</v>
      </c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0"/>
    </row>
    <row r="244" spans="1:27" ht="13">
      <c r="A244" s="260"/>
      <c r="B244" s="260"/>
      <c r="C244" s="260"/>
      <c r="D244" s="260"/>
      <c r="E244" s="261">
        <v>240</v>
      </c>
      <c r="F244" s="262">
        <f t="shared" si="3"/>
        <v>1019.6648984210103</v>
      </c>
      <c r="G244" s="262">
        <f t="shared" si="0"/>
        <v>3.0589946952630309</v>
      </c>
      <c r="H244" s="262">
        <f t="shared" si="1"/>
        <v>15.141005304736968</v>
      </c>
      <c r="I244" s="263">
        <f t="shared" si="4"/>
        <v>18.2</v>
      </c>
      <c r="J244" s="262">
        <f t="shared" si="2"/>
        <v>1004.5238931162734</v>
      </c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0"/>
    </row>
    <row r="245" spans="1:27" ht="13">
      <c r="A245" s="260"/>
      <c r="B245" s="260"/>
      <c r="C245" s="260"/>
      <c r="D245" s="260"/>
      <c r="E245" s="261">
        <v>241</v>
      </c>
      <c r="F245" s="262">
        <f t="shared" si="3"/>
        <v>1004.5238931162734</v>
      </c>
      <c r="G245" s="262">
        <f t="shared" si="0"/>
        <v>3.0135716793488196</v>
      </c>
      <c r="H245" s="262">
        <f t="shared" si="1"/>
        <v>15.18642832065118</v>
      </c>
      <c r="I245" s="263">
        <f t="shared" si="4"/>
        <v>18.2</v>
      </c>
      <c r="J245" s="262">
        <f t="shared" si="2"/>
        <v>989.33746479562217</v>
      </c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</row>
    <row r="246" spans="1:27" ht="13">
      <c r="A246" s="260"/>
      <c r="B246" s="260"/>
      <c r="C246" s="260"/>
      <c r="D246" s="260"/>
      <c r="E246" s="261">
        <v>242</v>
      </c>
      <c r="F246" s="262">
        <f t="shared" si="3"/>
        <v>989.33746479562217</v>
      </c>
      <c r="G246" s="262">
        <f t="shared" si="0"/>
        <v>2.9680123943868661</v>
      </c>
      <c r="H246" s="262">
        <f t="shared" si="1"/>
        <v>15.231987605613133</v>
      </c>
      <c r="I246" s="263">
        <f t="shared" si="4"/>
        <v>18.2</v>
      </c>
      <c r="J246" s="262">
        <f t="shared" si="2"/>
        <v>974.10547719000908</v>
      </c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</row>
    <row r="247" spans="1:27" ht="13">
      <c r="A247" s="260"/>
      <c r="B247" s="260"/>
      <c r="C247" s="260"/>
      <c r="D247" s="260"/>
      <c r="E247" s="261">
        <v>243</v>
      </c>
      <c r="F247" s="262">
        <f t="shared" si="3"/>
        <v>974.10547719000908</v>
      </c>
      <c r="G247" s="262">
        <f t="shared" si="0"/>
        <v>2.9223164315700267</v>
      </c>
      <c r="H247" s="262">
        <f t="shared" si="1"/>
        <v>15.277683568429973</v>
      </c>
      <c r="I247" s="263">
        <f t="shared" si="4"/>
        <v>18.2</v>
      </c>
      <c r="J247" s="262">
        <f t="shared" si="2"/>
        <v>958.82779362157908</v>
      </c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</row>
    <row r="248" spans="1:27" ht="13">
      <c r="A248" s="260"/>
      <c r="B248" s="260"/>
      <c r="C248" s="260"/>
      <c r="D248" s="260"/>
      <c r="E248" s="261">
        <v>244</v>
      </c>
      <c r="F248" s="262">
        <f t="shared" si="3"/>
        <v>958.82779362157908</v>
      </c>
      <c r="G248" s="262">
        <f t="shared" si="0"/>
        <v>2.876483380864737</v>
      </c>
      <c r="H248" s="262">
        <f t="shared" si="1"/>
        <v>15.323516619135262</v>
      </c>
      <c r="I248" s="263">
        <f t="shared" si="4"/>
        <v>18.2</v>
      </c>
      <c r="J248" s="262">
        <f t="shared" si="2"/>
        <v>943.50427700244381</v>
      </c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</row>
    <row r="249" spans="1:27" ht="13">
      <c r="A249" s="260"/>
      <c r="B249" s="260"/>
      <c r="C249" s="260"/>
      <c r="D249" s="260"/>
      <c r="E249" s="261">
        <v>245</v>
      </c>
      <c r="F249" s="262">
        <f t="shared" si="3"/>
        <v>943.50427700244381</v>
      </c>
      <c r="G249" s="262">
        <f t="shared" si="0"/>
        <v>2.8305128310073311</v>
      </c>
      <c r="H249" s="262">
        <f t="shared" si="1"/>
        <v>15.369487168992668</v>
      </c>
      <c r="I249" s="263">
        <f t="shared" si="4"/>
        <v>18.2</v>
      </c>
      <c r="J249" s="262">
        <f t="shared" si="2"/>
        <v>928.13478983345112</v>
      </c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</row>
    <row r="250" spans="1:27" ht="13">
      <c r="A250" s="260"/>
      <c r="B250" s="260"/>
      <c r="C250" s="260"/>
      <c r="D250" s="260"/>
      <c r="E250" s="261">
        <v>246</v>
      </c>
      <c r="F250" s="262">
        <f t="shared" si="3"/>
        <v>928.13478983345112</v>
      </c>
      <c r="G250" s="262">
        <f t="shared" si="0"/>
        <v>2.7844043695003529</v>
      </c>
      <c r="H250" s="262">
        <f t="shared" si="1"/>
        <v>15.415595630499647</v>
      </c>
      <c r="I250" s="263">
        <f t="shared" si="4"/>
        <v>18.2</v>
      </c>
      <c r="J250" s="262">
        <f t="shared" si="2"/>
        <v>912.71919420295148</v>
      </c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0"/>
    </row>
    <row r="251" spans="1:27" ht="13">
      <c r="A251" s="260"/>
      <c r="B251" s="260"/>
      <c r="C251" s="260"/>
      <c r="D251" s="260"/>
      <c r="E251" s="261">
        <v>247</v>
      </c>
      <c r="F251" s="262">
        <f t="shared" si="3"/>
        <v>912.71919420295148</v>
      </c>
      <c r="G251" s="262">
        <f t="shared" si="0"/>
        <v>2.7381575826088542</v>
      </c>
      <c r="H251" s="262">
        <f t="shared" si="1"/>
        <v>15.461842417391145</v>
      </c>
      <c r="I251" s="263">
        <f t="shared" si="4"/>
        <v>18.2</v>
      </c>
      <c r="J251" s="262">
        <f t="shared" si="2"/>
        <v>897.25735178556033</v>
      </c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0"/>
    </row>
    <row r="252" spans="1:27" ht="13">
      <c r="A252" s="260"/>
      <c r="B252" s="260"/>
      <c r="C252" s="260"/>
      <c r="D252" s="260"/>
      <c r="E252" s="261">
        <v>248</v>
      </c>
      <c r="F252" s="262">
        <f t="shared" si="3"/>
        <v>897.25735178556033</v>
      </c>
      <c r="G252" s="262">
        <f t="shared" si="0"/>
        <v>2.6917720553566808</v>
      </c>
      <c r="H252" s="262">
        <f t="shared" si="1"/>
        <v>15.508227944643318</v>
      </c>
      <c r="I252" s="263">
        <f t="shared" si="4"/>
        <v>18.2</v>
      </c>
      <c r="J252" s="262">
        <f t="shared" si="2"/>
        <v>881.74912384091704</v>
      </c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</row>
    <row r="253" spans="1:27" ht="13">
      <c r="A253" s="260"/>
      <c r="B253" s="260"/>
      <c r="C253" s="260"/>
      <c r="D253" s="260"/>
      <c r="E253" s="261">
        <v>249</v>
      </c>
      <c r="F253" s="262">
        <f t="shared" si="3"/>
        <v>881.74912384091704</v>
      </c>
      <c r="G253" s="262">
        <f t="shared" si="0"/>
        <v>2.6452473715227511</v>
      </c>
      <c r="H253" s="262">
        <f t="shared" si="1"/>
        <v>15.554752628477248</v>
      </c>
      <c r="I253" s="263">
        <f t="shared" si="4"/>
        <v>18.2</v>
      </c>
      <c r="J253" s="262">
        <f t="shared" si="2"/>
        <v>866.19437121243982</v>
      </c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</row>
    <row r="254" spans="1:27" ht="13">
      <c r="A254" s="260"/>
      <c r="B254" s="260"/>
      <c r="C254" s="260"/>
      <c r="D254" s="260"/>
      <c r="E254" s="261">
        <v>250</v>
      </c>
      <c r="F254" s="262">
        <f t="shared" si="3"/>
        <v>866.19437121243982</v>
      </c>
      <c r="G254" s="262">
        <f t="shared" si="0"/>
        <v>2.5985831136373192</v>
      </c>
      <c r="H254" s="262">
        <f t="shared" si="1"/>
        <v>15.60141688636268</v>
      </c>
      <c r="I254" s="263">
        <f t="shared" si="4"/>
        <v>18.2</v>
      </c>
      <c r="J254" s="262">
        <f t="shared" si="2"/>
        <v>850.59295432607712</v>
      </c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  <c r="AA254" s="260"/>
    </row>
    <row r="255" spans="1:27" ht="13">
      <c r="A255" s="260"/>
      <c r="B255" s="260"/>
      <c r="C255" s="260"/>
      <c r="D255" s="260"/>
      <c r="E255" s="261">
        <v>251</v>
      </c>
      <c r="F255" s="262">
        <f t="shared" si="3"/>
        <v>850.59295432607712</v>
      </c>
      <c r="G255" s="262">
        <f t="shared" si="0"/>
        <v>2.5517788629782312</v>
      </c>
      <c r="H255" s="262">
        <f t="shared" si="1"/>
        <v>15.648221137021768</v>
      </c>
      <c r="I255" s="263">
        <f t="shared" si="4"/>
        <v>18.2</v>
      </c>
      <c r="J255" s="262">
        <f t="shared" si="2"/>
        <v>834.94473318905534</v>
      </c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0"/>
    </row>
    <row r="256" spans="1:27" ht="13">
      <c r="A256" s="260"/>
      <c r="B256" s="260"/>
      <c r="C256" s="260"/>
      <c r="D256" s="260"/>
      <c r="E256" s="261">
        <v>252</v>
      </c>
      <c r="F256" s="262">
        <f t="shared" si="3"/>
        <v>834.94473318905534</v>
      </c>
      <c r="G256" s="262">
        <f t="shared" si="0"/>
        <v>2.5048341995671657</v>
      </c>
      <c r="H256" s="262">
        <f t="shared" si="1"/>
        <v>15.695165800432834</v>
      </c>
      <c r="I256" s="263">
        <f t="shared" si="4"/>
        <v>18.2</v>
      </c>
      <c r="J256" s="262">
        <f t="shared" si="2"/>
        <v>819.24956738862249</v>
      </c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  <c r="AA256" s="260"/>
    </row>
    <row r="257" spans="1:27" ht="13">
      <c r="A257" s="260"/>
      <c r="B257" s="260"/>
      <c r="C257" s="260"/>
      <c r="D257" s="260"/>
      <c r="E257" s="261">
        <v>253</v>
      </c>
      <c r="F257" s="262">
        <f t="shared" si="3"/>
        <v>819.24956738862249</v>
      </c>
      <c r="G257" s="262">
        <f t="shared" si="0"/>
        <v>2.4577487021658673</v>
      </c>
      <c r="H257" s="262">
        <f t="shared" si="1"/>
        <v>15.742251297834132</v>
      </c>
      <c r="I257" s="263">
        <f t="shared" si="4"/>
        <v>18.2</v>
      </c>
      <c r="J257" s="262">
        <f t="shared" si="2"/>
        <v>803.50731609078832</v>
      </c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  <c r="AA257" s="260"/>
    </row>
    <row r="258" spans="1:27" ht="13">
      <c r="A258" s="260"/>
      <c r="B258" s="260"/>
      <c r="C258" s="260"/>
      <c r="D258" s="260"/>
      <c r="E258" s="261">
        <v>254</v>
      </c>
      <c r="F258" s="262">
        <f t="shared" si="3"/>
        <v>803.50731609078832</v>
      </c>
      <c r="G258" s="262">
        <f t="shared" si="0"/>
        <v>2.4105219482723648</v>
      </c>
      <c r="H258" s="262">
        <f t="shared" si="1"/>
        <v>15.789478051727635</v>
      </c>
      <c r="I258" s="263">
        <f t="shared" si="4"/>
        <v>18.2</v>
      </c>
      <c r="J258" s="262">
        <f t="shared" si="2"/>
        <v>787.71783803906067</v>
      </c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  <c r="AA258" s="260"/>
    </row>
    <row r="259" spans="1:27" ht="13">
      <c r="A259" s="260"/>
      <c r="B259" s="260"/>
      <c r="C259" s="260"/>
      <c r="D259" s="260"/>
      <c r="E259" s="261">
        <v>255</v>
      </c>
      <c r="F259" s="262">
        <f t="shared" si="3"/>
        <v>787.71783803906067</v>
      </c>
      <c r="G259" s="262">
        <f t="shared" si="0"/>
        <v>2.3631535141171818</v>
      </c>
      <c r="H259" s="262">
        <f t="shared" si="1"/>
        <v>15.836846485882818</v>
      </c>
      <c r="I259" s="263">
        <f t="shared" si="4"/>
        <v>18.2</v>
      </c>
      <c r="J259" s="262">
        <f t="shared" si="2"/>
        <v>771.88099155317786</v>
      </c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  <c r="AA259" s="260"/>
    </row>
    <row r="260" spans="1:27" ht="13">
      <c r="A260" s="260"/>
      <c r="B260" s="260"/>
      <c r="C260" s="260"/>
      <c r="D260" s="260"/>
      <c r="E260" s="261">
        <v>256</v>
      </c>
      <c r="F260" s="262">
        <f t="shared" si="3"/>
        <v>771.88099155317786</v>
      </c>
      <c r="G260" s="262">
        <f t="shared" ref="G260:G364" si="5">F260*$C$7/12</f>
        <v>2.3156429746595335</v>
      </c>
      <c r="H260" s="262">
        <f t="shared" ref="H260:H364" si="6">I260-G260</f>
        <v>15.884357025340465</v>
      </c>
      <c r="I260" s="263">
        <f t="shared" si="4"/>
        <v>18.2</v>
      </c>
      <c r="J260" s="262">
        <f t="shared" ref="J260:J364" si="7">F260-H260</f>
        <v>755.99663452783739</v>
      </c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</row>
    <row r="261" spans="1:27" ht="13">
      <c r="A261" s="260"/>
      <c r="B261" s="260"/>
      <c r="C261" s="260"/>
      <c r="D261" s="260"/>
      <c r="E261" s="261">
        <v>257</v>
      </c>
      <c r="F261" s="262">
        <f t="shared" ref="F261:F364" si="8">J260</f>
        <v>755.99663452783739</v>
      </c>
      <c r="G261" s="262">
        <f t="shared" si="5"/>
        <v>2.267989903583512</v>
      </c>
      <c r="H261" s="262">
        <f t="shared" si="6"/>
        <v>15.932010096416487</v>
      </c>
      <c r="I261" s="263">
        <f t="shared" ref="I261:I364" si="9">I260</f>
        <v>18.2</v>
      </c>
      <c r="J261" s="262">
        <f t="shared" si="7"/>
        <v>740.06462443142095</v>
      </c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  <c r="AA261" s="260"/>
    </row>
    <row r="262" spans="1:27" ht="13">
      <c r="A262" s="260"/>
      <c r="B262" s="260"/>
      <c r="C262" s="260"/>
      <c r="D262" s="260"/>
      <c r="E262" s="261">
        <v>258</v>
      </c>
      <c r="F262" s="262">
        <f t="shared" si="8"/>
        <v>740.06462443142095</v>
      </c>
      <c r="G262" s="262">
        <f t="shared" si="5"/>
        <v>2.2201938732942628</v>
      </c>
      <c r="H262" s="262">
        <f t="shared" si="6"/>
        <v>15.979806126705736</v>
      </c>
      <c r="I262" s="263">
        <f t="shared" si="9"/>
        <v>18.2</v>
      </c>
      <c r="J262" s="262">
        <f t="shared" si="7"/>
        <v>724.08481830471521</v>
      </c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  <c r="AA262" s="260"/>
    </row>
    <row r="263" spans="1:27" ht="13">
      <c r="A263" s="260"/>
      <c r="B263" s="260"/>
      <c r="C263" s="260"/>
      <c r="D263" s="260"/>
      <c r="E263" s="261">
        <v>259</v>
      </c>
      <c r="F263" s="262">
        <f t="shared" si="8"/>
        <v>724.08481830471521</v>
      </c>
      <c r="G263" s="262">
        <f t="shared" si="5"/>
        <v>2.1722544549141456</v>
      </c>
      <c r="H263" s="262">
        <f t="shared" si="6"/>
        <v>16.027745545085853</v>
      </c>
      <c r="I263" s="263">
        <f t="shared" si="9"/>
        <v>18.2</v>
      </c>
      <c r="J263" s="262">
        <f t="shared" si="7"/>
        <v>708.05707275962936</v>
      </c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  <c r="AA263" s="260"/>
    </row>
    <row r="264" spans="1:27" ht="13">
      <c r="A264" s="260"/>
      <c r="B264" s="260"/>
      <c r="C264" s="260"/>
      <c r="D264" s="260"/>
      <c r="E264" s="261">
        <v>260</v>
      </c>
      <c r="F264" s="262">
        <f t="shared" si="8"/>
        <v>708.05707275962936</v>
      </c>
      <c r="G264" s="262">
        <f t="shared" si="5"/>
        <v>2.1241712182788879</v>
      </c>
      <c r="H264" s="262">
        <f t="shared" si="6"/>
        <v>16.075828781721111</v>
      </c>
      <c r="I264" s="263">
        <f t="shared" si="9"/>
        <v>18.2</v>
      </c>
      <c r="J264" s="262">
        <f t="shared" si="7"/>
        <v>691.98124397790821</v>
      </c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  <c r="AA264" s="260"/>
    </row>
    <row r="265" spans="1:27" ht="13">
      <c r="A265" s="260"/>
      <c r="B265" s="260"/>
      <c r="C265" s="260"/>
      <c r="D265" s="260"/>
      <c r="E265" s="261">
        <v>261</v>
      </c>
      <c r="F265" s="262">
        <f t="shared" si="8"/>
        <v>691.98124397790821</v>
      </c>
      <c r="G265" s="262">
        <f t="shared" si="5"/>
        <v>2.0759437319337244</v>
      </c>
      <c r="H265" s="262">
        <f t="shared" si="6"/>
        <v>16.124056268066276</v>
      </c>
      <c r="I265" s="263">
        <f t="shared" si="9"/>
        <v>18.2</v>
      </c>
      <c r="J265" s="262">
        <f t="shared" si="7"/>
        <v>675.85718770984192</v>
      </c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0"/>
    </row>
    <row r="266" spans="1:27" ht="13">
      <c r="A266" s="260"/>
      <c r="B266" s="260"/>
      <c r="C266" s="260"/>
      <c r="D266" s="260"/>
      <c r="E266" s="261">
        <v>262</v>
      </c>
      <c r="F266" s="262">
        <f t="shared" si="8"/>
        <v>675.85718770984192</v>
      </c>
      <c r="G266" s="262">
        <f t="shared" si="5"/>
        <v>2.0275715631295257</v>
      </c>
      <c r="H266" s="262">
        <f t="shared" si="6"/>
        <v>16.172428436870472</v>
      </c>
      <c r="I266" s="263">
        <f t="shared" si="9"/>
        <v>18.2</v>
      </c>
      <c r="J266" s="262">
        <f t="shared" si="7"/>
        <v>659.68475927297141</v>
      </c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</row>
    <row r="267" spans="1:27" ht="13">
      <c r="A267" s="260"/>
      <c r="B267" s="260"/>
      <c r="C267" s="260"/>
      <c r="D267" s="260"/>
      <c r="E267" s="261">
        <v>263</v>
      </c>
      <c r="F267" s="262">
        <f t="shared" si="8"/>
        <v>659.68475927297141</v>
      </c>
      <c r="G267" s="262">
        <f t="shared" si="5"/>
        <v>1.9790542778189142</v>
      </c>
      <c r="H267" s="262">
        <f t="shared" si="6"/>
        <v>16.220945722181085</v>
      </c>
      <c r="I267" s="263">
        <f t="shared" si="9"/>
        <v>18.2</v>
      </c>
      <c r="J267" s="262">
        <f t="shared" si="7"/>
        <v>643.46381355079029</v>
      </c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0"/>
    </row>
    <row r="268" spans="1:27" ht="13">
      <c r="A268" s="260"/>
      <c r="B268" s="260"/>
      <c r="C268" s="260"/>
      <c r="D268" s="260"/>
      <c r="E268" s="261">
        <v>264</v>
      </c>
      <c r="F268" s="262">
        <f t="shared" si="8"/>
        <v>643.46381355079029</v>
      </c>
      <c r="G268" s="262">
        <f t="shared" si="5"/>
        <v>1.9303914406523708</v>
      </c>
      <c r="H268" s="262">
        <f t="shared" si="6"/>
        <v>16.269608559347628</v>
      </c>
      <c r="I268" s="263">
        <f t="shared" si="9"/>
        <v>18.2</v>
      </c>
      <c r="J268" s="262">
        <f t="shared" si="7"/>
        <v>627.19420499144269</v>
      </c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0"/>
    </row>
    <row r="269" spans="1:27" ht="13">
      <c r="A269" s="260"/>
      <c r="B269" s="260"/>
      <c r="C269" s="260"/>
      <c r="D269" s="260"/>
      <c r="E269" s="261">
        <v>265</v>
      </c>
      <c r="F269" s="262">
        <f t="shared" si="8"/>
        <v>627.19420499144269</v>
      </c>
      <c r="G269" s="262">
        <f t="shared" si="5"/>
        <v>1.881582614974328</v>
      </c>
      <c r="H269" s="262">
        <f t="shared" si="6"/>
        <v>16.318417385025672</v>
      </c>
      <c r="I269" s="263">
        <f t="shared" si="9"/>
        <v>18.2</v>
      </c>
      <c r="J269" s="262">
        <f t="shared" si="7"/>
        <v>610.87578760641702</v>
      </c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</row>
    <row r="270" spans="1:27" ht="13">
      <c r="A270" s="260"/>
      <c r="B270" s="260"/>
      <c r="C270" s="260"/>
      <c r="D270" s="260"/>
      <c r="E270" s="261">
        <v>266</v>
      </c>
      <c r="F270" s="262">
        <f t="shared" si="8"/>
        <v>610.87578760641702</v>
      </c>
      <c r="G270" s="262">
        <f t="shared" si="5"/>
        <v>1.8326273628192509</v>
      </c>
      <c r="H270" s="262">
        <f t="shared" si="6"/>
        <v>16.367372637180747</v>
      </c>
      <c r="I270" s="263">
        <f t="shared" si="9"/>
        <v>18.2</v>
      </c>
      <c r="J270" s="262">
        <f t="shared" si="7"/>
        <v>594.50841496923624</v>
      </c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</row>
    <row r="271" spans="1:27" ht="13">
      <c r="A271" s="260"/>
      <c r="B271" s="260"/>
      <c r="C271" s="260"/>
      <c r="D271" s="260"/>
      <c r="E271" s="261">
        <v>267</v>
      </c>
      <c r="F271" s="262">
        <f t="shared" si="8"/>
        <v>594.50841496923624</v>
      </c>
      <c r="G271" s="262">
        <f t="shared" si="5"/>
        <v>1.7835252449077086</v>
      </c>
      <c r="H271" s="262">
        <f t="shared" si="6"/>
        <v>16.416474755092292</v>
      </c>
      <c r="I271" s="263">
        <f t="shared" si="9"/>
        <v>18.2</v>
      </c>
      <c r="J271" s="262">
        <f t="shared" si="7"/>
        <v>578.09194021414396</v>
      </c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</row>
    <row r="272" spans="1:27" ht="13">
      <c r="A272" s="260"/>
      <c r="B272" s="260"/>
      <c r="C272" s="260"/>
      <c r="D272" s="260"/>
      <c r="E272" s="261">
        <v>268</v>
      </c>
      <c r="F272" s="262">
        <f t="shared" si="8"/>
        <v>578.09194021414396</v>
      </c>
      <c r="G272" s="262">
        <f t="shared" si="5"/>
        <v>1.7342758206424318</v>
      </c>
      <c r="H272" s="262">
        <f t="shared" si="6"/>
        <v>16.465724179357569</v>
      </c>
      <c r="I272" s="263">
        <f t="shared" si="9"/>
        <v>18.2</v>
      </c>
      <c r="J272" s="262">
        <f t="shared" si="7"/>
        <v>561.62621603478635</v>
      </c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</row>
    <row r="273" spans="1:27" ht="13">
      <c r="A273" s="260"/>
      <c r="B273" s="260"/>
      <c r="C273" s="260"/>
      <c r="D273" s="260"/>
      <c r="E273" s="261">
        <v>269</v>
      </c>
      <c r="F273" s="262">
        <f t="shared" si="8"/>
        <v>561.62621603478635</v>
      </c>
      <c r="G273" s="262">
        <f t="shared" si="5"/>
        <v>1.6848786481043589</v>
      </c>
      <c r="H273" s="262">
        <f t="shared" si="6"/>
        <v>16.51512135189564</v>
      </c>
      <c r="I273" s="263">
        <f t="shared" si="9"/>
        <v>18.2</v>
      </c>
      <c r="J273" s="262">
        <f t="shared" si="7"/>
        <v>545.11109468289067</v>
      </c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0"/>
    </row>
    <row r="274" spans="1:27" ht="13">
      <c r="A274" s="260"/>
      <c r="B274" s="260"/>
      <c r="C274" s="260"/>
      <c r="D274" s="260"/>
      <c r="E274" s="261">
        <v>270</v>
      </c>
      <c r="F274" s="262">
        <f t="shared" si="8"/>
        <v>545.11109468289067</v>
      </c>
      <c r="G274" s="262">
        <f t="shared" si="5"/>
        <v>1.6353332840486718</v>
      </c>
      <c r="H274" s="262">
        <f t="shared" si="6"/>
        <v>16.564666715951326</v>
      </c>
      <c r="I274" s="263">
        <f t="shared" si="9"/>
        <v>18.2</v>
      </c>
      <c r="J274" s="262">
        <f t="shared" si="7"/>
        <v>528.54642796693929</v>
      </c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</row>
    <row r="275" spans="1:27" ht="13">
      <c r="A275" s="260"/>
      <c r="B275" s="260"/>
      <c r="C275" s="260"/>
      <c r="D275" s="260"/>
      <c r="E275" s="261">
        <v>271</v>
      </c>
      <c r="F275" s="262">
        <f t="shared" si="8"/>
        <v>528.54642796693929</v>
      </c>
      <c r="G275" s="262">
        <f t="shared" si="5"/>
        <v>1.5856392839008178</v>
      </c>
      <c r="H275" s="262">
        <f t="shared" si="6"/>
        <v>16.614360716099181</v>
      </c>
      <c r="I275" s="263">
        <f t="shared" si="9"/>
        <v>18.2</v>
      </c>
      <c r="J275" s="262">
        <f t="shared" si="7"/>
        <v>511.93206725084013</v>
      </c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0"/>
    </row>
    <row r="276" spans="1:27" ht="13">
      <c r="A276" s="260"/>
      <c r="B276" s="260"/>
      <c r="C276" s="260"/>
      <c r="D276" s="260"/>
      <c r="E276" s="261">
        <v>272</v>
      </c>
      <c r="F276" s="262">
        <f t="shared" si="8"/>
        <v>511.93206725084013</v>
      </c>
      <c r="G276" s="262">
        <f t="shared" si="5"/>
        <v>1.5357962017525202</v>
      </c>
      <c r="H276" s="262">
        <f t="shared" si="6"/>
        <v>16.664203798247478</v>
      </c>
      <c r="I276" s="263">
        <f t="shared" si="9"/>
        <v>18.2</v>
      </c>
      <c r="J276" s="262">
        <f t="shared" si="7"/>
        <v>495.26786345259268</v>
      </c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0"/>
    </row>
    <row r="277" spans="1:27" ht="13">
      <c r="A277" s="260"/>
      <c r="B277" s="260"/>
      <c r="C277" s="260"/>
      <c r="D277" s="260"/>
      <c r="E277" s="261">
        <v>273</v>
      </c>
      <c r="F277" s="262">
        <f t="shared" si="8"/>
        <v>495.26786345259268</v>
      </c>
      <c r="G277" s="262">
        <f t="shared" si="5"/>
        <v>1.4858035903577778</v>
      </c>
      <c r="H277" s="262">
        <f t="shared" si="6"/>
        <v>16.71419640964222</v>
      </c>
      <c r="I277" s="263">
        <f t="shared" si="9"/>
        <v>18.2</v>
      </c>
      <c r="J277" s="262">
        <f t="shared" si="7"/>
        <v>478.55366704295045</v>
      </c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0"/>
    </row>
    <row r="278" spans="1:27" ht="13">
      <c r="A278" s="260"/>
      <c r="B278" s="260"/>
      <c r="C278" s="260"/>
      <c r="D278" s="260"/>
      <c r="E278" s="261">
        <v>274</v>
      </c>
      <c r="F278" s="262">
        <f t="shared" si="8"/>
        <v>478.55366704295045</v>
      </c>
      <c r="G278" s="262">
        <f t="shared" si="5"/>
        <v>1.4356610011288513</v>
      </c>
      <c r="H278" s="262">
        <f t="shared" si="6"/>
        <v>16.764338998871146</v>
      </c>
      <c r="I278" s="263">
        <f t="shared" si="9"/>
        <v>18.2</v>
      </c>
      <c r="J278" s="262">
        <f t="shared" si="7"/>
        <v>461.7893280440793</v>
      </c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0"/>
    </row>
    <row r="279" spans="1:27" ht="13">
      <c r="A279" s="260"/>
      <c r="B279" s="260"/>
      <c r="C279" s="260"/>
      <c r="D279" s="260"/>
      <c r="E279" s="261">
        <v>275</v>
      </c>
      <c r="F279" s="262">
        <f t="shared" si="8"/>
        <v>461.7893280440793</v>
      </c>
      <c r="G279" s="262">
        <f t="shared" si="5"/>
        <v>1.3853679841322377</v>
      </c>
      <c r="H279" s="262">
        <f t="shared" si="6"/>
        <v>16.814632015867762</v>
      </c>
      <c r="I279" s="263">
        <f t="shared" si="9"/>
        <v>18.2</v>
      </c>
      <c r="J279" s="262">
        <f t="shared" si="7"/>
        <v>444.97469602821155</v>
      </c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</row>
    <row r="280" spans="1:27" ht="13">
      <c r="A280" s="260"/>
      <c r="B280" s="260"/>
      <c r="C280" s="260"/>
      <c r="D280" s="260"/>
      <c r="E280" s="261">
        <v>276</v>
      </c>
      <c r="F280" s="262">
        <f t="shared" si="8"/>
        <v>444.97469602821155</v>
      </c>
      <c r="G280" s="262">
        <f t="shared" si="5"/>
        <v>1.3349240880846347</v>
      </c>
      <c r="H280" s="262">
        <f t="shared" si="6"/>
        <v>16.865075911915365</v>
      </c>
      <c r="I280" s="263">
        <f t="shared" si="9"/>
        <v>18.2</v>
      </c>
      <c r="J280" s="262">
        <f t="shared" si="7"/>
        <v>428.10962011629618</v>
      </c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0"/>
    </row>
    <row r="281" spans="1:27" ht="13">
      <c r="A281" s="260"/>
      <c r="B281" s="260"/>
      <c r="C281" s="260"/>
      <c r="D281" s="260"/>
      <c r="E281" s="261">
        <v>277</v>
      </c>
      <c r="F281" s="262">
        <f t="shared" si="8"/>
        <v>428.10962011629618</v>
      </c>
      <c r="G281" s="262">
        <f t="shared" si="5"/>
        <v>1.2843288603488885</v>
      </c>
      <c r="H281" s="262">
        <f t="shared" si="6"/>
        <v>16.91567113965111</v>
      </c>
      <c r="I281" s="263">
        <f t="shared" si="9"/>
        <v>18.2</v>
      </c>
      <c r="J281" s="262">
        <f t="shared" si="7"/>
        <v>411.19394897664506</v>
      </c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0"/>
    </row>
    <row r="282" spans="1:27" ht="13">
      <c r="A282" s="260"/>
      <c r="B282" s="260"/>
      <c r="C282" s="260"/>
      <c r="D282" s="260"/>
      <c r="E282" s="261">
        <v>278</v>
      </c>
      <c r="F282" s="262">
        <f t="shared" si="8"/>
        <v>411.19394897664506</v>
      </c>
      <c r="G282" s="262">
        <f t="shared" si="5"/>
        <v>1.2335818469299351</v>
      </c>
      <c r="H282" s="262">
        <f t="shared" si="6"/>
        <v>16.966418153070066</v>
      </c>
      <c r="I282" s="263">
        <f t="shared" si="9"/>
        <v>18.2</v>
      </c>
      <c r="J282" s="262">
        <f t="shared" si="7"/>
        <v>394.22753082357497</v>
      </c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</row>
    <row r="283" spans="1:27" ht="13">
      <c r="A283" s="260"/>
      <c r="B283" s="260"/>
      <c r="C283" s="260"/>
      <c r="D283" s="260"/>
      <c r="E283" s="261">
        <v>279</v>
      </c>
      <c r="F283" s="262">
        <f t="shared" si="8"/>
        <v>394.22753082357497</v>
      </c>
      <c r="G283" s="262">
        <f t="shared" si="5"/>
        <v>1.1826825924707249</v>
      </c>
      <c r="H283" s="262">
        <f t="shared" si="6"/>
        <v>17.017317407529273</v>
      </c>
      <c r="I283" s="263">
        <f t="shared" si="9"/>
        <v>18.2</v>
      </c>
      <c r="J283" s="262">
        <f t="shared" si="7"/>
        <v>377.21021341604569</v>
      </c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</row>
    <row r="284" spans="1:27" ht="13">
      <c r="A284" s="260"/>
      <c r="B284" s="260"/>
      <c r="C284" s="260"/>
      <c r="D284" s="260"/>
      <c r="E284" s="261">
        <v>280</v>
      </c>
      <c r="F284" s="262">
        <f t="shared" si="8"/>
        <v>377.21021341604569</v>
      </c>
      <c r="G284" s="262">
        <f t="shared" si="5"/>
        <v>1.1316306402481369</v>
      </c>
      <c r="H284" s="262">
        <f t="shared" si="6"/>
        <v>17.068369359751863</v>
      </c>
      <c r="I284" s="263">
        <f t="shared" si="9"/>
        <v>18.2</v>
      </c>
      <c r="J284" s="262">
        <f t="shared" si="7"/>
        <v>360.14184405629385</v>
      </c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0"/>
    </row>
    <row r="285" spans="1:27" ht="13">
      <c r="A285" s="260"/>
      <c r="B285" s="260"/>
      <c r="C285" s="260"/>
      <c r="D285" s="260"/>
      <c r="E285" s="261">
        <v>281</v>
      </c>
      <c r="F285" s="262">
        <f t="shared" si="8"/>
        <v>360.14184405629385</v>
      </c>
      <c r="G285" s="262">
        <f t="shared" si="5"/>
        <v>1.0804255321688816</v>
      </c>
      <c r="H285" s="262">
        <f t="shared" si="6"/>
        <v>17.119574467831118</v>
      </c>
      <c r="I285" s="263">
        <f t="shared" si="9"/>
        <v>18.2</v>
      </c>
      <c r="J285" s="262">
        <f t="shared" si="7"/>
        <v>343.02226958846273</v>
      </c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</row>
    <row r="286" spans="1:27" ht="13">
      <c r="A286" s="260"/>
      <c r="B286" s="260"/>
      <c r="C286" s="260"/>
      <c r="D286" s="260"/>
      <c r="E286" s="261">
        <v>282</v>
      </c>
      <c r="F286" s="262">
        <f t="shared" si="8"/>
        <v>343.02226958846273</v>
      </c>
      <c r="G286" s="262">
        <f t="shared" si="5"/>
        <v>1.029066808765388</v>
      </c>
      <c r="H286" s="262">
        <f t="shared" si="6"/>
        <v>17.17093319123461</v>
      </c>
      <c r="I286" s="263">
        <f t="shared" si="9"/>
        <v>18.2</v>
      </c>
      <c r="J286" s="262">
        <f t="shared" si="7"/>
        <v>325.85133639722812</v>
      </c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0"/>
    </row>
    <row r="287" spans="1:27" ht="13">
      <c r="A287" s="260"/>
      <c r="B287" s="260"/>
      <c r="C287" s="260"/>
      <c r="D287" s="260"/>
      <c r="E287" s="261">
        <v>283</v>
      </c>
      <c r="F287" s="262">
        <f t="shared" si="8"/>
        <v>325.85133639722812</v>
      </c>
      <c r="G287" s="262">
        <f t="shared" si="5"/>
        <v>0.97755400919168434</v>
      </c>
      <c r="H287" s="262">
        <f t="shared" si="6"/>
        <v>17.222445990808314</v>
      </c>
      <c r="I287" s="263">
        <f t="shared" si="9"/>
        <v>18.2</v>
      </c>
      <c r="J287" s="262">
        <f t="shared" si="7"/>
        <v>308.62889040641983</v>
      </c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0"/>
    </row>
    <row r="288" spans="1:27" ht="13">
      <c r="A288" s="260"/>
      <c r="B288" s="260"/>
      <c r="C288" s="260"/>
      <c r="D288" s="260"/>
      <c r="E288" s="261">
        <v>284</v>
      </c>
      <c r="F288" s="262">
        <f t="shared" si="8"/>
        <v>308.62889040641983</v>
      </c>
      <c r="G288" s="262">
        <f t="shared" si="5"/>
        <v>0.92588667121925938</v>
      </c>
      <c r="H288" s="262">
        <f t="shared" si="6"/>
        <v>17.274113328780739</v>
      </c>
      <c r="I288" s="263">
        <f t="shared" si="9"/>
        <v>18.2</v>
      </c>
      <c r="J288" s="262">
        <f t="shared" si="7"/>
        <v>291.35477707763908</v>
      </c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0"/>
    </row>
    <row r="289" spans="1:27" ht="13">
      <c r="A289" s="260"/>
      <c r="B289" s="260"/>
      <c r="C289" s="260"/>
      <c r="D289" s="260"/>
      <c r="E289" s="261">
        <v>285</v>
      </c>
      <c r="F289" s="262">
        <f t="shared" si="8"/>
        <v>291.35477707763908</v>
      </c>
      <c r="G289" s="262">
        <f t="shared" si="5"/>
        <v>0.87406433123291716</v>
      </c>
      <c r="H289" s="262">
        <f t="shared" si="6"/>
        <v>17.325935668767084</v>
      </c>
      <c r="I289" s="263">
        <f t="shared" si="9"/>
        <v>18.2</v>
      </c>
      <c r="J289" s="262">
        <f t="shared" si="7"/>
        <v>274.02884140887198</v>
      </c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0"/>
    </row>
    <row r="290" spans="1:27" ht="13">
      <c r="A290" s="260"/>
      <c r="B290" s="260"/>
      <c r="C290" s="260"/>
      <c r="D290" s="260"/>
      <c r="E290" s="261">
        <v>286</v>
      </c>
      <c r="F290" s="262">
        <f t="shared" si="8"/>
        <v>274.02884140887198</v>
      </c>
      <c r="G290" s="262">
        <f t="shared" si="5"/>
        <v>0.82208652422661588</v>
      </c>
      <c r="H290" s="262">
        <f t="shared" si="6"/>
        <v>17.377913475773383</v>
      </c>
      <c r="I290" s="263">
        <f t="shared" si="9"/>
        <v>18.2</v>
      </c>
      <c r="J290" s="262">
        <f t="shared" si="7"/>
        <v>256.65092793309861</v>
      </c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0"/>
    </row>
    <row r="291" spans="1:27" ht="13">
      <c r="A291" s="260"/>
      <c r="B291" s="260"/>
      <c r="C291" s="260"/>
      <c r="D291" s="260"/>
      <c r="E291" s="261">
        <v>287</v>
      </c>
      <c r="F291" s="262">
        <f t="shared" si="8"/>
        <v>256.65092793309861</v>
      </c>
      <c r="G291" s="262">
        <f t="shared" si="5"/>
        <v>0.76995278379929577</v>
      </c>
      <c r="H291" s="262">
        <f t="shared" si="6"/>
        <v>17.430047216200702</v>
      </c>
      <c r="I291" s="263">
        <f t="shared" si="9"/>
        <v>18.2</v>
      </c>
      <c r="J291" s="262">
        <f t="shared" si="7"/>
        <v>239.22088071689791</v>
      </c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</row>
    <row r="292" spans="1:27" ht="13">
      <c r="A292" s="260"/>
      <c r="B292" s="260"/>
      <c r="C292" s="260"/>
      <c r="D292" s="260"/>
      <c r="E292" s="261">
        <v>288</v>
      </c>
      <c r="F292" s="262">
        <f t="shared" si="8"/>
        <v>239.22088071689791</v>
      </c>
      <c r="G292" s="262">
        <f t="shared" si="5"/>
        <v>0.71766264215069364</v>
      </c>
      <c r="H292" s="262">
        <f t="shared" si="6"/>
        <v>17.482337357849307</v>
      </c>
      <c r="I292" s="263">
        <f t="shared" si="9"/>
        <v>18.2</v>
      </c>
      <c r="J292" s="262">
        <f t="shared" si="7"/>
        <v>221.73854335904861</v>
      </c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0"/>
    </row>
    <row r="293" spans="1:27" ht="13">
      <c r="A293" s="260"/>
      <c r="B293" s="260"/>
      <c r="C293" s="260"/>
      <c r="D293" s="260"/>
      <c r="E293" s="261">
        <v>289</v>
      </c>
      <c r="F293" s="262">
        <f t="shared" si="8"/>
        <v>221.73854335904861</v>
      </c>
      <c r="G293" s="262">
        <f t="shared" si="5"/>
        <v>0.66521563007714579</v>
      </c>
      <c r="H293" s="262">
        <f t="shared" si="6"/>
        <v>17.534784369922853</v>
      </c>
      <c r="I293" s="263">
        <f t="shared" si="9"/>
        <v>18.2</v>
      </c>
      <c r="J293" s="262">
        <f t="shared" si="7"/>
        <v>204.20375898912576</v>
      </c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0"/>
    </row>
    <row r="294" spans="1:27" ht="13">
      <c r="A294" s="260"/>
      <c r="B294" s="260"/>
      <c r="C294" s="260"/>
      <c r="D294" s="260"/>
      <c r="E294" s="261">
        <v>290</v>
      </c>
      <c r="F294" s="262">
        <f t="shared" si="8"/>
        <v>204.20375898912576</v>
      </c>
      <c r="G294" s="262">
        <f t="shared" si="5"/>
        <v>0.61261127696737716</v>
      </c>
      <c r="H294" s="262">
        <f t="shared" si="6"/>
        <v>17.587388723032621</v>
      </c>
      <c r="I294" s="263">
        <f t="shared" si="9"/>
        <v>18.2</v>
      </c>
      <c r="J294" s="262">
        <f t="shared" si="7"/>
        <v>186.61637026609313</v>
      </c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0"/>
    </row>
    <row r="295" spans="1:27" ht="13">
      <c r="A295" s="260"/>
      <c r="B295" s="260"/>
      <c r="C295" s="260"/>
      <c r="D295" s="260"/>
      <c r="E295" s="261">
        <v>291</v>
      </c>
      <c r="F295" s="262">
        <f t="shared" si="8"/>
        <v>186.61637026609313</v>
      </c>
      <c r="G295" s="262">
        <f t="shared" si="5"/>
        <v>0.55984911079827937</v>
      </c>
      <c r="H295" s="262">
        <f t="shared" si="6"/>
        <v>17.64015088920172</v>
      </c>
      <c r="I295" s="263">
        <f t="shared" si="9"/>
        <v>18.2</v>
      </c>
      <c r="J295" s="262">
        <f t="shared" si="7"/>
        <v>168.97621937689141</v>
      </c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0"/>
    </row>
    <row r="296" spans="1:27" ht="13">
      <c r="A296" s="260"/>
      <c r="B296" s="260"/>
      <c r="C296" s="260"/>
      <c r="D296" s="260"/>
      <c r="E296" s="261">
        <v>292</v>
      </c>
      <c r="F296" s="262">
        <f t="shared" si="8"/>
        <v>168.97621937689141</v>
      </c>
      <c r="G296" s="262">
        <f t="shared" si="5"/>
        <v>0.50692865813067411</v>
      </c>
      <c r="H296" s="262">
        <f t="shared" si="6"/>
        <v>17.693071341869324</v>
      </c>
      <c r="I296" s="263">
        <f t="shared" si="9"/>
        <v>18.2</v>
      </c>
      <c r="J296" s="262">
        <f t="shared" si="7"/>
        <v>151.28314803502209</v>
      </c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0"/>
    </row>
    <row r="297" spans="1:27" ht="13">
      <c r="A297" s="260"/>
      <c r="B297" s="260"/>
      <c r="C297" s="260"/>
      <c r="D297" s="260"/>
      <c r="E297" s="261">
        <v>293</v>
      </c>
      <c r="F297" s="262">
        <f t="shared" si="8"/>
        <v>151.28314803502209</v>
      </c>
      <c r="G297" s="262">
        <f t="shared" si="5"/>
        <v>0.45384944410506622</v>
      </c>
      <c r="H297" s="262">
        <f t="shared" si="6"/>
        <v>17.746150555894932</v>
      </c>
      <c r="I297" s="263">
        <f t="shared" si="9"/>
        <v>18.2</v>
      </c>
      <c r="J297" s="262">
        <f t="shared" si="7"/>
        <v>133.53699747912717</v>
      </c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  <c r="AA297" s="260"/>
    </row>
    <row r="298" spans="1:27" ht="13">
      <c r="A298" s="260"/>
      <c r="B298" s="260"/>
      <c r="C298" s="260"/>
      <c r="D298" s="260"/>
      <c r="E298" s="261">
        <v>294</v>
      </c>
      <c r="F298" s="262">
        <f t="shared" si="8"/>
        <v>133.53699747912717</v>
      </c>
      <c r="G298" s="262">
        <f t="shared" si="5"/>
        <v>0.40061099243738146</v>
      </c>
      <c r="H298" s="262">
        <f t="shared" si="6"/>
        <v>17.799389007562617</v>
      </c>
      <c r="I298" s="263">
        <f t="shared" si="9"/>
        <v>18.2</v>
      </c>
      <c r="J298" s="262">
        <f t="shared" si="7"/>
        <v>115.73760847156456</v>
      </c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  <c r="AA298" s="260"/>
    </row>
    <row r="299" spans="1:27" ht="13">
      <c r="A299" s="260"/>
      <c r="B299" s="260"/>
      <c r="C299" s="260"/>
      <c r="D299" s="260"/>
      <c r="E299" s="261">
        <v>295</v>
      </c>
      <c r="F299" s="262">
        <f t="shared" si="8"/>
        <v>115.73760847156456</v>
      </c>
      <c r="G299" s="262">
        <f t="shared" si="5"/>
        <v>0.34721282541469362</v>
      </c>
      <c r="H299" s="262">
        <f t="shared" si="6"/>
        <v>17.852787174585306</v>
      </c>
      <c r="I299" s="263">
        <f t="shared" si="9"/>
        <v>18.2</v>
      </c>
      <c r="J299" s="262">
        <f t="shared" si="7"/>
        <v>97.884821296979254</v>
      </c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</row>
    <row r="300" spans="1:27" ht="13">
      <c r="A300" s="260"/>
      <c r="B300" s="260"/>
      <c r="C300" s="260"/>
      <c r="D300" s="260"/>
      <c r="E300" s="261">
        <v>296</v>
      </c>
      <c r="F300" s="262">
        <f t="shared" si="8"/>
        <v>97.884821296979254</v>
      </c>
      <c r="G300" s="262">
        <f t="shared" si="5"/>
        <v>0.29365446389093774</v>
      </c>
      <c r="H300" s="262">
        <f t="shared" si="6"/>
        <v>17.906345536109061</v>
      </c>
      <c r="I300" s="263">
        <f t="shared" si="9"/>
        <v>18.2</v>
      </c>
      <c r="J300" s="262">
        <f t="shared" si="7"/>
        <v>79.978475760870197</v>
      </c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  <c r="AA300" s="260"/>
    </row>
    <row r="301" spans="1:27" ht="13">
      <c r="A301" s="260"/>
      <c r="B301" s="260"/>
      <c r="C301" s="260"/>
      <c r="D301" s="260"/>
      <c r="E301" s="261">
        <v>297</v>
      </c>
      <c r="F301" s="262">
        <f t="shared" si="8"/>
        <v>79.978475760870197</v>
      </c>
      <c r="G301" s="262">
        <f t="shared" si="5"/>
        <v>0.23993542728261055</v>
      </c>
      <c r="H301" s="262">
        <f t="shared" si="6"/>
        <v>17.960064572717389</v>
      </c>
      <c r="I301" s="263">
        <f t="shared" si="9"/>
        <v>18.2</v>
      </c>
      <c r="J301" s="262">
        <f t="shared" si="7"/>
        <v>62.018411188152811</v>
      </c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  <c r="AA301" s="260"/>
    </row>
    <row r="302" spans="1:27" ht="13">
      <c r="A302" s="260"/>
      <c r="B302" s="260"/>
      <c r="C302" s="260"/>
      <c r="D302" s="260"/>
      <c r="E302" s="261">
        <v>298</v>
      </c>
      <c r="F302" s="262">
        <f t="shared" si="8"/>
        <v>62.018411188152811</v>
      </c>
      <c r="G302" s="262">
        <f t="shared" si="5"/>
        <v>0.18605523356445841</v>
      </c>
      <c r="H302" s="262">
        <f t="shared" si="6"/>
        <v>18.013944766435539</v>
      </c>
      <c r="I302" s="263">
        <f t="shared" si="9"/>
        <v>18.2</v>
      </c>
      <c r="J302" s="262">
        <f t="shared" si="7"/>
        <v>44.004466421717268</v>
      </c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0"/>
    </row>
    <row r="303" spans="1:27" ht="13">
      <c r="A303" s="260"/>
      <c r="B303" s="260"/>
      <c r="C303" s="260"/>
      <c r="D303" s="260"/>
      <c r="E303" s="261">
        <v>299</v>
      </c>
      <c r="F303" s="262">
        <f t="shared" si="8"/>
        <v>44.004466421717268</v>
      </c>
      <c r="G303" s="262">
        <f t="shared" si="5"/>
        <v>0.13201339926515179</v>
      </c>
      <c r="H303" s="262">
        <f t="shared" si="6"/>
        <v>18.067986600734848</v>
      </c>
      <c r="I303" s="263">
        <f t="shared" si="9"/>
        <v>18.2</v>
      </c>
      <c r="J303" s="262">
        <f t="shared" si="7"/>
        <v>25.93647982098242</v>
      </c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  <c r="AA303" s="260"/>
    </row>
    <row r="304" spans="1:27" ht="13">
      <c r="A304" s="260"/>
      <c r="B304" s="260"/>
      <c r="C304" s="260"/>
      <c r="D304" s="260"/>
      <c r="E304" s="261">
        <v>300</v>
      </c>
      <c r="F304" s="262">
        <f t="shared" si="8"/>
        <v>25.93647982098242</v>
      </c>
      <c r="G304" s="262">
        <f t="shared" si="5"/>
        <v>7.7809439462947258E-2</v>
      </c>
      <c r="H304" s="262">
        <f t="shared" si="6"/>
        <v>18.122190560537053</v>
      </c>
      <c r="I304" s="263">
        <f t="shared" si="9"/>
        <v>18.2</v>
      </c>
      <c r="J304" s="262">
        <f t="shared" si="7"/>
        <v>7.8142892604453671</v>
      </c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  <c r="AA304" s="260"/>
    </row>
    <row r="305" spans="1:27" ht="13">
      <c r="A305" s="260"/>
      <c r="B305" s="260"/>
      <c r="C305" s="260"/>
      <c r="D305" s="260"/>
      <c r="E305" s="261">
        <v>301</v>
      </c>
      <c r="F305" s="262">
        <f t="shared" si="8"/>
        <v>7.8142892604453671</v>
      </c>
      <c r="G305" s="262">
        <f t="shared" si="5"/>
        <v>2.3442867781336099E-2</v>
      </c>
      <c r="H305" s="262">
        <f t="shared" si="6"/>
        <v>18.176557132218662</v>
      </c>
      <c r="I305" s="263">
        <f t="shared" si="9"/>
        <v>18.2</v>
      </c>
      <c r="J305" s="262">
        <f t="shared" si="7"/>
        <v>-10.362267871773295</v>
      </c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0"/>
    </row>
    <row r="306" spans="1:27" ht="13">
      <c r="A306" s="260"/>
      <c r="B306" s="260"/>
      <c r="C306" s="260"/>
      <c r="D306" s="260"/>
      <c r="E306" s="261">
        <v>302</v>
      </c>
      <c r="F306" s="262">
        <f t="shared" si="8"/>
        <v>-10.362267871773295</v>
      </c>
      <c r="G306" s="262">
        <f t="shared" si="5"/>
        <v>-3.1086803615319878E-2</v>
      </c>
      <c r="H306" s="262">
        <f t="shared" si="6"/>
        <v>18.23108680361532</v>
      </c>
      <c r="I306" s="263">
        <f t="shared" si="9"/>
        <v>18.2</v>
      </c>
      <c r="J306" s="262">
        <f t="shared" si="7"/>
        <v>-28.593354675388614</v>
      </c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  <c r="AA306" s="260"/>
    </row>
    <row r="307" spans="1:27" ht="13">
      <c r="A307" s="260"/>
      <c r="B307" s="260"/>
      <c r="C307" s="260"/>
      <c r="D307" s="260"/>
      <c r="E307" s="261">
        <v>303</v>
      </c>
      <c r="F307" s="262">
        <f t="shared" si="8"/>
        <v>-28.593354675388614</v>
      </c>
      <c r="G307" s="262">
        <f t="shared" si="5"/>
        <v>-8.5780064026165836E-2</v>
      </c>
      <c r="H307" s="262">
        <f t="shared" si="6"/>
        <v>18.285780064026167</v>
      </c>
      <c r="I307" s="263">
        <f t="shared" si="9"/>
        <v>18.2</v>
      </c>
      <c r="J307" s="262">
        <f t="shared" si="7"/>
        <v>-46.879134739414781</v>
      </c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  <c r="AA307" s="260"/>
    </row>
    <row r="308" spans="1:27" ht="13">
      <c r="A308" s="260"/>
      <c r="B308" s="260"/>
      <c r="C308" s="260"/>
      <c r="D308" s="260"/>
      <c r="E308" s="261">
        <v>304</v>
      </c>
      <c r="F308" s="262">
        <f t="shared" si="8"/>
        <v>-46.879134739414781</v>
      </c>
      <c r="G308" s="262">
        <f t="shared" si="5"/>
        <v>-0.14063740421824433</v>
      </c>
      <c r="H308" s="262">
        <f t="shared" si="6"/>
        <v>18.340637404218242</v>
      </c>
      <c r="I308" s="263">
        <f t="shared" si="9"/>
        <v>18.2</v>
      </c>
      <c r="J308" s="262">
        <f t="shared" si="7"/>
        <v>-65.219772143633023</v>
      </c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  <c r="AA308" s="260"/>
    </row>
    <row r="309" spans="1:27" ht="13">
      <c r="A309" s="260"/>
      <c r="B309" s="260"/>
      <c r="C309" s="260"/>
      <c r="D309" s="260"/>
      <c r="E309" s="261">
        <v>305</v>
      </c>
      <c r="F309" s="262">
        <f t="shared" si="8"/>
        <v>-65.219772143633023</v>
      </c>
      <c r="G309" s="262">
        <f t="shared" si="5"/>
        <v>-0.19565931643089907</v>
      </c>
      <c r="H309" s="262">
        <f t="shared" si="6"/>
        <v>18.395659316430898</v>
      </c>
      <c r="I309" s="263">
        <f t="shared" si="9"/>
        <v>18.2</v>
      </c>
      <c r="J309" s="262">
        <f t="shared" si="7"/>
        <v>-83.615431460063917</v>
      </c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0"/>
    </row>
    <row r="310" spans="1:27" ht="13">
      <c r="A310" s="260"/>
      <c r="B310" s="260"/>
      <c r="C310" s="260"/>
      <c r="D310" s="260"/>
      <c r="E310" s="261">
        <v>306</v>
      </c>
      <c r="F310" s="262">
        <f t="shared" si="8"/>
        <v>-83.615431460063917</v>
      </c>
      <c r="G310" s="262">
        <f t="shared" si="5"/>
        <v>-0.25084629438019174</v>
      </c>
      <c r="H310" s="262">
        <f t="shared" si="6"/>
        <v>18.450846294380192</v>
      </c>
      <c r="I310" s="263">
        <f t="shared" si="9"/>
        <v>18.2</v>
      </c>
      <c r="J310" s="262">
        <f t="shared" si="7"/>
        <v>-102.06627775444412</v>
      </c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  <c r="AA310" s="260"/>
    </row>
    <row r="311" spans="1:27" ht="13">
      <c r="A311" s="260"/>
      <c r="B311" s="260"/>
      <c r="C311" s="260"/>
      <c r="D311" s="260"/>
      <c r="E311" s="261">
        <v>307</v>
      </c>
      <c r="F311" s="262">
        <f t="shared" si="8"/>
        <v>-102.06627775444412</v>
      </c>
      <c r="G311" s="262">
        <f t="shared" si="5"/>
        <v>-0.30619883326333236</v>
      </c>
      <c r="H311" s="262">
        <f t="shared" si="6"/>
        <v>18.506198833263333</v>
      </c>
      <c r="I311" s="263">
        <f t="shared" si="9"/>
        <v>18.2</v>
      </c>
      <c r="J311" s="262">
        <f t="shared" si="7"/>
        <v>-120.57247658770746</v>
      </c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0"/>
    </row>
    <row r="312" spans="1:27" ht="13">
      <c r="A312" s="260"/>
      <c r="B312" s="260"/>
      <c r="C312" s="260"/>
      <c r="D312" s="260"/>
      <c r="E312" s="261">
        <v>308</v>
      </c>
      <c r="F312" s="262">
        <f t="shared" si="8"/>
        <v>-120.57247658770746</v>
      </c>
      <c r="G312" s="262">
        <f t="shared" si="5"/>
        <v>-0.36171742976312232</v>
      </c>
      <c r="H312" s="262">
        <f t="shared" si="6"/>
        <v>18.561717429763121</v>
      </c>
      <c r="I312" s="263">
        <f t="shared" si="9"/>
        <v>18.2</v>
      </c>
      <c r="J312" s="262">
        <f t="shared" si="7"/>
        <v>-139.13419401747058</v>
      </c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  <c r="AA312" s="260"/>
    </row>
    <row r="313" spans="1:27" ht="13">
      <c r="A313" s="260"/>
      <c r="B313" s="260"/>
      <c r="C313" s="260"/>
      <c r="D313" s="260"/>
      <c r="E313" s="261">
        <v>309</v>
      </c>
      <c r="F313" s="262">
        <f t="shared" si="8"/>
        <v>-139.13419401747058</v>
      </c>
      <c r="G313" s="262">
        <f t="shared" si="5"/>
        <v>-0.41740258205241171</v>
      </c>
      <c r="H313" s="262">
        <f t="shared" si="6"/>
        <v>18.61740258205241</v>
      </c>
      <c r="I313" s="263">
        <f t="shared" si="9"/>
        <v>18.2</v>
      </c>
      <c r="J313" s="262">
        <f t="shared" si="7"/>
        <v>-157.751596599523</v>
      </c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0"/>
    </row>
    <row r="314" spans="1:27" ht="13">
      <c r="A314" s="260"/>
      <c r="B314" s="260"/>
      <c r="C314" s="260"/>
      <c r="D314" s="260"/>
      <c r="E314" s="261">
        <v>310</v>
      </c>
      <c r="F314" s="262">
        <f t="shared" si="8"/>
        <v>-157.751596599523</v>
      </c>
      <c r="G314" s="262">
        <f t="shared" si="5"/>
        <v>-0.473254789798569</v>
      </c>
      <c r="H314" s="262">
        <f t="shared" si="6"/>
        <v>18.67325478979857</v>
      </c>
      <c r="I314" s="263">
        <f t="shared" si="9"/>
        <v>18.2</v>
      </c>
      <c r="J314" s="262">
        <f t="shared" si="7"/>
        <v>-176.42485138932156</v>
      </c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  <c r="AA314" s="260"/>
    </row>
    <row r="315" spans="1:27" ht="13">
      <c r="A315" s="260"/>
      <c r="B315" s="260"/>
      <c r="C315" s="260"/>
      <c r="D315" s="260"/>
      <c r="E315" s="261">
        <v>311</v>
      </c>
      <c r="F315" s="262">
        <f t="shared" si="8"/>
        <v>-176.42485138932156</v>
      </c>
      <c r="G315" s="262">
        <f t="shared" si="5"/>
        <v>-0.52927455416796465</v>
      </c>
      <c r="H315" s="262">
        <f t="shared" si="6"/>
        <v>18.729274554167965</v>
      </c>
      <c r="I315" s="263">
        <f t="shared" si="9"/>
        <v>18.2</v>
      </c>
      <c r="J315" s="262">
        <f t="shared" si="7"/>
        <v>-195.15412594348953</v>
      </c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0"/>
    </row>
    <row r="316" spans="1:27" ht="13">
      <c r="A316" s="260"/>
      <c r="B316" s="260"/>
      <c r="C316" s="260"/>
      <c r="D316" s="260"/>
      <c r="E316" s="261">
        <v>312</v>
      </c>
      <c r="F316" s="262">
        <f t="shared" si="8"/>
        <v>-195.15412594348953</v>
      </c>
      <c r="G316" s="262">
        <f t="shared" si="5"/>
        <v>-0.58546237783046851</v>
      </c>
      <c r="H316" s="262">
        <f t="shared" si="6"/>
        <v>18.785462377830466</v>
      </c>
      <c r="I316" s="263">
        <f t="shared" si="9"/>
        <v>18.2</v>
      </c>
      <c r="J316" s="262">
        <f t="shared" si="7"/>
        <v>-213.93958832132</v>
      </c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  <c r="AA316" s="260"/>
    </row>
    <row r="317" spans="1:27" ht="13">
      <c r="A317" s="260"/>
      <c r="B317" s="260"/>
      <c r="C317" s="260"/>
      <c r="D317" s="260"/>
      <c r="E317" s="261">
        <v>313</v>
      </c>
      <c r="F317" s="262">
        <f t="shared" si="8"/>
        <v>-213.93958832132</v>
      </c>
      <c r="G317" s="262">
        <f t="shared" si="5"/>
        <v>-0.64181876496395995</v>
      </c>
      <c r="H317" s="262">
        <f t="shared" si="6"/>
        <v>18.841818764963961</v>
      </c>
      <c r="I317" s="263">
        <f t="shared" si="9"/>
        <v>18.2</v>
      </c>
      <c r="J317" s="262">
        <f t="shared" si="7"/>
        <v>-232.78140708628396</v>
      </c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  <c r="AA317" s="260"/>
    </row>
    <row r="318" spans="1:27" ht="13">
      <c r="A318" s="260"/>
      <c r="B318" s="260"/>
      <c r="C318" s="260"/>
      <c r="D318" s="260"/>
      <c r="E318" s="261">
        <v>314</v>
      </c>
      <c r="F318" s="262">
        <f t="shared" si="8"/>
        <v>-232.78140708628396</v>
      </c>
      <c r="G318" s="262">
        <f t="shared" si="5"/>
        <v>-0.69834422125885187</v>
      </c>
      <c r="H318" s="262">
        <f t="shared" si="6"/>
        <v>18.898344221258853</v>
      </c>
      <c r="I318" s="263">
        <f t="shared" si="9"/>
        <v>18.2</v>
      </c>
      <c r="J318" s="262">
        <f t="shared" si="7"/>
        <v>-251.6797513075428</v>
      </c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</row>
    <row r="319" spans="1:27" ht="13">
      <c r="A319" s="260"/>
      <c r="B319" s="260"/>
      <c r="C319" s="260"/>
      <c r="D319" s="260"/>
      <c r="E319" s="261">
        <v>315</v>
      </c>
      <c r="F319" s="262">
        <f t="shared" si="8"/>
        <v>-251.6797513075428</v>
      </c>
      <c r="G319" s="262">
        <f t="shared" si="5"/>
        <v>-0.75503925392262838</v>
      </c>
      <c r="H319" s="262">
        <f t="shared" si="6"/>
        <v>18.955039253922628</v>
      </c>
      <c r="I319" s="263">
        <f t="shared" si="9"/>
        <v>18.2</v>
      </c>
      <c r="J319" s="262">
        <f t="shared" si="7"/>
        <v>-270.63479056146542</v>
      </c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  <c r="AA319" s="260"/>
    </row>
    <row r="320" spans="1:27" ht="13">
      <c r="A320" s="260"/>
      <c r="B320" s="260"/>
      <c r="C320" s="260"/>
      <c r="D320" s="260"/>
      <c r="E320" s="261">
        <v>316</v>
      </c>
      <c r="F320" s="262">
        <f t="shared" si="8"/>
        <v>-270.63479056146542</v>
      </c>
      <c r="G320" s="262">
        <f t="shared" si="5"/>
        <v>-0.81190437168439622</v>
      </c>
      <c r="H320" s="262">
        <f t="shared" si="6"/>
        <v>19.011904371684395</v>
      </c>
      <c r="I320" s="263">
        <f t="shared" si="9"/>
        <v>18.2</v>
      </c>
      <c r="J320" s="262">
        <f t="shared" si="7"/>
        <v>-289.64669493314983</v>
      </c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  <c r="AA320" s="260"/>
    </row>
    <row r="321" spans="1:27" ht="13">
      <c r="A321" s="260"/>
      <c r="B321" s="260"/>
      <c r="C321" s="260"/>
      <c r="D321" s="260"/>
      <c r="E321" s="261">
        <v>317</v>
      </c>
      <c r="F321" s="262">
        <f t="shared" si="8"/>
        <v>-289.64669493314983</v>
      </c>
      <c r="G321" s="262">
        <f t="shared" si="5"/>
        <v>-0.8689400847994494</v>
      </c>
      <c r="H321" s="262">
        <f t="shared" si="6"/>
        <v>19.068940084799447</v>
      </c>
      <c r="I321" s="263">
        <f t="shared" si="9"/>
        <v>18.2</v>
      </c>
      <c r="J321" s="262">
        <f t="shared" si="7"/>
        <v>-308.7156350179493</v>
      </c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  <c r="AA321" s="260"/>
    </row>
    <row r="322" spans="1:27" ht="13">
      <c r="A322" s="260"/>
      <c r="B322" s="260"/>
      <c r="C322" s="260"/>
      <c r="D322" s="260"/>
      <c r="E322" s="261">
        <v>318</v>
      </c>
      <c r="F322" s="262">
        <f t="shared" si="8"/>
        <v>-308.7156350179493</v>
      </c>
      <c r="G322" s="262">
        <f t="shared" si="5"/>
        <v>-0.92614690505384789</v>
      </c>
      <c r="H322" s="262">
        <f t="shared" si="6"/>
        <v>19.126146905053847</v>
      </c>
      <c r="I322" s="263">
        <f t="shared" si="9"/>
        <v>18.2</v>
      </c>
      <c r="J322" s="262">
        <f t="shared" si="7"/>
        <v>-327.84178192300317</v>
      </c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  <c r="AA322" s="260"/>
    </row>
    <row r="323" spans="1:27" ht="13">
      <c r="A323" s="260"/>
      <c r="B323" s="260"/>
      <c r="C323" s="260"/>
      <c r="D323" s="260"/>
      <c r="E323" s="261">
        <v>319</v>
      </c>
      <c r="F323" s="262">
        <f t="shared" si="8"/>
        <v>-327.84178192300317</v>
      </c>
      <c r="G323" s="262">
        <f t="shared" si="5"/>
        <v>-0.98352534576900952</v>
      </c>
      <c r="H323" s="262">
        <f t="shared" si="6"/>
        <v>19.183525345769009</v>
      </c>
      <c r="I323" s="263">
        <f t="shared" si="9"/>
        <v>18.2</v>
      </c>
      <c r="J323" s="262">
        <f t="shared" si="7"/>
        <v>-347.02530726877217</v>
      </c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  <c r="AA323" s="260"/>
    </row>
    <row r="324" spans="1:27" ht="13">
      <c r="A324" s="260"/>
      <c r="B324" s="260"/>
      <c r="C324" s="260"/>
      <c r="D324" s="260"/>
      <c r="E324" s="261">
        <v>320</v>
      </c>
      <c r="F324" s="262">
        <f t="shared" si="8"/>
        <v>-347.02530726877217</v>
      </c>
      <c r="G324" s="262">
        <f t="shared" si="5"/>
        <v>-1.0410759218063164</v>
      </c>
      <c r="H324" s="262">
        <f t="shared" si="6"/>
        <v>19.241075921806317</v>
      </c>
      <c r="I324" s="263">
        <f t="shared" si="9"/>
        <v>18.2</v>
      </c>
      <c r="J324" s="262">
        <f t="shared" si="7"/>
        <v>-366.26638319057849</v>
      </c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</row>
    <row r="325" spans="1:27" ht="13">
      <c r="A325" s="260"/>
      <c r="B325" s="260"/>
      <c r="C325" s="260"/>
      <c r="D325" s="260"/>
      <c r="E325" s="261">
        <v>321</v>
      </c>
      <c r="F325" s="262">
        <f t="shared" si="8"/>
        <v>-366.26638319057849</v>
      </c>
      <c r="G325" s="262">
        <f t="shared" si="5"/>
        <v>-1.0987991495717353</v>
      </c>
      <c r="H325" s="262">
        <f t="shared" si="6"/>
        <v>19.298799149571735</v>
      </c>
      <c r="I325" s="263">
        <f t="shared" si="9"/>
        <v>18.2</v>
      </c>
      <c r="J325" s="262">
        <f t="shared" si="7"/>
        <v>-385.56518234015022</v>
      </c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  <c r="AA325" s="260"/>
    </row>
    <row r="326" spans="1:27" ht="13">
      <c r="A326" s="260"/>
      <c r="B326" s="260"/>
      <c r="C326" s="260"/>
      <c r="D326" s="260"/>
      <c r="E326" s="261">
        <v>322</v>
      </c>
      <c r="F326" s="262">
        <f t="shared" si="8"/>
        <v>-385.56518234015022</v>
      </c>
      <c r="G326" s="262">
        <f t="shared" si="5"/>
        <v>-1.1566955470204505</v>
      </c>
      <c r="H326" s="262">
        <f t="shared" si="6"/>
        <v>19.35669554702045</v>
      </c>
      <c r="I326" s="263">
        <f t="shared" si="9"/>
        <v>18.2</v>
      </c>
      <c r="J326" s="262">
        <f t="shared" si="7"/>
        <v>-404.92187788717069</v>
      </c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  <c r="AA326" s="260"/>
    </row>
    <row r="327" spans="1:27" ht="13">
      <c r="A327" s="260"/>
      <c r="B327" s="260"/>
      <c r="C327" s="260"/>
      <c r="D327" s="260"/>
      <c r="E327" s="261">
        <v>323</v>
      </c>
      <c r="F327" s="262">
        <f t="shared" si="8"/>
        <v>-404.92187788717069</v>
      </c>
      <c r="G327" s="262">
        <f t="shared" si="5"/>
        <v>-1.214765633661512</v>
      </c>
      <c r="H327" s="262">
        <f t="shared" si="6"/>
        <v>19.41476563366151</v>
      </c>
      <c r="I327" s="263">
        <f t="shared" si="9"/>
        <v>18.2</v>
      </c>
      <c r="J327" s="262">
        <f t="shared" si="7"/>
        <v>-424.33664352083218</v>
      </c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  <c r="AA327" s="260"/>
    </row>
    <row r="328" spans="1:27" ht="13">
      <c r="A328" s="260"/>
      <c r="B328" s="260"/>
      <c r="C328" s="260"/>
      <c r="D328" s="260"/>
      <c r="E328" s="261">
        <v>324</v>
      </c>
      <c r="F328" s="262">
        <f t="shared" si="8"/>
        <v>-424.33664352083218</v>
      </c>
      <c r="G328" s="262">
        <f t="shared" si="5"/>
        <v>-1.2730099305624965</v>
      </c>
      <c r="H328" s="262">
        <f t="shared" si="6"/>
        <v>19.473009930562498</v>
      </c>
      <c r="I328" s="263">
        <f t="shared" si="9"/>
        <v>18.2</v>
      </c>
      <c r="J328" s="262">
        <f t="shared" si="7"/>
        <v>-443.80965345139469</v>
      </c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  <c r="AA328" s="260"/>
    </row>
    <row r="329" spans="1:27" ht="13">
      <c r="A329" s="260"/>
      <c r="B329" s="260"/>
      <c r="C329" s="260"/>
      <c r="D329" s="260"/>
      <c r="E329" s="261">
        <v>325</v>
      </c>
      <c r="F329" s="262">
        <f t="shared" si="8"/>
        <v>-443.80965345139469</v>
      </c>
      <c r="G329" s="262">
        <f t="shared" si="5"/>
        <v>-1.331428960354184</v>
      </c>
      <c r="H329" s="262">
        <f t="shared" si="6"/>
        <v>19.531428960354184</v>
      </c>
      <c r="I329" s="263">
        <f t="shared" si="9"/>
        <v>18.2</v>
      </c>
      <c r="J329" s="262">
        <f t="shared" si="7"/>
        <v>-463.34108241174886</v>
      </c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  <c r="AA329" s="260"/>
    </row>
    <row r="330" spans="1:27" ht="13">
      <c r="A330" s="260"/>
      <c r="B330" s="260"/>
      <c r="C330" s="260"/>
      <c r="D330" s="260"/>
      <c r="E330" s="261">
        <v>326</v>
      </c>
      <c r="F330" s="262">
        <f t="shared" si="8"/>
        <v>-463.34108241174886</v>
      </c>
      <c r="G330" s="262">
        <f t="shared" si="5"/>
        <v>-1.3900232472352465</v>
      </c>
      <c r="H330" s="262">
        <f t="shared" si="6"/>
        <v>19.590023247235244</v>
      </c>
      <c r="I330" s="263">
        <f t="shared" si="9"/>
        <v>18.2</v>
      </c>
      <c r="J330" s="262">
        <f t="shared" si="7"/>
        <v>-482.93110565898411</v>
      </c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  <c r="AA330" s="260"/>
    </row>
    <row r="331" spans="1:27" ht="13">
      <c r="A331" s="260"/>
      <c r="B331" s="260"/>
      <c r="C331" s="260"/>
      <c r="D331" s="260"/>
      <c r="E331" s="261">
        <v>327</v>
      </c>
      <c r="F331" s="262">
        <f t="shared" si="8"/>
        <v>-482.93110565898411</v>
      </c>
      <c r="G331" s="262">
        <f t="shared" si="5"/>
        <v>-1.4487933169769522</v>
      </c>
      <c r="H331" s="262">
        <f t="shared" si="6"/>
        <v>19.648793316976953</v>
      </c>
      <c r="I331" s="263">
        <f t="shared" si="9"/>
        <v>18.2</v>
      </c>
      <c r="J331" s="262">
        <f t="shared" si="7"/>
        <v>-502.57989897596104</v>
      </c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  <c r="AA331" s="260"/>
    </row>
    <row r="332" spans="1:27" ht="13">
      <c r="A332" s="260"/>
      <c r="B332" s="260"/>
      <c r="C332" s="260"/>
      <c r="D332" s="260"/>
      <c r="E332" s="261">
        <v>328</v>
      </c>
      <c r="F332" s="262">
        <f t="shared" si="8"/>
        <v>-502.57989897596104</v>
      </c>
      <c r="G332" s="262">
        <f t="shared" si="5"/>
        <v>-1.5077396969278831</v>
      </c>
      <c r="H332" s="262">
        <f t="shared" si="6"/>
        <v>19.707739696927881</v>
      </c>
      <c r="I332" s="263">
        <f t="shared" si="9"/>
        <v>18.2</v>
      </c>
      <c r="J332" s="262">
        <f t="shared" si="7"/>
        <v>-522.28763867288887</v>
      </c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  <c r="AA332" s="260"/>
    </row>
    <row r="333" spans="1:27" ht="13">
      <c r="A333" s="260"/>
      <c r="B333" s="260"/>
      <c r="C333" s="260"/>
      <c r="D333" s="260"/>
      <c r="E333" s="261">
        <v>329</v>
      </c>
      <c r="F333" s="262">
        <f t="shared" si="8"/>
        <v>-522.28763867288887</v>
      </c>
      <c r="G333" s="262">
        <f t="shared" si="5"/>
        <v>-1.5668629160186665</v>
      </c>
      <c r="H333" s="262">
        <f t="shared" si="6"/>
        <v>19.766862916018667</v>
      </c>
      <c r="I333" s="263">
        <f t="shared" si="9"/>
        <v>18.2</v>
      </c>
      <c r="J333" s="262">
        <f t="shared" si="7"/>
        <v>-542.05450158890756</v>
      </c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  <c r="AA333" s="260"/>
    </row>
    <row r="334" spans="1:27" ht="13">
      <c r="A334" s="260"/>
      <c r="B334" s="260"/>
      <c r="C334" s="260"/>
      <c r="D334" s="260"/>
      <c r="E334" s="261">
        <v>330</v>
      </c>
      <c r="F334" s="262">
        <f t="shared" si="8"/>
        <v>-542.05450158890756</v>
      </c>
      <c r="G334" s="262">
        <f t="shared" si="5"/>
        <v>-1.6261635047667227</v>
      </c>
      <c r="H334" s="262">
        <f t="shared" si="6"/>
        <v>19.826163504766722</v>
      </c>
      <c r="I334" s="263">
        <f t="shared" si="9"/>
        <v>18.2</v>
      </c>
      <c r="J334" s="262">
        <f t="shared" si="7"/>
        <v>-561.88066509367422</v>
      </c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  <c r="AA334" s="260"/>
    </row>
    <row r="335" spans="1:27" ht="13">
      <c r="A335" s="260"/>
      <c r="B335" s="260"/>
      <c r="C335" s="260"/>
      <c r="D335" s="260"/>
      <c r="E335" s="261">
        <v>331</v>
      </c>
      <c r="F335" s="262">
        <f t="shared" si="8"/>
        <v>-561.88066509367422</v>
      </c>
      <c r="G335" s="262">
        <f t="shared" si="5"/>
        <v>-1.6856419952810224</v>
      </c>
      <c r="H335" s="262">
        <f t="shared" si="6"/>
        <v>19.88564199528102</v>
      </c>
      <c r="I335" s="263">
        <f t="shared" si="9"/>
        <v>18.2</v>
      </c>
      <c r="J335" s="262">
        <f t="shared" si="7"/>
        <v>-581.76630708895527</v>
      </c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  <c r="AA335" s="260"/>
    </row>
    <row r="336" spans="1:27" ht="13">
      <c r="A336" s="260"/>
      <c r="B336" s="260"/>
      <c r="C336" s="260"/>
      <c r="D336" s="260"/>
      <c r="E336" s="261">
        <v>332</v>
      </c>
      <c r="F336" s="262">
        <f t="shared" si="8"/>
        <v>-581.76630708895527</v>
      </c>
      <c r="G336" s="262">
        <f t="shared" si="5"/>
        <v>-1.7452989212668657</v>
      </c>
      <c r="H336" s="262">
        <f t="shared" si="6"/>
        <v>19.945298921266865</v>
      </c>
      <c r="I336" s="263">
        <f t="shared" si="9"/>
        <v>18.2</v>
      </c>
      <c r="J336" s="262">
        <f t="shared" si="7"/>
        <v>-601.71160601022211</v>
      </c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  <c r="AA336" s="260"/>
    </row>
    <row r="337" spans="1:27" ht="13">
      <c r="A337" s="260"/>
      <c r="B337" s="260"/>
      <c r="C337" s="260"/>
      <c r="D337" s="260"/>
      <c r="E337" s="261">
        <v>333</v>
      </c>
      <c r="F337" s="262">
        <f t="shared" si="8"/>
        <v>-601.71160601022211</v>
      </c>
      <c r="G337" s="262">
        <f t="shared" si="5"/>
        <v>-1.8051348180306661</v>
      </c>
      <c r="H337" s="262">
        <f t="shared" si="6"/>
        <v>20.005134818030665</v>
      </c>
      <c r="I337" s="263">
        <f t="shared" si="9"/>
        <v>18.2</v>
      </c>
      <c r="J337" s="262">
        <f t="shared" si="7"/>
        <v>-621.7167408282528</v>
      </c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  <c r="AA337" s="260"/>
    </row>
    <row r="338" spans="1:27" ht="13">
      <c r="A338" s="260"/>
      <c r="B338" s="260"/>
      <c r="C338" s="260"/>
      <c r="D338" s="260"/>
      <c r="E338" s="261">
        <v>334</v>
      </c>
      <c r="F338" s="262">
        <f t="shared" si="8"/>
        <v>-621.7167408282528</v>
      </c>
      <c r="G338" s="262">
        <f t="shared" si="5"/>
        <v>-1.8651502224847583</v>
      </c>
      <c r="H338" s="262">
        <f t="shared" si="6"/>
        <v>20.065150222484757</v>
      </c>
      <c r="I338" s="263">
        <f t="shared" si="9"/>
        <v>18.2</v>
      </c>
      <c r="J338" s="262">
        <f t="shared" si="7"/>
        <v>-641.7818910507375</v>
      </c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  <c r="AA338" s="260"/>
    </row>
    <row r="339" spans="1:27" ht="13">
      <c r="A339" s="260"/>
      <c r="B339" s="260"/>
      <c r="C339" s="260"/>
      <c r="D339" s="260"/>
      <c r="E339" s="261">
        <v>335</v>
      </c>
      <c r="F339" s="262">
        <f t="shared" si="8"/>
        <v>-641.7818910507375</v>
      </c>
      <c r="G339" s="262">
        <f t="shared" si="5"/>
        <v>-1.9253456731522123</v>
      </c>
      <c r="H339" s="262">
        <f t="shared" si="6"/>
        <v>20.125345673152211</v>
      </c>
      <c r="I339" s="263">
        <f t="shared" si="9"/>
        <v>18.2</v>
      </c>
      <c r="J339" s="262">
        <f t="shared" si="7"/>
        <v>-661.9072367238897</v>
      </c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</row>
    <row r="340" spans="1:27" ht="13">
      <c r="A340" s="260"/>
      <c r="B340" s="260"/>
      <c r="C340" s="260"/>
      <c r="D340" s="260"/>
      <c r="E340" s="261">
        <v>336</v>
      </c>
      <c r="F340" s="262">
        <f t="shared" si="8"/>
        <v>-661.9072367238897</v>
      </c>
      <c r="G340" s="262">
        <f t="shared" si="5"/>
        <v>-1.9857217101716689</v>
      </c>
      <c r="H340" s="262">
        <f t="shared" si="6"/>
        <v>20.18572171017167</v>
      </c>
      <c r="I340" s="263">
        <f t="shared" si="9"/>
        <v>18.2</v>
      </c>
      <c r="J340" s="262">
        <f t="shared" si="7"/>
        <v>-682.09295843406142</v>
      </c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</row>
    <row r="341" spans="1:27" ht="13">
      <c r="A341" s="260"/>
      <c r="B341" s="260"/>
      <c r="C341" s="260"/>
      <c r="D341" s="260"/>
      <c r="E341" s="261">
        <v>337</v>
      </c>
      <c r="F341" s="262">
        <f t="shared" si="8"/>
        <v>-682.09295843406142</v>
      </c>
      <c r="G341" s="262">
        <f t="shared" si="5"/>
        <v>-2.0462788753021841</v>
      </c>
      <c r="H341" s="262">
        <f t="shared" si="6"/>
        <v>20.246278875302185</v>
      </c>
      <c r="I341" s="263">
        <f t="shared" si="9"/>
        <v>18.2</v>
      </c>
      <c r="J341" s="262">
        <f t="shared" si="7"/>
        <v>-702.33923730936363</v>
      </c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  <c r="AA341" s="260"/>
    </row>
    <row r="342" spans="1:27" ht="13">
      <c r="A342" s="260"/>
      <c r="B342" s="260"/>
      <c r="C342" s="260"/>
      <c r="D342" s="260"/>
      <c r="E342" s="261">
        <v>338</v>
      </c>
      <c r="F342" s="262">
        <f t="shared" si="8"/>
        <v>-702.33923730936363</v>
      </c>
      <c r="G342" s="262">
        <f t="shared" si="5"/>
        <v>-2.1070177119280906</v>
      </c>
      <c r="H342" s="262">
        <f t="shared" si="6"/>
        <v>20.30701771192809</v>
      </c>
      <c r="I342" s="263">
        <f t="shared" si="9"/>
        <v>18.2</v>
      </c>
      <c r="J342" s="262">
        <f t="shared" si="7"/>
        <v>-722.64625502129172</v>
      </c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  <c r="AA342" s="260"/>
    </row>
    <row r="343" spans="1:27" ht="13">
      <c r="A343" s="260"/>
      <c r="B343" s="260"/>
      <c r="C343" s="260"/>
      <c r="D343" s="260"/>
      <c r="E343" s="261">
        <v>339</v>
      </c>
      <c r="F343" s="262">
        <f t="shared" si="8"/>
        <v>-722.64625502129172</v>
      </c>
      <c r="G343" s="262">
        <f t="shared" si="5"/>
        <v>-2.1679387650638753</v>
      </c>
      <c r="H343" s="262">
        <f t="shared" si="6"/>
        <v>20.367938765063876</v>
      </c>
      <c r="I343" s="263">
        <f t="shared" si="9"/>
        <v>18.2</v>
      </c>
      <c r="J343" s="262">
        <f t="shared" si="7"/>
        <v>-743.01419378635558</v>
      </c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</row>
    <row r="344" spans="1:27" ht="13">
      <c r="A344" s="260"/>
      <c r="B344" s="260"/>
      <c r="C344" s="260"/>
      <c r="D344" s="260"/>
      <c r="E344" s="261">
        <v>340</v>
      </c>
      <c r="F344" s="262">
        <f t="shared" si="8"/>
        <v>-743.01419378635558</v>
      </c>
      <c r="G344" s="262">
        <f t="shared" si="5"/>
        <v>-2.2290425813590669</v>
      </c>
      <c r="H344" s="262">
        <f t="shared" si="6"/>
        <v>20.429042581359067</v>
      </c>
      <c r="I344" s="263">
        <f t="shared" si="9"/>
        <v>18.2</v>
      </c>
      <c r="J344" s="262">
        <f t="shared" si="7"/>
        <v>-763.44323636771469</v>
      </c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</row>
    <row r="345" spans="1:27" ht="13">
      <c r="A345" s="260"/>
      <c r="B345" s="260"/>
      <c r="C345" s="260"/>
      <c r="D345" s="260"/>
      <c r="E345" s="261">
        <v>341</v>
      </c>
      <c r="F345" s="262">
        <f t="shared" si="8"/>
        <v>-763.44323636771469</v>
      </c>
      <c r="G345" s="262">
        <f t="shared" si="5"/>
        <v>-2.290329709103144</v>
      </c>
      <c r="H345" s="262">
        <f t="shared" si="6"/>
        <v>20.490329709103143</v>
      </c>
      <c r="I345" s="263">
        <f t="shared" si="9"/>
        <v>18.2</v>
      </c>
      <c r="J345" s="262">
        <f t="shared" si="7"/>
        <v>-783.93356607681778</v>
      </c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  <c r="AA345" s="260"/>
    </row>
    <row r="346" spans="1:27" ht="13">
      <c r="A346" s="260"/>
      <c r="B346" s="260"/>
      <c r="C346" s="260"/>
      <c r="D346" s="260"/>
      <c r="E346" s="261">
        <v>342</v>
      </c>
      <c r="F346" s="262">
        <f t="shared" si="8"/>
        <v>-783.93356607681778</v>
      </c>
      <c r="G346" s="262">
        <f t="shared" si="5"/>
        <v>-2.3518006982304533</v>
      </c>
      <c r="H346" s="262">
        <f t="shared" si="6"/>
        <v>20.551800698230451</v>
      </c>
      <c r="I346" s="263">
        <f t="shared" si="9"/>
        <v>18.2</v>
      </c>
      <c r="J346" s="262">
        <f t="shared" si="7"/>
        <v>-804.48536677504819</v>
      </c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  <c r="AA346" s="260"/>
    </row>
    <row r="347" spans="1:27" ht="13">
      <c r="A347" s="260"/>
      <c r="B347" s="260"/>
      <c r="C347" s="260"/>
      <c r="D347" s="260"/>
      <c r="E347" s="261">
        <v>343</v>
      </c>
      <c r="F347" s="262">
        <f t="shared" si="8"/>
        <v>-804.48536677504819</v>
      </c>
      <c r="G347" s="262">
        <f t="shared" si="5"/>
        <v>-2.4134561003251442</v>
      </c>
      <c r="H347" s="262">
        <f t="shared" si="6"/>
        <v>20.613456100325145</v>
      </c>
      <c r="I347" s="263">
        <f t="shared" si="9"/>
        <v>18.2</v>
      </c>
      <c r="J347" s="262">
        <f t="shared" si="7"/>
        <v>-825.09882287537334</v>
      </c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  <c r="AA347" s="260"/>
    </row>
    <row r="348" spans="1:27" ht="13">
      <c r="A348" s="260"/>
      <c r="B348" s="260"/>
      <c r="C348" s="260"/>
      <c r="D348" s="260"/>
      <c r="E348" s="261">
        <v>344</v>
      </c>
      <c r="F348" s="262">
        <f t="shared" si="8"/>
        <v>-825.09882287537334</v>
      </c>
      <c r="G348" s="262">
        <f t="shared" si="5"/>
        <v>-2.4752964686261199</v>
      </c>
      <c r="H348" s="262">
        <f t="shared" si="6"/>
        <v>20.675296468626119</v>
      </c>
      <c r="I348" s="263">
        <f t="shared" si="9"/>
        <v>18.2</v>
      </c>
      <c r="J348" s="262">
        <f t="shared" si="7"/>
        <v>-845.77411934399947</v>
      </c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  <c r="AA348" s="260"/>
    </row>
    <row r="349" spans="1:27" ht="13">
      <c r="A349" s="260"/>
      <c r="B349" s="260"/>
      <c r="C349" s="260"/>
      <c r="D349" s="260"/>
      <c r="E349" s="261">
        <v>345</v>
      </c>
      <c r="F349" s="262">
        <f t="shared" si="8"/>
        <v>-845.77411934399947</v>
      </c>
      <c r="G349" s="262">
        <f t="shared" si="5"/>
        <v>-2.5373223580319983</v>
      </c>
      <c r="H349" s="262">
        <f t="shared" si="6"/>
        <v>20.737322358031996</v>
      </c>
      <c r="I349" s="263">
        <f t="shared" si="9"/>
        <v>18.2</v>
      </c>
      <c r="J349" s="262">
        <f t="shared" si="7"/>
        <v>-866.51144170203145</v>
      </c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  <c r="AA349" s="260"/>
    </row>
    <row r="350" spans="1:27" ht="13">
      <c r="A350" s="260"/>
      <c r="B350" s="260"/>
      <c r="C350" s="260"/>
      <c r="D350" s="260"/>
      <c r="E350" s="261">
        <v>346</v>
      </c>
      <c r="F350" s="262">
        <f t="shared" si="8"/>
        <v>-866.51144170203145</v>
      </c>
      <c r="G350" s="262">
        <f t="shared" si="5"/>
        <v>-2.5995343251060943</v>
      </c>
      <c r="H350" s="262">
        <f t="shared" si="6"/>
        <v>20.799534325106094</v>
      </c>
      <c r="I350" s="263">
        <f t="shared" si="9"/>
        <v>18.2</v>
      </c>
      <c r="J350" s="262">
        <f t="shared" si="7"/>
        <v>-887.31097602713749</v>
      </c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  <c r="AA350" s="260"/>
    </row>
    <row r="351" spans="1:27" ht="13">
      <c r="A351" s="260"/>
      <c r="B351" s="260"/>
      <c r="C351" s="260"/>
      <c r="D351" s="260"/>
      <c r="E351" s="261">
        <v>347</v>
      </c>
      <c r="F351" s="262">
        <f t="shared" si="8"/>
        <v>-887.31097602713749</v>
      </c>
      <c r="G351" s="262">
        <f t="shared" si="5"/>
        <v>-2.6619329280814124</v>
      </c>
      <c r="H351" s="262">
        <f t="shared" si="6"/>
        <v>20.861932928081412</v>
      </c>
      <c r="I351" s="263">
        <f t="shared" si="9"/>
        <v>18.2</v>
      </c>
      <c r="J351" s="262">
        <f t="shared" si="7"/>
        <v>-908.17290895521887</v>
      </c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  <c r="AA351" s="260"/>
    </row>
    <row r="352" spans="1:27" ht="13">
      <c r="A352" s="260"/>
      <c r="B352" s="260"/>
      <c r="C352" s="260"/>
      <c r="D352" s="260"/>
      <c r="E352" s="261">
        <v>348</v>
      </c>
      <c r="F352" s="262">
        <f t="shared" si="8"/>
        <v>-908.17290895521887</v>
      </c>
      <c r="G352" s="262">
        <f t="shared" si="5"/>
        <v>-2.7245187268656568</v>
      </c>
      <c r="H352" s="262">
        <f t="shared" si="6"/>
        <v>20.924518726865657</v>
      </c>
      <c r="I352" s="263">
        <f t="shared" si="9"/>
        <v>18.2</v>
      </c>
      <c r="J352" s="262">
        <f t="shared" si="7"/>
        <v>-929.09742768208457</v>
      </c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  <c r="AA352" s="260"/>
    </row>
    <row r="353" spans="1:27" ht="13">
      <c r="A353" s="260"/>
      <c r="B353" s="260"/>
      <c r="C353" s="260"/>
      <c r="D353" s="260"/>
      <c r="E353" s="261">
        <v>349</v>
      </c>
      <c r="F353" s="262">
        <f t="shared" si="8"/>
        <v>-929.09742768208457</v>
      </c>
      <c r="G353" s="262">
        <f t="shared" si="5"/>
        <v>-2.7872922830462534</v>
      </c>
      <c r="H353" s="262">
        <f t="shared" si="6"/>
        <v>20.987292283046251</v>
      </c>
      <c r="I353" s="263">
        <f t="shared" si="9"/>
        <v>18.2</v>
      </c>
      <c r="J353" s="262">
        <f t="shared" si="7"/>
        <v>-950.08471996513083</v>
      </c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  <c r="AA353" s="260"/>
    </row>
    <row r="354" spans="1:27" ht="13">
      <c r="A354" s="260"/>
      <c r="B354" s="260"/>
      <c r="C354" s="260"/>
      <c r="D354" s="260"/>
      <c r="E354" s="261">
        <v>350</v>
      </c>
      <c r="F354" s="262">
        <f t="shared" si="8"/>
        <v>-950.08471996513083</v>
      </c>
      <c r="G354" s="262">
        <f t="shared" si="5"/>
        <v>-2.8502541598953925</v>
      </c>
      <c r="H354" s="262">
        <f t="shared" si="6"/>
        <v>21.050254159895392</v>
      </c>
      <c r="I354" s="263">
        <f t="shared" si="9"/>
        <v>18.2</v>
      </c>
      <c r="J354" s="262">
        <f t="shared" si="7"/>
        <v>-971.13497412502625</v>
      </c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  <c r="AA354" s="260"/>
    </row>
    <row r="355" spans="1:27" ht="13">
      <c r="A355" s="260"/>
      <c r="B355" s="260"/>
      <c r="C355" s="260"/>
      <c r="D355" s="260"/>
      <c r="E355" s="261">
        <v>351</v>
      </c>
      <c r="F355" s="262">
        <f t="shared" si="8"/>
        <v>-971.13497412502625</v>
      </c>
      <c r="G355" s="262">
        <f t="shared" si="5"/>
        <v>-2.9134049223750789</v>
      </c>
      <c r="H355" s="262">
        <f t="shared" si="6"/>
        <v>21.113404922375079</v>
      </c>
      <c r="I355" s="263">
        <f t="shared" si="9"/>
        <v>18.2</v>
      </c>
      <c r="J355" s="262">
        <f t="shared" si="7"/>
        <v>-992.24837904740127</v>
      </c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  <c r="AA355" s="260"/>
    </row>
    <row r="356" spans="1:27" ht="13">
      <c r="A356" s="260"/>
      <c r="B356" s="260"/>
      <c r="C356" s="260"/>
      <c r="D356" s="260"/>
      <c r="E356" s="261">
        <v>352</v>
      </c>
      <c r="F356" s="262">
        <f t="shared" si="8"/>
        <v>-992.24837904740127</v>
      </c>
      <c r="G356" s="262">
        <f t="shared" si="5"/>
        <v>-2.976745137142204</v>
      </c>
      <c r="H356" s="262">
        <f t="shared" si="6"/>
        <v>21.176745137142202</v>
      </c>
      <c r="I356" s="263">
        <f t="shared" si="9"/>
        <v>18.2</v>
      </c>
      <c r="J356" s="262">
        <f t="shared" si="7"/>
        <v>-1013.4251241845435</v>
      </c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  <c r="AA356" s="260"/>
    </row>
    <row r="357" spans="1:27" ht="13">
      <c r="A357" s="260"/>
      <c r="B357" s="260"/>
      <c r="C357" s="260"/>
      <c r="D357" s="260"/>
      <c r="E357" s="261">
        <v>353</v>
      </c>
      <c r="F357" s="262">
        <f t="shared" si="8"/>
        <v>-1013.4251241845435</v>
      </c>
      <c r="G357" s="262">
        <f t="shared" si="5"/>
        <v>-3.04027537255363</v>
      </c>
      <c r="H357" s="262">
        <f t="shared" si="6"/>
        <v>21.240275372553629</v>
      </c>
      <c r="I357" s="263">
        <f t="shared" si="9"/>
        <v>18.2</v>
      </c>
      <c r="J357" s="262">
        <f t="shared" si="7"/>
        <v>-1034.6653995570971</v>
      </c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  <c r="AA357" s="260"/>
    </row>
    <row r="358" spans="1:27" ht="13">
      <c r="A358" s="260"/>
      <c r="B358" s="260"/>
      <c r="C358" s="260"/>
      <c r="D358" s="260"/>
      <c r="E358" s="261">
        <v>354</v>
      </c>
      <c r="F358" s="262">
        <f t="shared" si="8"/>
        <v>-1034.6653995570971</v>
      </c>
      <c r="G358" s="262">
        <f t="shared" si="5"/>
        <v>-3.103996198671291</v>
      </c>
      <c r="H358" s="262">
        <f t="shared" si="6"/>
        <v>21.303996198671289</v>
      </c>
      <c r="I358" s="263">
        <f t="shared" si="9"/>
        <v>18.2</v>
      </c>
      <c r="J358" s="262">
        <f t="shared" si="7"/>
        <v>-1055.9693957557683</v>
      </c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  <c r="AA358" s="260"/>
    </row>
    <row r="359" spans="1:27" ht="13">
      <c r="A359" s="260"/>
      <c r="B359" s="260"/>
      <c r="C359" s="260"/>
      <c r="D359" s="260"/>
      <c r="E359" s="261">
        <v>355</v>
      </c>
      <c r="F359" s="262">
        <f t="shared" si="8"/>
        <v>-1055.9693957557683</v>
      </c>
      <c r="G359" s="262">
        <f t="shared" si="5"/>
        <v>-3.1679081872673049</v>
      </c>
      <c r="H359" s="262">
        <f t="shared" si="6"/>
        <v>21.367908187267304</v>
      </c>
      <c r="I359" s="263">
        <f t="shared" si="9"/>
        <v>18.2</v>
      </c>
      <c r="J359" s="262">
        <f t="shared" si="7"/>
        <v>-1077.3373039430357</v>
      </c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  <c r="AA359" s="260"/>
    </row>
    <row r="360" spans="1:27" ht="13">
      <c r="A360" s="260"/>
      <c r="B360" s="260"/>
      <c r="C360" s="260"/>
      <c r="D360" s="260"/>
      <c r="E360" s="261">
        <v>356</v>
      </c>
      <c r="F360" s="262">
        <f t="shared" si="8"/>
        <v>-1077.3373039430357</v>
      </c>
      <c r="G360" s="262">
        <f t="shared" si="5"/>
        <v>-3.2320119118291069</v>
      </c>
      <c r="H360" s="262">
        <f t="shared" si="6"/>
        <v>21.432011911829107</v>
      </c>
      <c r="I360" s="263">
        <f t="shared" si="9"/>
        <v>18.2</v>
      </c>
      <c r="J360" s="262">
        <f t="shared" si="7"/>
        <v>-1098.7693158548648</v>
      </c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  <c r="AA360" s="260"/>
    </row>
    <row r="361" spans="1:27" ht="13">
      <c r="A361" s="260"/>
      <c r="B361" s="260"/>
      <c r="C361" s="260"/>
      <c r="D361" s="260"/>
      <c r="E361" s="261">
        <v>357</v>
      </c>
      <c r="F361" s="262">
        <f t="shared" si="8"/>
        <v>-1098.7693158548648</v>
      </c>
      <c r="G361" s="262">
        <f t="shared" si="5"/>
        <v>-3.296307947564594</v>
      </c>
      <c r="H361" s="262">
        <f t="shared" si="6"/>
        <v>21.496307947564592</v>
      </c>
      <c r="I361" s="263">
        <f t="shared" si="9"/>
        <v>18.2</v>
      </c>
      <c r="J361" s="262">
        <f t="shared" si="7"/>
        <v>-1120.2656238024294</v>
      </c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  <c r="AA361" s="260"/>
    </row>
    <row r="362" spans="1:27" ht="13">
      <c r="A362" s="260"/>
      <c r="B362" s="260"/>
      <c r="C362" s="260"/>
      <c r="D362" s="260"/>
      <c r="E362" s="261">
        <v>358</v>
      </c>
      <c r="F362" s="262">
        <f t="shared" si="8"/>
        <v>-1120.2656238024294</v>
      </c>
      <c r="G362" s="262">
        <f t="shared" si="5"/>
        <v>-3.3607968714072882</v>
      </c>
      <c r="H362" s="262">
        <f t="shared" si="6"/>
        <v>21.560796871407288</v>
      </c>
      <c r="I362" s="263">
        <f t="shared" si="9"/>
        <v>18.2</v>
      </c>
      <c r="J362" s="262">
        <f t="shared" si="7"/>
        <v>-1141.8264206738368</v>
      </c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  <c r="AA362" s="260"/>
    </row>
    <row r="363" spans="1:27" ht="13">
      <c r="A363" s="260"/>
      <c r="B363" s="260"/>
      <c r="C363" s="260"/>
      <c r="D363" s="260"/>
      <c r="E363" s="261">
        <v>359</v>
      </c>
      <c r="F363" s="262">
        <f t="shared" si="8"/>
        <v>-1141.8264206738368</v>
      </c>
      <c r="G363" s="262">
        <f t="shared" si="5"/>
        <v>-3.42547926202151</v>
      </c>
      <c r="H363" s="262">
        <f t="shared" si="6"/>
        <v>21.625479262021511</v>
      </c>
      <c r="I363" s="263">
        <f t="shared" si="9"/>
        <v>18.2</v>
      </c>
      <c r="J363" s="262">
        <f t="shared" si="7"/>
        <v>-1163.4518999358584</v>
      </c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  <c r="AA363" s="260"/>
    </row>
    <row r="364" spans="1:27" ht="13">
      <c r="A364" s="260"/>
      <c r="B364" s="260"/>
      <c r="C364" s="260"/>
      <c r="D364" s="260"/>
      <c r="E364" s="261">
        <v>360</v>
      </c>
      <c r="F364" s="262">
        <f t="shared" si="8"/>
        <v>-1163.4518999358584</v>
      </c>
      <c r="G364" s="262">
        <f t="shared" si="5"/>
        <v>-3.4903556998075747</v>
      </c>
      <c r="H364" s="262">
        <f t="shared" si="6"/>
        <v>21.690355699807576</v>
      </c>
      <c r="I364" s="263">
        <f t="shared" si="9"/>
        <v>18.2</v>
      </c>
      <c r="J364" s="262">
        <f t="shared" si="7"/>
        <v>-1185.1422556356658</v>
      </c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  <c r="AA364" s="260"/>
    </row>
    <row r="365" spans="1:27" ht="13">
      <c r="A365" s="260"/>
      <c r="B365" s="260"/>
      <c r="C365" s="260"/>
      <c r="D365" s="260"/>
      <c r="E365" s="261"/>
      <c r="F365" s="262"/>
      <c r="G365" s="262"/>
      <c r="H365" s="262"/>
      <c r="I365" s="263"/>
      <c r="J365" s="262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  <c r="AA365" s="260"/>
    </row>
    <row r="366" spans="1:27" ht="13">
      <c r="A366" s="260"/>
      <c r="B366" s="260"/>
      <c r="C366" s="260"/>
      <c r="D366" s="260"/>
      <c r="E366" s="261"/>
      <c r="F366" s="262"/>
      <c r="G366" s="262"/>
      <c r="H366" s="262"/>
      <c r="I366" s="263"/>
      <c r="J366" s="262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  <c r="AA366" s="260"/>
    </row>
    <row r="367" spans="1:27" ht="13">
      <c r="A367" s="260"/>
      <c r="B367" s="260"/>
      <c r="C367" s="260"/>
      <c r="D367" s="260"/>
      <c r="E367" s="261"/>
      <c r="F367" s="262"/>
      <c r="G367" s="262"/>
      <c r="H367" s="262"/>
      <c r="I367" s="263"/>
      <c r="J367" s="262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  <c r="AA367" s="260"/>
    </row>
    <row r="368" spans="1:27" ht="13">
      <c r="A368" s="260"/>
      <c r="B368" s="260"/>
      <c r="C368" s="260"/>
      <c r="D368" s="260"/>
      <c r="E368" s="261"/>
      <c r="F368" s="262"/>
      <c r="G368" s="262"/>
      <c r="H368" s="262"/>
      <c r="I368" s="263"/>
      <c r="J368" s="262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  <c r="AA368" s="260"/>
    </row>
    <row r="369" spans="1:27" ht="13">
      <c r="A369" s="260"/>
      <c r="B369" s="260"/>
      <c r="C369" s="260"/>
      <c r="D369" s="260"/>
      <c r="E369" s="261"/>
      <c r="F369" s="262"/>
      <c r="G369" s="262"/>
      <c r="H369" s="262"/>
      <c r="I369" s="263"/>
      <c r="J369" s="262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</row>
    <row r="370" spans="1:27" ht="13">
      <c r="A370" s="260"/>
      <c r="B370" s="260"/>
      <c r="C370" s="260"/>
      <c r="D370" s="260"/>
      <c r="E370" s="261"/>
      <c r="F370" s="262"/>
      <c r="G370" s="262"/>
      <c r="H370" s="262"/>
      <c r="I370" s="263"/>
      <c r="J370" s="262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  <c r="AA370" s="260"/>
    </row>
    <row r="371" spans="1:27" ht="13">
      <c r="A371" s="260"/>
      <c r="B371" s="260"/>
      <c r="C371" s="260"/>
      <c r="D371" s="260"/>
      <c r="E371" s="261"/>
      <c r="F371" s="262"/>
      <c r="G371" s="262"/>
      <c r="H371" s="262"/>
      <c r="I371" s="263"/>
      <c r="J371" s="262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  <c r="AA371" s="260"/>
    </row>
    <row r="372" spans="1:27" ht="13">
      <c r="A372" s="260"/>
      <c r="B372" s="260"/>
      <c r="C372" s="260"/>
      <c r="D372" s="260"/>
      <c r="E372" s="261"/>
      <c r="F372" s="262"/>
      <c r="G372" s="262"/>
      <c r="H372" s="262"/>
      <c r="I372" s="263"/>
      <c r="J372" s="262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  <c r="AA372" s="260"/>
    </row>
    <row r="373" spans="1:27" ht="13">
      <c r="A373" s="260"/>
      <c r="B373" s="260"/>
      <c r="C373" s="260"/>
      <c r="D373" s="260"/>
      <c r="E373" s="261"/>
      <c r="F373" s="262"/>
      <c r="G373" s="262"/>
      <c r="H373" s="262"/>
      <c r="I373" s="263"/>
      <c r="J373" s="262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</row>
    <row r="374" spans="1:27" ht="13">
      <c r="A374" s="260"/>
      <c r="B374" s="260"/>
      <c r="C374" s="260"/>
      <c r="D374" s="260"/>
      <c r="E374" s="261"/>
      <c r="F374" s="262"/>
      <c r="G374" s="262"/>
      <c r="H374" s="262"/>
      <c r="I374" s="263"/>
      <c r="J374" s="262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  <c r="AA374" s="260"/>
    </row>
    <row r="375" spans="1:27" ht="13">
      <c r="A375" s="260"/>
      <c r="B375" s="260"/>
      <c r="C375" s="260"/>
      <c r="D375" s="260"/>
      <c r="E375" s="261"/>
      <c r="F375" s="262"/>
      <c r="G375" s="262"/>
      <c r="H375" s="262"/>
      <c r="I375" s="263"/>
      <c r="J375" s="262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  <c r="AA375" s="260"/>
    </row>
    <row r="376" spans="1:27" ht="13">
      <c r="A376" s="260"/>
      <c r="B376" s="260"/>
      <c r="C376" s="260"/>
      <c r="D376" s="260"/>
      <c r="E376" s="261"/>
      <c r="F376" s="262"/>
      <c r="G376" s="262"/>
      <c r="H376" s="262"/>
      <c r="I376" s="263"/>
      <c r="J376" s="262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  <c r="AA376" s="260"/>
    </row>
    <row r="377" spans="1:27" ht="13">
      <c r="A377" s="260"/>
      <c r="B377" s="260"/>
      <c r="C377" s="260"/>
      <c r="D377" s="260"/>
      <c r="E377" s="261"/>
      <c r="F377" s="262"/>
      <c r="G377" s="262"/>
      <c r="H377" s="262"/>
      <c r="I377" s="263"/>
      <c r="J377" s="262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  <c r="AA377" s="260"/>
    </row>
    <row r="378" spans="1:27" ht="13">
      <c r="A378" s="260"/>
      <c r="B378" s="260"/>
      <c r="C378" s="260"/>
      <c r="D378" s="260"/>
      <c r="E378" s="261"/>
      <c r="F378" s="262"/>
      <c r="G378" s="262"/>
      <c r="H378" s="262"/>
      <c r="I378" s="263"/>
      <c r="J378" s="262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  <c r="AA378" s="260"/>
    </row>
    <row r="379" spans="1:27" ht="13">
      <c r="A379" s="260"/>
      <c r="B379" s="260"/>
      <c r="C379" s="260"/>
      <c r="D379" s="260"/>
      <c r="E379" s="261"/>
      <c r="F379" s="262"/>
      <c r="G379" s="262"/>
      <c r="H379" s="262"/>
      <c r="I379" s="263"/>
      <c r="J379" s="262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  <c r="AA379" s="260"/>
    </row>
    <row r="380" spans="1:27" ht="13">
      <c r="A380" s="260"/>
      <c r="B380" s="260"/>
      <c r="C380" s="260"/>
      <c r="D380" s="260"/>
      <c r="E380" s="261"/>
      <c r="F380" s="262"/>
      <c r="G380" s="262"/>
      <c r="H380" s="262"/>
      <c r="I380" s="263"/>
      <c r="J380" s="262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  <c r="AA380" s="260"/>
    </row>
    <row r="381" spans="1:27" ht="13">
      <c r="A381" s="260"/>
      <c r="B381" s="260"/>
      <c r="C381" s="260"/>
      <c r="D381" s="260"/>
      <c r="E381" s="261"/>
      <c r="F381" s="262"/>
      <c r="G381" s="262"/>
      <c r="H381" s="262"/>
      <c r="I381" s="263"/>
      <c r="J381" s="262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  <c r="AA381" s="260"/>
    </row>
    <row r="382" spans="1:27" ht="13">
      <c r="A382" s="260"/>
      <c r="B382" s="260"/>
      <c r="C382" s="260"/>
      <c r="D382" s="260"/>
      <c r="E382" s="261"/>
      <c r="F382" s="262"/>
      <c r="G382" s="262"/>
      <c r="H382" s="262"/>
      <c r="I382" s="263"/>
      <c r="J382" s="262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  <c r="AA382" s="260"/>
    </row>
    <row r="383" spans="1:27" ht="13">
      <c r="A383" s="260"/>
      <c r="B383" s="260"/>
      <c r="C383" s="260"/>
      <c r="D383" s="260"/>
      <c r="E383" s="261"/>
      <c r="F383" s="262"/>
      <c r="G383" s="262"/>
      <c r="H383" s="262"/>
      <c r="I383" s="263"/>
      <c r="J383" s="262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</row>
    <row r="384" spans="1:27" ht="13">
      <c r="A384" s="260"/>
      <c r="B384" s="260"/>
      <c r="C384" s="260"/>
      <c r="D384" s="260"/>
      <c r="E384" s="261"/>
      <c r="F384" s="262"/>
      <c r="G384" s="262"/>
      <c r="H384" s="262"/>
      <c r="I384" s="263"/>
      <c r="J384" s="262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  <c r="AA384" s="260"/>
    </row>
    <row r="385" spans="1:27" ht="13">
      <c r="A385" s="260"/>
      <c r="B385" s="260"/>
      <c r="C385" s="260"/>
      <c r="D385" s="260"/>
      <c r="E385" s="261"/>
      <c r="F385" s="262"/>
      <c r="G385" s="262"/>
      <c r="H385" s="262"/>
      <c r="I385" s="263"/>
      <c r="J385" s="262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  <c r="AA385" s="260"/>
    </row>
    <row r="386" spans="1:27" ht="13">
      <c r="A386" s="260"/>
      <c r="B386" s="260"/>
      <c r="C386" s="260"/>
      <c r="D386" s="260"/>
      <c r="E386" s="261"/>
      <c r="F386" s="262"/>
      <c r="G386" s="262"/>
      <c r="H386" s="262"/>
      <c r="I386" s="263"/>
      <c r="J386" s="262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  <c r="AA386" s="260"/>
    </row>
    <row r="387" spans="1:27" ht="13">
      <c r="A387" s="260"/>
      <c r="B387" s="260"/>
      <c r="C387" s="260"/>
      <c r="D387" s="260"/>
      <c r="E387" s="261"/>
      <c r="F387" s="262"/>
      <c r="G387" s="262"/>
      <c r="H387" s="262"/>
      <c r="I387" s="263"/>
      <c r="J387" s="262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  <c r="AA387" s="260"/>
    </row>
    <row r="388" spans="1:27" ht="13">
      <c r="A388" s="260"/>
      <c r="B388" s="260"/>
      <c r="C388" s="260"/>
      <c r="D388" s="260"/>
      <c r="E388" s="261"/>
      <c r="F388" s="262"/>
      <c r="G388" s="262"/>
      <c r="H388" s="262"/>
      <c r="I388" s="263"/>
      <c r="J388" s="262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  <c r="AA388" s="260"/>
    </row>
    <row r="389" spans="1:27" ht="13">
      <c r="A389" s="260"/>
      <c r="B389" s="260"/>
      <c r="C389" s="260"/>
      <c r="D389" s="260"/>
      <c r="E389" s="261"/>
      <c r="F389" s="262"/>
      <c r="G389" s="262"/>
      <c r="H389" s="262"/>
      <c r="I389" s="263"/>
      <c r="J389" s="262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  <c r="AA389" s="260"/>
    </row>
    <row r="390" spans="1:27" ht="13">
      <c r="A390" s="260"/>
      <c r="B390" s="260"/>
      <c r="C390" s="260"/>
      <c r="D390" s="260"/>
      <c r="E390" s="261"/>
      <c r="F390" s="262"/>
      <c r="G390" s="262"/>
      <c r="H390" s="262"/>
      <c r="I390" s="263"/>
      <c r="J390" s="262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  <c r="AA390" s="260"/>
    </row>
    <row r="391" spans="1:27" ht="13">
      <c r="A391" s="260"/>
      <c r="B391" s="260"/>
      <c r="C391" s="260"/>
      <c r="D391" s="260"/>
      <c r="E391" s="261"/>
      <c r="F391" s="262"/>
      <c r="G391" s="262"/>
      <c r="H391" s="262"/>
      <c r="I391" s="263"/>
      <c r="J391" s="262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  <c r="AA391" s="260"/>
    </row>
    <row r="392" spans="1:27" ht="13">
      <c r="A392" s="260"/>
      <c r="B392" s="260"/>
      <c r="C392" s="260"/>
      <c r="D392" s="260"/>
      <c r="E392" s="261"/>
      <c r="F392" s="262"/>
      <c r="G392" s="262"/>
      <c r="H392" s="262"/>
      <c r="I392" s="263"/>
      <c r="J392" s="262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  <c r="AA392" s="260"/>
    </row>
    <row r="393" spans="1:27" ht="13">
      <c r="A393" s="260"/>
      <c r="B393" s="260"/>
      <c r="C393" s="260"/>
      <c r="D393" s="260"/>
      <c r="E393" s="261"/>
      <c r="F393" s="262"/>
      <c r="G393" s="262"/>
      <c r="H393" s="262"/>
      <c r="I393" s="263"/>
      <c r="J393" s="262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  <c r="AA393" s="260"/>
    </row>
    <row r="394" spans="1:27" ht="13">
      <c r="A394" s="260"/>
      <c r="B394" s="260"/>
      <c r="C394" s="260"/>
      <c r="D394" s="260"/>
      <c r="E394" s="261"/>
      <c r="F394" s="262"/>
      <c r="G394" s="262"/>
      <c r="H394" s="262"/>
      <c r="I394" s="263"/>
      <c r="J394" s="262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  <c r="AA394" s="260"/>
    </row>
    <row r="395" spans="1:27" ht="13">
      <c r="A395" s="260"/>
      <c r="B395" s="260"/>
      <c r="C395" s="260"/>
      <c r="D395" s="260"/>
      <c r="E395" s="261"/>
      <c r="F395" s="262"/>
      <c r="G395" s="262"/>
      <c r="H395" s="262"/>
      <c r="I395" s="263"/>
      <c r="J395" s="262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  <c r="AA395" s="260"/>
    </row>
    <row r="396" spans="1:27" ht="13">
      <c r="A396" s="260"/>
      <c r="B396" s="260"/>
      <c r="C396" s="260"/>
      <c r="D396" s="260"/>
      <c r="E396" s="261"/>
      <c r="F396" s="262"/>
      <c r="G396" s="262"/>
      <c r="H396" s="262"/>
      <c r="I396" s="263"/>
      <c r="J396" s="262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  <c r="AA396" s="260"/>
    </row>
    <row r="397" spans="1:27" ht="13">
      <c r="A397" s="260"/>
      <c r="B397" s="260"/>
      <c r="C397" s="260"/>
      <c r="D397" s="260"/>
      <c r="E397" s="261"/>
      <c r="F397" s="262"/>
      <c r="G397" s="262"/>
      <c r="H397" s="262"/>
      <c r="I397" s="263"/>
      <c r="J397" s="262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  <c r="AA397" s="260"/>
    </row>
    <row r="398" spans="1:27" ht="13">
      <c r="A398" s="260"/>
      <c r="B398" s="260"/>
      <c r="C398" s="260"/>
      <c r="D398" s="260"/>
      <c r="E398" s="261"/>
      <c r="F398" s="262"/>
      <c r="G398" s="262"/>
      <c r="H398" s="262"/>
      <c r="I398" s="263"/>
      <c r="J398" s="262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  <c r="AA398" s="260"/>
    </row>
    <row r="399" spans="1:27" ht="13">
      <c r="A399" s="260"/>
      <c r="B399" s="260"/>
      <c r="C399" s="260"/>
      <c r="D399" s="260"/>
      <c r="E399" s="261"/>
      <c r="F399" s="262"/>
      <c r="G399" s="262"/>
      <c r="H399" s="262"/>
      <c r="I399" s="263"/>
      <c r="J399" s="262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  <c r="AA399" s="260"/>
    </row>
    <row r="400" spans="1:27" ht="13">
      <c r="A400" s="260"/>
      <c r="B400" s="260"/>
      <c r="C400" s="260"/>
      <c r="D400" s="260"/>
      <c r="E400" s="261"/>
      <c r="F400" s="262"/>
      <c r="G400" s="262"/>
      <c r="H400" s="262"/>
      <c r="I400" s="263"/>
      <c r="J400" s="262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  <c r="AA400" s="260"/>
    </row>
    <row r="401" spans="1:27" ht="13">
      <c r="A401" s="260"/>
      <c r="B401" s="260"/>
      <c r="C401" s="260"/>
      <c r="D401" s="260"/>
      <c r="E401" s="261"/>
      <c r="F401" s="262"/>
      <c r="G401" s="262"/>
      <c r="H401" s="262"/>
      <c r="I401" s="263"/>
      <c r="J401" s="262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  <c r="AA401" s="260"/>
    </row>
    <row r="402" spans="1:27" ht="13">
      <c r="A402" s="260"/>
      <c r="B402" s="260"/>
      <c r="C402" s="260"/>
      <c r="D402" s="260"/>
      <c r="E402" s="261"/>
      <c r="F402" s="262"/>
      <c r="G402" s="262"/>
      <c r="H402" s="262"/>
      <c r="I402" s="263"/>
      <c r="J402" s="262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  <c r="AA402" s="260"/>
    </row>
    <row r="403" spans="1:27" ht="13">
      <c r="A403" s="260"/>
      <c r="B403" s="260"/>
      <c r="C403" s="260"/>
      <c r="D403" s="260"/>
      <c r="E403" s="261"/>
      <c r="F403" s="262"/>
      <c r="G403" s="262"/>
      <c r="H403" s="262"/>
      <c r="I403" s="263"/>
      <c r="J403" s="262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  <c r="AA403" s="260"/>
    </row>
    <row r="404" spans="1:27" ht="13">
      <c r="A404" s="260"/>
      <c r="B404" s="260"/>
      <c r="C404" s="260"/>
      <c r="D404" s="260"/>
      <c r="E404" s="261"/>
      <c r="F404" s="262"/>
      <c r="G404" s="262"/>
      <c r="H404" s="262"/>
      <c r="I404" s="263"/>
      <c r="J404" s="262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  <c r="AA404" s="260"/>
    </row>
    <row r="405" spans="1:27" ht="13">
      <c r="A405" s="260"/>
      <c r="B405" s="260"/>
      <c r="C405" s="260"/>
      <c r="D405" s="260"/>
      <c r="E405" s="261"/>
      <c r="F405" s="262"/>
      <c r="G405" s="262"/>
      <c r="H405" s="262"/>
      <c r="I405" s="263"/>
      <c r="J405" s="262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  <c r="AA405" s="260"/>
    </row>
    <row r="406" spans="1:27" ht="13">
      <c r="A406" s="260"/>
      <c r="B406" s="260"/>
      <c r="C406" s="260"/>
      <c r="D406" s="260"/>
      <c r="E406" s="261"/>
      <c r="F406" s="262"/>
      <c r="G406" s="262"/>
      <c r="H406" s="262"/>
      <c r="I406" s="263"/>
      <c r="J406" s="262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  <c r="AA406" s="260"/>
    </row>
    <row r="407" spans="1:27" ht="13">
      <c r="A407" s="260"/>
      <c r="B407" s="260"/>
      <c r="C407" s="260"/>
      <c r="D407" s="260"/>
      <c r="E407" s="261"/>
      <c r="F407" s="262"/>
      <c r="G407" s="262"/>
      <c r="H407" s="262"/>
      <c r="I407" s="263"/>
      <c r="J407" s="262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  <c r="AA407" s="260"/>
    </row>
    <row r="408" spans="1:27" ht="13">
      <c r="A408" s="260"/>
      <c r="B408" s="260"/>
      <c r="C408" s="260"/>
      <c r="D408" s="260"/>
      <c r="E408" s="261"/>
      <c r="F408" s="262"/>
      <c r="G408" s="262"/>
      <c r="H408" s="262"/>
      <c r="I408" s="263"/>
      <c r="J408" s="262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  <c r="AA408" s="260"/>
    </row>
    <row r="409" spans="1:27" ht="13">
      <c r="A409" s="260"/>
      <c r="B409" s="260"/>
      <c r="C409" s="260"/>
      <c r="D409" s="260"/>
      <c r="E409" s="261"/>
      <c r="F409" s="262"/>
      <c r="G409" s="262"/>
      <c r="H409" s="262"/>
      <c r="I409" s="263"/>
      <c r="J409" s="262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  <c r="AA409" s="260"/>
    </row>
    <row r="410" spans="1:27" ht="13">
      <c r="A410" s="260"/>
      <c r="B410" s="260"/>
      <c r="C410" s="260"/>
      <c r="D410" s="260"/>
      <c r="E410" s="261"/>
      <c r="F410" s="262"/>
      <c r="G410" s="262"/>
      <c r="H410" s="262"/>
      <c r="I410" s="263"/>
      <c r="J410" s="262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  <c r="AA410" s="260"/>
    </row>
    <row r="411" spans="1:27" ht="13">
      <c r="A411" s="260"/>
      <c r="B411" s="260"/>
      <c r="C411" s="260"/>
      <c r="D411" s="260"/>
      <c r="E411" s="261"/>
      <c r="F411" s="262"/>
      <c r="G411" s="262"/>
      <c r="H411" s="262"/>
      <c r="I411" s="263"/>
      <c r="J411" s="262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</row>
    <row r="412" spans="1:27" ht="13">
      <c r="A412" s="260"/>
      <c r="B412" s="260"/>
      <c r="C412" s="260"/>
      <c r="D412" s="260"/>
      <c r="E412" s="261"/>
      <c r="F412" s="262"/>
      <c r="G412" s="262"/>
      <c r="H412" s="262"/>
      <c r="I412" s="263"/>
      <c r="J412" s="262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  <c r="AA412" s="260"/>
    </row>
    <row r="413" spans="1:27" ht="13">
      <c r="A413" s="260"/>
      <c r="B413" s="260"/>
      <c r="C413" s="260"/>
      <c r="D413" s="260"/>
      <c r="E413" s="261"/>
      <c r="F413" s="262"/>
      <c r="G413" s="262"/>
      <c r="H413" s="262"/>
      <c r="I413" s="263"/>
      <c r="J413" s="262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  <c r="AA413" s="260"/>
    </row>
    <row r="414" spans="1:27" ht="13">
      <c r="A414" s="260"/>
      <c r="B414" s="260"/>
      <c r="C414" s="260"/>
      <c r="D414" s="260"/>
      <c r="E414" s="261"/>
      <c r="F414" s="262"/>
      <c r="G414" s="262"/>
      <c r="H414" s="262"/>
      <c r="I414" s="263"/>
      <c r="J414" s="262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  <c r="AA414" s="260"/>
    </row>
    <row r="415" spans="1:27" ht="13">
      <c r="A415" s="260"/>
      <c r="B415" s="260"/>
      <c r="C415" s="260"/>
      <c r="D415" s="260"/>
      <c r="E415" s="261"/>
      <c r="F415" s="262"/>
      <c r="G415" s="262"/>
      <c r="H415" s="262"/>
      <c r="I415" s="263"/>
      <c r="J415" s="262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  <c r="AA415" s="260"/>
    </row>
    <row r="416" spans="1:27" ht="13">
      <c r="A416" s="260"/>
      <c r="B416" s="260"/>
      <c r="C416" s="260"/>
      <c r="D416" s="260"/>
      <c r="E416" s="261"/>
      <c r="F416" s="262"/>
      <c r="G416" s="262"/>
      <c r="H416" s="262"/>
      <c r="I416" s="263"/>
      <c r="J416" s="262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  <c r="AA416" s="260"/>
    </row>
    <row r="417" spans="1:27" ht="13">
      <c r="A417" s="260"/>
      <c r="B417" s="260"/>
      <c r="C417" s="260"/>
      <c r="D417" s="260"/>
      <c r="E417" s="261"/>
      <c r="F417" s="262"/>
      <c r="G417" s="262"/>
      <c r="H417" s="262"/>
      <c r="I417" s="263"/>
      <c r="J417" s="262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  <c r="AA417" s="260"/>
    </row>
    <row r="418" spans="1:27" ht="13">
      <c r="A418" s="260"/>
      <c r="B418" s="260"/>
      <c r="C418" s="260"/>
      <c r="D418" s="260"/>
      <c r="E418" s="261"/>
      <c r="F418" s="262"/>
      <c r="G418" s="262"/>
      <c r="H418" s="262"/>
      <c r="I418" s="263"/>
      <c r="J418" s="262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  <c r="AA418" s="260"/>
    </row>
    <row r="419" spans="1:27" ht="13">
      <c r="A419" s="260"/>
      <c r="B419" s="260"/>
      <c r="C419" s="260"/>
      <c r="D419" s="260"/>
      <c r="E419" s="261"/>
      <c r="F419" s="262"/>
      <c r="G419" s="262"/>
      <c r="H419" s="262"/>
      <c r="I419" s="263"/>
      <c r="J419" s="262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  <c r="AA419" s="260"/>
    </row>
    <row r="420" spans="1:27" ht="13">
      <c r="A420" s="260"/>
      <c r="B420" s="260"/>
      <c r="C420" s="260"/>
      <c r="D420" s="260"/>
      <c r="E420" s="261"/>
      <c r="F420" s="262"/>
      <c r="G420" s="262"/>
      <c r="H420" s="262"/>
      <c r="I420" s="263"/>
      <c r="J420" s="262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  <c r="AA420" s="260"/>
    </row>
    <row r="421" spans="1:27" ht="13">
      <c r="A421" s="260"/>
      <c r="B421" s="260"/>
      <c r="C421" s="260"/>
      <c r="D421" s="260"/>
      <c r="E421" s="261"/>
      <c r="F421" s="262"/>
      <c r="G421" s="262"/>
      <c r="H421" s="262"/>
      <c r="I421" s="263"/>
      <c r="J421" s="262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  <c r="AA421" s="260"/>
    </row>
    <row r="422" spans="1:27" ht="13">
      <c r="A422" s="260"/>
      <c r="B422" s="260"/>
      <c r="C422" s="260"/>
      <c r="D422" s="260"/>
      <c r="E422" s="261"/>
      <c r="F422" s="262"/>
      <c r="G422" s="262"/>
      <c r="H422" s="262"/>
      <c r="I422" s="263"/>
      <c r="J422" s="262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  <c r="AA422" s="260"/>
    </row>
    <row r="423" spans="1:27" ht="13">
      <c r="A423" s="260"/>
      <c r="B423" s="260"/>
      <c r="C423" s="260"/>
      <c r="D423" s="260"/>
      <c r="E423" s="261"/>
      <c r="F423" s="262"/>
      <c r="G423" s="262"/>
      <c r="H423" s="262"/>
      <c r="I423" s="263"/>
      <c r="J423" s="262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  <c r="AA423" s="260"/>
    </row>
    <row r="424" spans="1:27" ht="13">
      <c r="A424" s="260"/>
      <c r="B424" s="260"/>
      <c r="C424" s="260"/>
      <c r="D424" s="260"/>
      <c r="E424" s="261"/>
      <c r="F424" s="262"/>
      <c r="G424" s="262"/>
      <c r="H424" s="262"/>
      <c r="I424" s="263"/>
      <c r="J424" s="262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  <c r="AA424" s="260"/>
    </row>
    <row r="425" spans="1:27" ht="13">
      <c r="A425" s="260"/>
      <c r="B425" s="260"/>
      <c r="C425" s="260"/>
      <c r="D425" s="260"/>
      <c r="E425" s="261"/>
      <c r="F425" s="262"/>
      <c r="G425" s="262"/>
      <c r="H425" s="262"/>
      <c r="I425" s="263"/>
      <c r="J425" s="262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  <c r="AA425" s="260"/>
    </row>
    <row r="426" spans="1:27" ht="13">
      <c r="A426" s="260"/>
      <c r="B426" s="260"/>
      <c r="C426" s="260"/>
      <c r="D426" s="260"/>
      <c r="E426" s="261"/>
      <c r="F426" s="262"/>
      <c r="G426" s="262"/>
      <c r="H426" s="262"/>
      <c r="I426" s="263"/>
      <c r="J426" s="262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  <c r="AA426" s="260"/>
    </row>
    <row r="427" spans="1:27" ht="13">
      <c r="A427" s="260"/>
      <c r="B427" s="260"/>
      <c r="C427" s="260"/>
      <c r="D427" s="260"/>
      <c r="E427" s="261"/>
      <c r="F427" s="262"/>
      <c r="G427" s="262"/>
      <c r="H427" s="262"/>
      <c r="I427" s="263"/>
      <c r="J427" s="262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  <c r="AA427" s="260"/>
    </row>
    <row r="428" spans="1:27" ht="13">
      <c r="A428" s="260"/>
      <c r="B428" s="260"/>
      <c r="C428" s="260"/>
      <c r="D428" s="260"/>
      <c r="E428" s="261"/>
      <c r="F428" s="262"/>
      <c r="G428" s="262"/>
      <c r="H428" s="262"/>
      <c r="I428" s="263"/>
      <c r="J428" s="262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  <c r="AA428" s="260"/>
    </row>
    <row r="429" spans="1:27" ht="13">
      <c r="A429" s="260"/>
      <c r="B429" s="260"/>
      <c r="C429" s="260"/>
      <c r="D429" s="260"/>
      <c r="E429" s="261"/>
      <c r="F429" s="262"/>
      <c r="G429" s="262"/>
      <c r="H429" s="262"/>
      <c r="I429" s="263"/>
      <c r="J429" s="262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  <c r="AA429" s="260"/>
    </row>
    <row r="430" spans="1:27" ht="13">
      <c r="A430" s="260"/>
      <c r="B430" s="260"/>
      <c r="C430" s="260"/>
      <c r="D430" s="260"/>
      <c r="E430" s="261"/>
      <c r="F430" s="262"/>
      <c r="G430" s="262"/>
      <c r="H430" s="262"/>
      <c r="I430" s="263"/>
      <c r="J430" s="262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  <c r="AA430" s="260"/>
    </row>
    <row r="431" spans="1:27" ht="13">
      <c r="A431" s="260"/>
      <c r="B431" s="260"/>
      <c r="C431" s="260"/>
      <c r="D431" s="260"/>
      <c r="E431" s="261"/>
      <c r="F431" s="262"/>
      <c r="G431" s="262"/>
      <c r="H431" s="262"/>
      <c r="I431" s="263"/>
      <c r="J431" s="262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  <c r="AA431" s="260"/>
    </row>
    <row r="432" spans="1:27" ht="13">
      <c r="A432" s="260"/>
      <c r="B432" s="260"/>
      <c r="C432" s="260"/>
      <c r="D432" s="260"/>
      <c r="E432" s="261"/>
      <c r="F432" s="262"/>
      <c r="G432" s="262"/>
      <c r="H432" s="262"/>
      <c r="I432" s="263"/>
      <c r="J432" s="262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  <c r="AA432" s="260"/>
    </row>
    <row r="433" spans="1:27" ht="13">
      <c r="A433" s="260"/>
      <c r="B433" s="260"/>
      <c r="C433" s="260"/>
      <c r="D433" s="260"/>
      <c r="E433" s="261"/>
      <c r="F433" s="262"/>
      <c r="G433" s="262"/>
      <c r="H433" s="262"/>
      <c r="I433" s="263"/>
      <c r="J433" s="262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  <c r="AA433" s="260"/>
    </row>
    <row r="434" spans="1:27" ht="13">
      <c r="A434" s="260"/>
      <c r="B434" s="260"/>
      <c r="C434" s="260"/>
      <c r="D434" s="260"/>
      <c r="E434" s="261"/>
      <c r="F434" s="262"/>
      <c r="G434" s="262"/>
      <c r="H434" s="262"/>
      <c r="I434" s="263"/>
      <c r="J434" s="262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  <c r="AA434" s="260"/>
    </row>
    <row r="435" spans="1:27" ht="13">
      <c r="A435" s="260"/>
      <c r="B435" s="260"/>
      <c r="C435" s="260"/>
      <c r="D435" s="260"/>
      <c r="E435" s="261"/>
      <c r="F435" s="262"/>
      <c r="G435" s="262"/>
      <c r="H435" s="262"/>
      <c r="I435" s="263"/>
      <c r="J435" s="262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</row>
    <row r="436" spans="1:27" ht="13">
      <c r="A436" s="260"/>
      <c r="B436" s="260"/>
      <c r="C436" s="260"/>
      <c r="D436" s="260"/>
      <c r="E436" s="261"/>
      <c r="F436" s="262"/>
      <c r="G436" s="262"/>
      <c r="H436" s="262"/>
      <c r="I436" s="263"/>
      <c r="J436" s="262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  <c r="AA436" s="260"/>
    </row>
    <row r="437" spans="1:27" ht="13">
      <c r="A437" s="260"/>
      <c r="B437" s="260"/>
      <c r="C437" s="260"/>
      <c r="D437" s="260"/>
      <c r="E437" s="261"/>
      <c r="F437" s="262"/>
      <c r="G437" s="262"/>
      <c r="H437" s="262"/>
      <c r="I437" s="263"/>
      <c r="J437" s="262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  <c r="AA437" s="260"/>
    </row>
    <row r="438" spans="1:27" ht="13">
      <c r="A438" s="260"/>
      <c r="B438" s="260"/>
      <c r="C438" s="260"/>
      <c r="D438" s="260"/>
      <c r="E438" s="261"/>
      <c r="F438" s="262"/>
      <c r="G438" s="262"/>
      <c r="H438" s="262"/>
      <c r="I438" s="263"/>
      <c r="J438" s="262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  <c r="AA438" s="260"/>
    </row>
    <row r="439" spans="1:27" ht="13">
      <c r="A439" s="260"/>
      <c r="B439" s="260"/>
      <c r="C439" s="260"/>
      <c r="D439" s="260"/>
      <c r="E439" s="261"/>
      <c r="F439" s="262"/>
      <c r="G439" s="262"/>
      <c r="H439" s="262"/>
      <c r="I439" s="263"/>
      <c r="J439" s="262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  <c r="AA439" s="260"/>
    </row>
    <row r="440" spans="1:27" ht="13">
      <c r="A440" s="260"/>
      <c r="B440" s="260"/>
      <c r="C440" s="260"/>
      <c r="D440" s="260"/>
      <c r="E440" s="261"/>
      <c r="F440" s="262"/>
      <c r="G440" s="262"/>
      <c r="H440" s="262"/>
      <c r="I440" s="263"/>
      <c r="J440" s="262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  <c r="AA440" s="260"/>
    </row>
    <row r="441" spans="1:27" ht="13">
      <c r="A441" s="260"/>
      <c r="B441" s="260"/>
      <c r="C441" s="260"/>
      <c r="D441" s="260"/>
      <c r="E441" s="261"/>
      <c r="F441" s="262"/>
      <c r="G441" s="262"/>
      <c r="H441" s="262"/>
      <c r="I441" s="263"/>
      <c r="J441" s="262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  <c r="AA441" s="260"/>
    </row>
    <row r="442" spans="1:27" ht="13">
      <c r="A442" s="260"/>
      <c r="B442" s="260"/>
      <c r="C442" s="260"/>
      <c r="D442" s="260"/>
      <c r="E442" s="261"/>
      <c r="F442" s="262"/>
      <c r="G442" s="262"/>
      <c r="H442" s="262"/>
      <c r="I442" s="263"/>
      <c r="J442" s="262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  <c r="AA442" s="260"/>
    </row>
    <row r="443" spans="1:27" ht="13">
      <c r="A443" s="260"/>
      <c r="B443" s="260"/>
      <c r="C443" s="260"/>
      <c r="D443" s="260"/>
      <c r="E443" s="261"/>
      <c r="F443" s="262"/>
      <c r="G443" s="262"/>
      <c r="H443" s="262"/>
      <c r="I443" s="263"/>
      <c r="J443" s="262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  <c r="AA443" s="260"/>
    </row>
    <row r="444" spans="1:27" ht="13">
      <c r="A444" s="260"/>
      <c r="B444" s="260"/>
      <c r="C444" s="260"/>
      <c r="D444" s="260"/>
      <c r="E444" s="261"/>
      <c r="F444" s="262"/>
      <c r="G444" s="262"/>
      <c r="H444" s="262"/>
      <c r="I444" s="263"/>
      <c r="J444" s="262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  <c r="AA444" s="260"/>
    </row>
    <row r="445" spans="1:27" ht="13">
      <c r="A445" s="260"/>
      <c r="B445" s="260"/>
      <c r="C445" s="260"/>
      <c r="D445" s="260"/>
      <c r="E445" s="261"/>
      <c r="F445" s="262"/>
      <c r="G445" s="262"/>
      <c r="H445" s="262"/>
      <c r="I445" s="263"/>
      <c r="J445" s="262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  <c r="AA445" s="260"/>
    </row>
    <row r="446" spans="1:27" ht="13">
      <c r="A446" s="260"/>
      <c r="B446" s="260"/>
      <c r="C446" s="260"/>
      <c r="D446" s="260"/>
      <c r="E446" s="261"/>
      <c r="F446" s="262"/>
      <c r="G446" s="262"/>
      <c r="H446" s="262"/>
      <c r="I446" s="263"/>
      <c r="J446" s="262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  <c r="AA446" s="260"/>
    </row>
    <row r="447" spans="1:27" ht="13">
      <c r="A447" s="260"/>
      <c r="B447" s="260"/>
      <c r="C447" s="260"/>
      <c r="D447" s="260"/>
      <c r="E447" s="261"/>
      <c r="F447" s="262"/>
      <c r="G447" s="262"/>
      <c r="H447" s="262"/>
      <c r="I447" s="263"/>
      <c r="J447" s="262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</row>
    <row r="448" spans="1:27" ht="13">
      <c r="A448" s="260"/>
      <c r="B448" s="260"/>
      <c r="C448" s="260"/>
      <c r="D448" s="260"/>
      <c r="E448" s="261"/>
      <c r="F448" s="262"/>
      <c r="G448" s="262"/>
      <c r="H448" s="262"/>
      <c r="I448" s="263"/>
      <c r="J448" s="262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  <c r="AA448" s="260"/>
    </row>
    <row r="449" spans="1:27" ht="13">
      <c r="A449" s="260"/>
      <c r="B449" s="260"/>
      <c r="C449" s="260"/>
      <c r="D449" s="260"/>
      <c r="E449" s="261"/>
      <c r="F449" s="262"/>
      <c r="G449" s="262"/>
      <c r="H449" s="262"/>
      <c r="I449" s="263"/>
      <c r="J449" s="262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  <c r="AA449" s="260"/>
    </row>
    <row r="450" spans="1:27" ht="13">
      <c r="A450" s="260"/>
      <c r="B450" s="260"/>
      <c r="C450" s="260"/>
      <c r="D450" s="260"/>
      <c r="E450" s="261"/>
      <c r="F450" s="262"/>
      <c r="G450" s="262"/>
      <c r="H450" s="262"/>
      <c r="I450" s="263"/>
      <c r="J450" s="262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  <c r="AA450" s="260"/>
    </row>
    <row r="451" spans="1:27" ht="13">
      <c r="A451" s="260"/>
      <c r="B451" s="260"/>
      <c r="C451" s="260"/>
      <c r="D451" s="260"/>
      <c r="E451" s="261"/>
      <c r="F451" s="262"/>
      <c r="G451" s="262"/>
      <c r="H451" s="262"/>
      <c r="I451" s="263"/>
      <c r="J451" s="262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  <c r="AA451" s="260"/>
    </row>
    <row r="452" spans="1:27" ht="13">
      <c r="A452" s="260"/>
      <c r="B452" s="260"/>
      <c r="C452" s="260"/>
      <c r="D452" s="260"/>
      <c r="E452" s="261"/>
      <c r="F452" s="262"/>
      <c r="G452" s="262"/>
      <c r="H452" s="262"/>
      <c r="I452" s="263"/>
      <c r="J452" s="262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  <c r="AA452" s="260"/>
    </row>
    <row r="453" spans="1:27" ht="13">
      <c r="A453" s="260"/>
      <c r="B453" s="260"/>
      <c r="C453" s="260"/>
      <c r="D453" s="260"/>
      <c r="E453" s="261"/>
      <c r="F453" s="262"/>
      <c r="G453" s="262"/>
      <c r="H453" s="262"/>
      <c r="I453" s="263"/>
      <c r="J453" s="262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  <c r="AA453" s="260"/>
    </row>
    <row r="454" spans="1:27" ht="13">
      <c r="A454" s="260"/>
      <c r="B454" s="260"/>
      <c r="C454" s="260"/>
      <c r="D454" s="260"/>
      <c r="E454" s="261"/>
      <c r="F454" s="262"/>
      <c r="G454" s="262"/>
      <c r="H454" s="262"/>
      <c r="I454" s="263"/>
      <c r="J454" s="262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</row>
    <row r="455" spans="1:27" ht="13">
      <c r="A455" s="260"/>
      <c r="B455" s="260"/>
      <c r="C455" s="260"/>
      <c r="D455" s="260"/>
      <c r="E455" s="261"/>
      <c r="F455" s="262"/>
      <c r="G455" s="262"/>
      <c r="H455" s="262"/>
      <c r="I455" s="263"/>
      <c r="J455" s="262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  <c r="AA455" s="260"/>
    </row>
    <row r="456" spans="1:27" ht="13">
      <c r="A456" s="260"/>
      <c r="B456" s="260"/>
      <c r="C456" s="260"/>
      <c r="D456" s="260"/>
      <c r="E456" s="261"/>
      <c r="F456" s="262"/>
      <c r="G456" s="262"/>
      <c r="H456" s="262"/>
      <c r="I456" s="263"/>
      <c r="J456" s="262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  <c r="AA456" s="260"/>
    </row>
    <row r="457" spans="1:27" ht="13">
      <c r="A457" s="260"/>
      <c r="B457" s="260"/>
      <c r="C457" s="260"/>
      <c r="D457" s="260"/>
      <c r="E457" s="261"/>
      <c r="F457" s="262"/>
      <c r="G457" s="262"/>
      <c r="H457" s="262"/>
      <c r="I457" s="263"/>
      <c r="J457" s="262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  <c r="AA457" s="260"/>
    </row>
    <row r="458" spans="1:27" ht="13">
      <c r="A458" s="260"/>
      <c r="B458" s="260"/>
      <c r="C458" s="260"/>
      <c r="D458" s="260"/>
      <c r="E458" s="261"/>
      <c r="F458" s="262"/>
      <c r="G458" s="262"/>
      <c r="H458" s="262"/>
      <c r="I458" s="263"/>
      <c r="J458" s="262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  <c r="AA458" s="260"/>
    </row>
    <row r="459" spans="1:27" ht="13">
      <c r="A459" s="260"/>
      <c r="B459" s="260"/>
      <c r="C459" s="260"/>
      <c r="D459" s="260"/>
      <c r="E459" s="261"/>
      <c r="F459" s="262"/>
      <c r="G459" s="262"/>
      <c r="H459" s="262"/>
      <c r="I459" s="263"/>
      <c r="J459" s="262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  <c r="AA459" s="260"/>
    </row>
    <row r="460" spans="1:27" ht="13">
      <c r="A460" s="260"/>
      <c r="B460" s="260"/>
      <c r="C460" s="260"/>
      <c r="D460" s="260"/>
      <c r="E460" s="261"/>
      <c r="F460" s="262"/>
      <c r="G460" s="262"/>
      <c r="H460" s="262"/>
      <c r="I460" s="263"/>
      <c r="J460" s="262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  <c r="AA460" s="260"/>
    </row>
    <row r="461" spans="1:27" ht="13">
      <c r="A461" s="260"/>
      <c r="B461" s="260"/>
      <c r="C461" s="260"/>
      <c r="D461" s="260"/>
      <c r="E461" s="261"/>
      <c r="F461" s="262"/>
      <c r="G461" s="262"/>
      <c r="H461" s="262"/>
      <c r="I461" s="263"/>
      <c r="J461" s="262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  <c r="AA461" s="260"/>
    </row>
    <row r="462" spans="1:27" ht="13">
      <c r="A462" s="260"/>
      <c r="B462" s="260"/>
      <c r="C462" s="260"/>
      <c r="D462" s="260"/>
      <c r="E462" s="261"/>
      <c r="F462" s="262"/>
      <c r="G462" s="262"/>
      <c r="H462" s="262"/>
      <c r="I462" s="263"/>
      <c r="J462" s="262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  <c r="AA462" s="260"/>
    </row>
    <row r="463" spans="1:27" ht="13">
      <c r="A463" s="260"/>
      <c r="B463" s="260"/>
      <c r="C463" s="260"/>
      <c r="D463" s="260"/>
      <c r="E463" s="261"/>
      <c r="F463" s="262"/>
      <c r="G463" s="262"/>
      <c r="H463" s="262"/>
      <c r="I463" s="263"/>
      <c r="J463" s="262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  <c r="AA463" s="260"/>
    </row>
    <row r="464" spans="1:27" ht="13">
      <c r="A464" s="260"/>
      <c r="B464" s="260"/>
      <c r="C464" s="260"/>
      <c r="D464" s="260"/>
      <c r="E464" s="261"/>
      <c r="F464" s="262"/>
      <c r="G464" s="262"/>
      <c r="H464" s="262"/>
      <c r="I464" s="263"/>
      <c r="J464" s="262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  <c r="AA464" s="260"/>
    </row>
    <row r="465" spans="1:27" ht="13">
      <c r="A465" s="260"/>
      <c r="B465" s="260"/>
      <c r="C465" s="260"/>
      <c r="D465" s="260"/>
      <c r="E465" s="261"/>
      <c r="F465" s="262"/>
      <c r="G465" s="262"/>
      <c r="H465" s="262"/>
      <c r="I465" s="263"/>
      <c r="J465" s="262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  <c r="AA465" s="260"/>
    </row>
    <row r="466" spans="1:27" ht="13">
      <c r="A466" s="260"/>
      <c r="B466" s="260"/>
      <c r="C466" s="260"/>
      <c r="D466" s="260"/>
      <c r="E466" s="261"/>
      <c r="F466" s="262"/>
      <c r="G466" s="262"/>
      <c r="H466" s="262"/>
      <c r="I466" s="263"/>
      <c r="J466" s="262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  <c r="AA466" s="260"/>
    </row>
    <row r="467" spans="1:27" ht="13">
      <c r="A467" s="260"/>
      <c r="B467" s="260"/>
      <c r="C467" s="260"/>
      <c r="D467" s="260"/>
      <c r="E467" s="261"/>
      <c r="F467" s="262"/>
      <c r="G467" s="262"/>
      <c r="H467" s="262"/>
      <c r="I467" s="263"/>
      <c r="J467" s="262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</row>
    <row r="468" spans="1:27" ht="13">
      <c r="A468" s="260"/>
      <c r="B468" s="260"/>
      <c r="C468" s="260"/>
      <c r="D468" s="260"/>
      <c r="E468" s="261"/>
      <c r="F468" s="262"/>
      <c r="G468" s="262"/>
      <c r="H468" s="262"/>
      <c r="I468" s="263"/>
      <c r="J468" s="262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  <c r="AA468" s="260"/>
    </row>
    <row r="469" spans="1:27" ht="13">
      <c r="A469" s="260"/>
      <c r="B469" s="260"/>
      <c r="C469" s="260"/>
      <c r="D469" s="260"/>
      <c r="E469" s="261"/>
      <c r="F469" s="262"/>
      <c r="G469" s="262"/>
      <c r="H469" s="262"/>
      <c r="I469" s="263"/>
      <c r="J469" s="262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  <c r="AA469" s="260"/>
    </row>
    <row r="470" spans="1:27" ht="13">
      <c r="A470" s="260"/>
      <c r="B470" s="260"/>
      <c r="C470" s="260"/>
      <c r="D470" s="260"/>
      <c r="E470" s="261"/>
      <c r="F470" s="262"/>
      <c r="G470" s="262"/>
      <c r="H470" s="262"/>
      <c r="I470" s="263"/>
      <c r="J470" s="262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  <c r="AA470" s="260"/>
    </row>
    <row r="471" spans="1:27" ht="13">
      <c r="A471" s="260"/>
      <c r="B471" s="260"/>
      <c r="C471" s="260"/>
      <c r="D471" s="260"/>
      <c r="E471" s="261"/>
      <c r="F471" s="262"/>
      <c r="G471" s="262"/>
      <c r="H471" s="262"/>
      <c r="I471" s="263"/>
      <c r="J471" s="262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  <c r="AA471" s="260"/>
    </row>
    <row r="472" spans="1:27" ht="13">
      <c r="A472" s="260"/>
      <c r="B472" s="260"/>
      <c r="C472" s="260"/>
      <c r="D472" s="260"/>
      <c r="E472" s="261"/>
      <c r="F472" s="262"/>
      <c r="G472" s="262"/>
      <c r="H472" s="262"/>
      <c r="I472" s="263"/>
      <c r="J472" s="262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  <c r="AA472" s="260"/>
    </row>
    <row r="473" spans="1:27" ht="13">
      <c r="A473" s="260"/>
      <c r="B473" s="260"/>
      <c r="C473" s="260"/>
      <c r="D473" s="260"/>
      <c r="E473" s="261"/>
      <c r="F473" s="262"/>
      <c r="G473" s="262"/>
      <c r="H473" s="262"/>
      <c r="I473" s="263"/>
      <c r="J473" s="262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</row>
    <row r="474" spans="1:27" ht="13">
      <c r="A474" s="260"/>
      <c r="B474" s="260"/>
      <c r="C474" s="260"/>
      <c r="D474" s="260"/>
      <c r="E474" s="261"/>
      <c r="F474" s="262"/>
      <c r="G474" s="262"/>
      <c r="H474" s="262"/>
      <c r="I474" s="263"/>
      <c r="J474" s="262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  <c r="AA474" s="260"/>
    </row>
    <row r="475" spans="1:27" ht="13">
      <c r="A475" s="260"/>
      <c r="B475" s="260"/>
      <c r="C475" s="260"/>
      <c r="D475" s="260"/>
      <c r="E475" s="261"/>
      <c r="F475" s="262"/>
      <c r="G475" s="262"/>
      <c r="H475" s="262"/>
      <c r="I475" s="263"/>
      <c r="J475" s="262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  <c r="AA475" s="260"/>
    </row>
    <row r="476" spans="1:27" ht="13">
      <c r="A476" s="260"/>
      <c r="B476" s="260"/>
      <c r="C476" s="260"/>
      <c r="D476" s="260"/>
      <c r="E476" s="261"/>
      <c r="F476" s="262"/>
      <c r="G476" s="262"/>
      <c r="H476" s="262"/>
      <c r="I476" s="263"/>
      <c r="J476" s="262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  <c r="AA476" s="260"/>
    </row>
    <row r="477" spans="1:27" ht="13">
      <c r="A477" s="260"/>
      <c r="B477" s="260"/>
      <c r="C477" s="260"/>
      <c r="D477" s="260"/>
      <c r="E477" s="261"/>
      <c r="F477" s="262"/>
      <c r="G477" s="262"/>
      <c r="H477" s="262"/>
      <c r="I477" s="263"/>
      <c r="J477" s="262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  <c r="AA477" s="260"/>
    </row>
    <row r="478" spans="1:27" ht="13">
      <c r="A478" s="260"/>
      <c r="B478" s="260"/>
      <c r="C478" s="260"/>
      <c r="D478" s="260"/>
      <c r="E478" s="261"/>
      <c r="F478" s="262"/>
      <c r="G478" s="262"/>
      <c r="H478" s="262"/>
      <c r="I478" s="263"/>
      <c r="J478" s="262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  <c r="AA478" s="260"/>
    </row>
    <row r="479" spans="1:27" ht="13">
      <c r="A479" s="260"/>
      <c r="B479" s="260"/>
      <c r="C479" s="260"/>
      <c r="D479" s="260"/>
      <c r="E479" s="261"/>
      <c r="F479" s="262"/>
      <c r="G479" s="262"/>
      <c r="H479" s="262"/>
      <c r="I479" s="263"/>
      <c r="J479" s="262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  <c r="AA479" s="260"/>
    </row>
    <row r="480" spans="1:27" ht="13">
      <c r="A480" s="260"/>
      <c r="B480" s="260"/>
      <c r="C480" s="260"/>
      <c r="D480" s="260"/>
      <c r="E480" s="261"/>
      <c r="F480" s="262"/>
      <c r="G480" s="262"/>
      <c r="H480" s="262"/>
      <c r="I480" s="263"/>
      <c r="J480" s="262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  <c r="AA480" s="260"/>
    </row>
    <row r="481" spans="1:27" ht="13">
      <c r="A481" s="260"/>
      <c r="B481" s="260"/>
      <c r="C481" s="260"/>
      <c r="D481" s="260"/>
      <c r="E481" s="261"/>
      <c r="F481" s="262"/>
      <c r="G481" s="262"/>
      <c r="H481" s="262"/>
      <c r="I481" s="263"/>
      <c r="J481" s="262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  <c r="AA481" s="260"/>
    </row>
    <row r="482" spans="1:27" ht="13">
      <c r="A482" s="260"/>
      <c r="B482" s="260"/>
      <c r="C482" s="260"/>
      <c r="D482" s="260"/>
      <c r="E482" s="261"/>
      <c r="F482" s="262"/>
      <c r="G482" s="262"/>
      <c r="H482" s="262"/>
      <c r="I482" s="263"/>
      <c r="J482" s="262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  <c r="AA482" s="260"/>
    </row>
    <row r="483" spans="1:27" ht="13">
      <c r="A483" s="260"/>
      <c r="B483" s="260"/>
      <c r="C483" s="260"/>
      <c r="D483" s="260"/>
      <c r="E483" s="261"/>
      <c r="F483" s="262"/>
      <c r="G483" s="262"/>
      <c r="H483" s="262"/>
      <c r="I483" s="263"/>
      <c r="J483" s="262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  <c r="AA483" s="260"/>
    </row>
    <row r="484" spans="1:27" ht="13">
      <c r="A484" s="260"/>
      <c r="B484" s="260"/>
      <c r="C484" s="260"/>
      <c r="D484" s="260"/>
      <c r="E484" s="261"/>
      <c r="F484" s="262"/>
      <c r="G484" s="262"/>
      <c r="H484" s="262"/>
      <c r="I484" s="263"/>
      <c r="J484" s="262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  <c r="AA484" s="260"/>
    </row>
    <row r="485" spans="1:27" ht="13">
      <c r="A485" s="260"/>
      <c r="B485" s="260"/>
      <c r="C485" s="260"/>
      <c r="D485" s="260"/>
      <c r="E485" s="261"/>
      <c r="F485" s="262"/>
      <c r="G485" s="262"/>
      <c r="H485" s="262"/>
      <c r="I485" s="263"/>
      <c r="J485" s="262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  <c r="AA485" s="260"/>
    </row>
    <row r="486" spans="1:27" ht="13">
      <c r="A486" s="260"/>
      <c r="B486" s="260"/>
      <c r="C486" s="260"/>
      <c r="D486" s="260"/>
      <c r="E486" s="261"/>
      <c r="F486" s="262"/>
      <c r="G486" s="262"/>
      <c r="H486" s="262"/>
      <c r="I486" s="263"/>
      <c r="J486" s="262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  <c r="AA486" s="260"/>
    </row>
    <row r="487" spans="1:27" ht="13">
      <c r="A487" s="260"/>
      <c r="B487" s="260"/>
      <c r="C487" s="260"/>
      <c r="D487" s="260"/>
      <c r="E487" s="261"/>
      <c r="F487" s="262"/>
      <c r="G487" s="262"/>
      <c r="H487" s="262"/>
      <c r="I487" s="263"/>
      <c r="J487" s="262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  <c r="AA487" s="260"/>
    </row>
    <row r="488" spans="1:27" ht="13">
      <c r="A488" s="260"/>
      <c r="B488" s="260"/>
      <c r="C488" s="260"/>
      <c r="D488" s="260"/>
      <c r="E488" s="261"/>
      <c r="F488" s="262"/>
      <c r="G488" s="262"/>
      <c r="H488" s="262"/>
      <c r="I488" s="263"/>
      <c r="J488" s="262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  <c r="AA488" s="260"/>
    </row>
    <row r="489" spans="1:27" ht="13">
      <c r="A489" s="260"/>
      <c r="B489" s="260"/>
      <c r="C489" s="260"/>
      <c r="D489" s="260"/>
      <c r="E489" s="261"/>
      <c r="F489" s="262"/>
      <c r="G489" s="262"/>
      <c r="H489" s="262"/>
      <c r="I489" s="263"/>
      <c r="J489" s="262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  <c r="AA489" s="260"/>
    </row>
    <row r="490" spans="1:27" ht="13">
      <c r="A490" s="260"/>
      <c r="B490" s="260"/>
      <c r="C490" s="260"/>
      <c r="D490" s="260"/>
      <c r="E490" s="261"/>
      <c r="F490" s="262"/>
      <c r="G490" s="262"/>
      <c r="H490" s="262"/>
      <c r="I490" s="263"/>
      <c r="J490" s="262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  <c r="AA490" s="260"/>
    </row>
    <row r="491" spans="1:27" ht="13">
      <c r="A491" s="260"/>
      <c r="B491" s="260"/>
      <c r="C491" s="260"/>
      <c r="D491" s="260"/>
      <c r="E491" s="261"/>
      <c r="F491" s="262"/>
      <c r="G491" s="262"/>
      <c r="H491" s="262"/>
      <c r="I491" s="263"/>
      <c r="J491" s="262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  <c r="AA491" s="260"/>
    </row>
    <row r="492" spans="1:27" ht="13">
      <c r="A492" s="260"/>
      <c r="B492" s="260"/>
      <c r="C492" s="260"/>
      <c r="D492" s="260"/>
      <c r="E492" s="261"/>
      <c r="F492" s="262"/>
      <c r="G492" s="262"/>
      <c r="H492" s="262"/>
      <c r="I492" s="263"/>
      <c r="J492" s="262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  <c r="AA492" s="260"/>
    </row>
    <row r="493" spans="1:27" ht="13">
      <c r="A493" s="260"/>
      <c r="B493" s="260"/>
      <c r="C493" s="260"/>
      <c r="D493" s="260"/>
      <c r="E493" s="261"/>
      <c r="F493" s="262"/>
      <c r="G493" s="262"/>
      <c r="H493" s="262"/>
      <c r="I493" s="263"/>
      <c r="J493" s="262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</row>
    <row r="494" spans="1:27" ht="13">
      <c r="A494" s="260"/>
      <c r="B494" s="260"/>
      <c r="C494" s="260"/>
      <c r="D494" s="260"/>
      <c r="E494" s="261"/>
      <c r="F494" s="262"/>
      <c r="G494" s="262"/>
      <c r="H494" s="262"/>
      <c r="I494" s="263"/>
      <c r="J494" s="262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  <c r="AA494" s="260"/>
    </row>
    <row r="495" spans="1:27" ht="13">
      <c r="A495" s="260"/>
      <c r="B495" s="260"/>
      <c r="C495" s="260"/>
      <c r="D495" s="260"/>
      <c r="E495" s="261"/>
      <c r="F495" s="262"/>
      <c r="G495" s="262"/>
      <c r="H495" s="262"/>
      <c r="I495" s="263"/>
      <c r="J495" s="262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  <c r="AA495" s="260"/>
    </row>
    <row r="496" spans="1:27" ht="13">
      <c r="A496" s="260"/>
      <c r="B496" s="260"/>
      <c r="C496" s="260"/>
      <c r="D496" s="260"/>
      <c r="E496" s="261"/>
      <c r="F496" s="262"/>
      <c r="G496" s="262"/>
      <c r="H496" s="262"/>
      <c r="I496" s="263"/>
      <c r="J496" s="262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  <c r="AA496" s="260"/>
    </row>
    <row r="497" spans="1:27" ht="13">
      <c r="A497" s="260"/>
      <c r="B497" s="260"/>
      <c r="C497" s="260"/>
      <c r="D497" s="260"/>
      <c r="E497" s="261"/>
      <c r="F497" s="262"/>
      <c r="G497" s="262"/>
      <c r="H497" s="262"/>
      <c r="I497" s="263"/>
      <c r="J497" s="262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  <c r="AA497" s="260"/>
    </row>
    <row r="498" spans="1:27" ht="13">
      <c r="A498" s="260"/>
      <c r="B498" s="260"/>
      <c r="C498" s="260"/>
      <c r="D498" s="260"/>
      <c r="E498" s="261"/>
      <c r="F498" s="262"/>
      <c r="G498" s="262"/>
      <c r="H498" s="262"/>
      <c r="I498" s="263"/>
      <c r="J498" s="262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  <c r="AA498" s="260"/>
    </row>
    <row r="499" spans="1:27" ht="13">
      <c r="A499" s="260"/>
      <c r="B499" s="260"/>
      <c r="C499" s="260"/>
      <c r="D499" s="260"/>
      <c r="E499" s="261"/>
      <c r="F499" s="262"/>
      <c r="G499" s="262"/>
      <c r="H499" s="262"/>
      <c r="I499" s="263"/>
      <c r="J499" s="262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</row>
    <row r="500" spans="1:27" ht="13">
      <c r="A500" s="260"/>
      <c r="B500" s="260"/>
      <c r="C500" s="260"/>
      <c r="D500" s="260"/>
      <c r="E500" s="261"/>
      <c r="F500" s="262"/>
      <c r="G500" s="262"/>
      <c r="H500" s="262"/>
      <c r="I500" s="263"/>
      <c r="J500" s="262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  <c r="AA500" s="260"/>
    </row>
    <row r="501" spans="1:27" ht="13">
      <c r="A501" s="260"/>
      <c r="B501" s="260"/>
      <c r="C501" s="260"/>
      <c r="D501" s="260"/>
      <c r="E501" s="261"/>
      <c r="F501" s="262"/>
      <c r="G501" s="262"/>
      <c r="H501" s="262"/>
      <c r="I501" s="263"/>
      <c r="J501" s="262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  <c r="AA501" s="260"/>
    </row>
    <row r="502" spans="1:27" ht="13">
      <c r="A502" s="260"/>
      <c r="B502" s="260"/>
      <c r="C502" s="260"/>
      <c r="D502" s="260"/>
      <c r="E502" s="261"/>
      <c r="F502" s="262"/>
      <c r="G502" s="262"/>
      <c r="H502" s="262"/>
      <c r="I502" s="263"/>
      <c r="J502" s="262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</row>
    <row r="503" spans="1:27" ht="13">
      <c r="A503" s="260"/>
      <c r="B503" s="260"/>
      <c r="C503" s="260"/>
      <c r="D503" s="260"/>
      <c r="E503" s="261"/>
      <c r="F503" s="262"/>
      <c r="G503" s="262"/>
      <c r="H503" s="262"/>
      <c r="I503" s="263"/>
      <c r="J503" s="262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  <c r="AA503" s="260"/>
    </row>
    <row r="504" spans="1:27" ht="13">
      <c r="A504" s="260"/>
      <c r="B504" s="260"/>
      <c r="C504" s="260"/>
      <c r="D504" s="260"/>
      <c r="E504" s="261"/>
      <c r="F504" s="262"/>
      <c r="G504" s="262"/>
      <c r="H504" s="262"/>
      <c r="I504" s="263"/>
      <c r="J504" s="262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  <c r="AA504" s="260"/>
    </row>
    <row r="505" spans="1:27" ht="13">
      <c r="A505" s="260"/>
      <c r="B505" s="260"/>
      <c r="C505" s="260"/>
      <c r="D505" s="260"/>
      <c r="E505" s="261"/>
      <c r="F505" s="262"/>
      <c r="G505" s="262"/>
      <c r="H505" s="262"/>
      <c r="I505" s="263"/>
      <c r="J505" s="262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</row>
    <row r="506" spans="1:27" ht="13">
      <c r="A506" s="260"/>
      <c r="B506" s="260"/>
      <c r="C506" s="260"/>
      <c r="D506" s="260"/>
      <c r="E506" s="261"/>
      <c r="F506" s="262"/>
      <c r="G506" s="262"/>
      <c r="H506" s="262"/>
      <c r="I506" s="263"/>
      <c r="J506" s="262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  <c r="AA506" s="260"/>
    </row>
    <row r="507" spans="1:27" ht="13">
      <c r="A507" s="260"/>
      <c r="B507" s="260"/>
      <c r="C507" s="260"/>
      <c r="D507" s="260"/>
      <c r="E507" s="261"/>
      <c r="F507" s="262"/>
      <c r="G507" s="262"/>
      <c r="H507" s="262"/>
      <c r="I507" s="263"/>
      <c r="J507" s="262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  <c r="AA507" s="260"/>
    </row>
    <row r="508" spans="1:27" ht="13">
      <c r="A508" s="260"/>
      <c r="B508" s="260"/>
      <c r="C508" s="260"/>
      <c r="D508" s="260"/>
      <c r="E508" s="261"/>
      <c r="F508" s="262"/>
      <c r="G508" s="262"/>
      <c r="H508" s="262"/>
      <c r="I508" s="263"/>
      <c r="J508" s="262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  <c r="AA508" s="260"/>
    </row>
    <row r="509" spans="1:27" ht="13">
      <c r="A509" s="260"/>
      <c r="B509" s="260"/>
      <c r="C509" s="260"/>
      <c r="D509" s="260"/>
      <c r="E509" s="261"/>
      <c r="F509" s="262"/>
      <c r="G509" s="262"/>
      <c r="H509" s="262"/>
      <c r="I509" s="263"/>
      <c r="J509" s="262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  <c r="AA509" s="260"/>
    </row>
    <row r="510" spans="1:27" ht="13">
      <c r="A510" s="260"/>
      <c r="B510" s="260"/>
      <c r="C510" s="260"/>
      <c r="D510" s="260"/>
      <c r="E510" s="261"/>
      <c r="F510" s="262"/>
      <c r="G510" s="262"/>
      <c r="H510" s="262"/>
      <c r="I510" s="263"/>
      <c r="J510" s="262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  <c r="AA510" s="260"/>
    </row>
    <row r="511" spans="1:27" ht="13">
      <c r="A511" s="260"/>
      <c r="B511" s="260"/>
      <c r="C511" s="260"/>
      <c r="D511" s="260"/>
      <c r="E511" s="261"/>
      <c r="F511" s="262"/>
      <c r="G511" s="262"/>
      <c r="H511" s="262"/>
      <c r="I511" s="263"/>
      <c r="J511" s="262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  <c r="AA511" s="260"/>
    </row>
    <row r="512" spans="1:27" ht="13">
      <c r="A512" s="260"/>
      <c r="B512" s="260"/>
      <c r="C512" s="260"/>
      <c r="D512" s="260"/>
      <c r="E512" s="261"/>
      <c r="F512" s="262"/>
      <c r="G512" s="262"/>
      <c r="H512" s="262"/>
      <c r="I512" s="263"/>
      <c r="J512" s="262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</row>
    <row r="513" spans="1:27" ht="13">
      <c r="A513" s="260"/>
      <c r="B513" s="260"/>
      <c r="C513" s="260"/>
      <c r="D513" s="260"/>
      <c r="E513" s="261"/>
      <c r="F513" s="262"/>
      <c r="G513" s="262"/>
      <c r="H513" s="262"/>
      <c r="I513" s="263"/>
      <c r="J513" s="262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</row>
    <row r="514" spans="1:27" ht="13">
      <c r="A514" s="260"/>
      <c r="B514" s="260"/>
      <c r="C514" s="260"/>
      <c r="D514" s="260"/>
      <c r="E514" s="261"/>
      <c r="F514" s="262"/>
      <c r="G514" s="262"/>
      <c r="H514" s="262"/>
      <c r="I514" s="263"/>
      <c r="J514" s="262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  <c r="AA514" s="260"/>
    </row>
    <row r="515" spans="1:27" ht="13">
      <c r="A515" s="260"/>
      <c r="B515" s="260"/>
      <c r="C515" s="260"/>
      <c r="D515" s="260"/>
      <c r="E515" s="261"/>
      <c r="F515" s="262"/>
      <c r="G515" s="262"/>
      <c r="H515" s="262"/>
      <c r="I515" s="263"/>
      <c r="J515" s="262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  <c r="AA515" s="260"/>
    </row>
    <row r="516" spans="1:27" ht="13">
      <c r="A516" s="260"/>
      <c r="B516" s="260"/>
      <c r="C516" s="260"/>
      <c r="D516" s="260"/>
      <c r="E516" s="261"/>
      <c r="F516" s="262"/>
      <c r="G516" s="262"/>
      <c r="H516" s="262"/>
      <c r="I516" s="263"/>
      <c r="J516" s="262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  <c r="AA516" s="260"/>
    </row>
    <row r="517" spans="1:27" ht="13">
      <c r="A517" s="260"/>
      <c r="B517" s="260"/>
      <c r="C517" s="260"/>
      <c r="D517" s="260"/>
      <c r="E517" s="261"/>
      <c r="F517" s="262"/>
      <c r="G517" s="262"/>
      <c r="H517" s="262"/>
      <c r="I517" s="263"/>
      <c r="J517" s="262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  <c r="AA517" s="260"/>
    </row>
    <row r="518" spans="1:27" ht="13">
      <c r="A518" s="260"/>
      <c r="B518" s="260"/>
      <c r="C518" s="260"/>
      <c r="D518" s="260"/>
      <c r="E518" s="261"/>
      <c r="F518" s="262"/>
      <c r="G518" s="262"/>
      <c r="H518" s="262"/>
      <c r="I518" s="263"/>
      <c r="J518" s="262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</row>
    <row r="519" spans="1:27" ht="13">
      <c r="A519" s="260"/>
      <c r="B519" s="260"/>
      <c r="C519" s="260"/>
      <c r="D519" s="260"/>
      <c r="E519" s="261"/>
      <c r="F519" s="262"/>
      <c r="G519" s="262"/>
      <c r="H519" s="262"/>
      <c r="I519" s="263"/>
      <c r="J519" s="262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  <c r="AA519" s="260"/>
    </row>
    <row r="520" spans="1:27" ht="13">
      <c r="A520" s="260"/>
      <c r="B520" s="260"/>
      <c r="C520" s="260"/>
      <c r="D520" s="260"/>
      <c r="E520" s="261"/>
      <c r="F520" s="262"/>
      <c r="G520" s="262"/>
      <c r="H520" s="262"/>
      <c r="I520" s="263"/>
      <c r="J520" s="262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  <c r="AA520" s="260"/>
    </row>
    <row r="521" spans="1:27" ht="13">
      <c r="A521" s="260"/>
      <c r="B521" s="260"/>
      <c r="C521" s="260"/>
      <c r="D521" s="260"/>
      <c r="E521" s="261"/>
      <c r="F521" s="262"/>
      <c r="G521" s="262"/>
      <c r="H521" s="262"/>
      <c r="I521" s="263"/>
      <c r="J521" s="262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  <c r="AA521" s="260"/>
    </row>
    <row r="522" spans="1:27" ht="13">
      <c r="A522" s="260"/>
      <c r="B522" s="260"/>
      <c r="C522" s="260"/>
      <c r="D522" s="260"/>
      <c r="E522" s="261"/>
      <c r="F522" s="262"/>
      <c r="G522" s="262"/>
      <c r="H522" s="262"/>
      <c r="I522" s="263"/>
      <c r="J522" s="262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</row>
    <row r="523" spans="1:27" ht="13">
      <c r="A523" s="260"/>
      <c r="B523" s="260"/>
      <c r="C523" s="260"/>
      <c r="D523" s="260"/>
      <c r="E523" s="261"/>
      <c r="F523" s="262"/>
      <c r="G523" s="262"/>
      <c r="H523" s="262"/>
      <c r="I523" s="263"/>
      <c r="J523" s="262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  <c r="AA523" s="260"/>
    </row>
    <row r="524" spans="1:27" ht="13">
      <c r="A524" s="260"/>
      <c r="B524" s="260"/>
      <c r="C524" s="260"/>
      <c r="D524" s="260"/>
      <c r="E524" s="261"/>
      <c r="F524" s="262"/>
      <c r="G524" s="262"/>
      <c r="H524" s="262"/>
      <c r="I524" s="263"/>
      <c r="J524" s="262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</row>
    <row r="525" spans="1:27" ht="13">
      <c r="A525" s="260"/>
      <c r="B525" s="260"/>
      <c r="C525" s="260"/>
      <c r="D525" s="260"/>
      <c r="E525" s="261"/>
      <c r="F525" s="262"/>
      <c r="G525" s="262"/>
      <c r="H525" s="262"/>
      <c r="I525" s="263"/>
      <c r="J525" s="262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  <c r="AA525" s="260"/>
    </row>
    <row r="526" spans="1:27" ht="13">
      <c r="A526" s="260"/>
      <c r="B526" s="260"/>
      <c r="C526" s="260"/>
      <c r="D526" s="260"/>
      <c r="E526" s="261"/>
      <c r="F526" s="262"/>
      <c r="G526" s="262"/>
      <c r="H526" s="262"/>
      <c r="I526" s="263"/>
      <c r="J526" s="262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  <c r="AA526" s="260"/>
    </row>
    <row r="527" spans="1:27" ht="13">
      <c r="A527" s="260"/>
      <c r="B527" s="260"/>
      <c r="C527" s="260"/>
      <c r="D527" s="260"/>
      <c r="E527" s="261"/>
      <c r="F527" s="262"/>
      <c r="G527" s="262"/>
      <c r="H527" s="262"/>
      <c r="I527" s="263"/>
      <c r="J527" s="262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  <c r="AA527" s="260"/>
    </row>
    <row r="528" spans="1:27" ht="13">
      <c r="A528" s="260"/>
      <c r="B528" s="260"/>
      <c r="C528" s="260"/>
      <c r="D528" s="260"/>
      <c r="E528" s="261"/>
      <c r="F528" s="262"/>
      <c r="G528" s="262"/>
      <c r="H528" s="262"/>
      <c r="I528" s="263"/>
      <c r="J528" s="262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  <c r="AA528" s="260"/>
    </row>
    <row r="529" spans="1:27" ht="13">
      <c r="A529" s="260"/>
      <c r="B529" s="260"/>
      <c r="C529" s="260"/>
      <c r="D529" s="260"/>
      <c r="E529" s="261"/>
      <c r="F529" s="262"/>
      <c r="G529" s="262"/>
      <c r="H529" s="262"/>
      <c r="I529" s="263"/>
      <c r="J529" s="262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  <c r="AA529" s="260"/>
    </row>
    <row r="530" spans="1:27" ht="13">
      <c r="A530" s="260"/>
      <c r="B530" s="260"/>
      <c r="C530" s="260"/>
      <c r="D530" s="260"/>
      <c r="E530" s="261"/>
      <c r="F530" s="262"/>
      <c r="G530" s="262"/>
      <c r="H530" s="262"/>
      <c r="I530" s="263"/>
      <c r="J530" s="262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  <c r="AA530" s="260"/>
    </row>
    <row r="531" spans="1:27" ht="13">
      <c r="A531" s="260"/>
      <c r="B531" s="260"/>
      <c r="C531" s="260"/>
      <c r="D531" s="260"/>
      <c r="E531" s="261"/>
      <c r="F531" s="262"/>
      <c r="G531" s="262"/>
      <c r="H531" s="262"/>
      <c r="I531" s="263"/>
      <c r="J531" s="262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  <c r="AA531" s="260"/>
    </row>
    <row r="532" spans="1:27" ht="13">
      <c r="A532" s="260"/>
      <c r="B532" s="260"/>
      <c r="C532" s="260"/>
      <c r="D532" s="260"/>
      <c r="E532" s="261"/>
      <c r="F532" s="262"/>
      <c r="G532" s="262"/>
      <c r="H532" s="262"/>
      <c r="I532" s="263"/>
      <c r="J532" s="262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  <c r="AA532" s="260"/>
    </row>
    <row r="533" spans="1:27" ht="13">
      <c r="A533" s="260"/>
      <c r="B533" s="260"/>
      <c r="C533" s="260"/>
      <c r="D533" s="260"/>
      <c r="E533" s="261"/>
      <c r="F533" s="262"/>
      <c r="G533" s="262"/>
      <c r="H533" s="262"/>
      <c r="I533" s="263"/>
      <c r="J533" s="262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  <c r="AA533" s="260"/>
    </row>
    <row r="534" spans="1:27" ht="13">
      <c r="A534" s="260"/>
      <c r="B534" s="260"/>
      <c r="C534" s="260"/>
      <c r="D534" s="260"/>
      <c r="E534" s="261"/>
      <c r="F534" s="262"/>
      <c r="G534" s="262"/>
      <c r="H534" s="262"/>
      <c r="I534" s="263"/>
      <c r="J534" s="262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  <c r="AA534" s="260"/>
    </row>
    <row r="535" spans="1:27" ht="13">
      <c r="A535" s="260"/>
      <c r="B535" s="260"/>
      <c r="C535" s="260"/>
      <c r="D535" s="260"/>
      <c r="E535" s="261"/>
      <c r="F535" s="262"/>
      <c r="G535" s="262"/>
      <c r="H535" s="262"/>
      <c r="I535" s="263"/>
      <c r="J535" s="262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  <c r="AA535" s="260"/>
    </row>
    <row r="536" spans="1:27" ht="13">
      <c r="A536" s="260"/>
      <c r="B536" s="260"/>
      <c r="C536" s="260"/>
      <c r="D536" s="260"/>
      <c r="E536" s="261"/>
      <c r="F536" s="262"/>
      <c r="G536" s="262"/>
      <c r="H536" s="262"/>
      <c r="I536" s="263"/>
      <c r="J536" s="262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  <c r="AA536" s="260"/>
    </row>
    <row r="537" spans="1:27" ht="13">
      <c r="A537" s="260"/>
      <c r="B537" s="260"/>
      <c r="C537" s="260"/>
      <c r="D537" s="260"/>
      <c r="E537" s="261"/>
      <c r="F537" s="262"/>
      <c r="G537" s="262"/>
      <c r="H537" s="262"/>
      <c r="I537" s="263"/>
      <c r="J537" s="262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  <c r="AA537" s="260"/>
    </row>
    <row r="538" spans="1:27" ht="13">
      <c r="A538" s="260"/>
      <c r="B538" s="260"/>
      <c r="C538" s="260"/>
      <c r="D538" s="260"/>
      <c r="E538" s="261"/>
      <c r="F538" s="262"/>
      <c r="G538" s="262"/>
      <c r="H538" s="262"/>
      <c r="I538" s="263"/>
      <c r="J538" s="262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  <c r="AA538" s="260"/>
    </row>
    <row r="539" spans="1:27" ht="13">
      <c r="A539" s="260"/>
      <c r="B539" s="260"/>
      <c r="C539" s="260"/>
      <c r="D539" s="260"/>
      <c r="E539" s="261"/>
      <c r="F539" s="262"/>
      <c r="G539" s="262"/>
      <c r="H539" s="262"/>
      <c r="I539" s="263"/>
      <c r="J539" s="262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  <c r="AA539" s="260"/>
    </row>
    <row r="540" spans="1:27" ht="13">
      <c r="A540" s="260"/>
      <c r="B540" s="260"/>
      <c r="C540" s="260"/>
      <c r="D540" s="260"/>
      <c r="E540" s="261"/>
      <c r="F540" s="262"/>
      <c r="G540" s="262"/>
      <c r="H540" s="262"/>
      <c r="I540" s="263"/>
      <c r="J540" s="262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  <c r="AA540" s="260"/>
    </row>
    <row r="541" spans="1:27" ht="13">
      <c r="A541" s="260"/>
      <c r="B541" s="260"/>
      <c r="C541" s="260"/>
      <c r="D541" s="260"/>
      <c r="E541" s="261"/>
      <c r="F541" s="262"/>
      <c r="G541" s="262"/>
      <c r="H541" s="262"/>
      <c r="I541" s="263"/>
      <c r="J541" s="262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  <c r="AA541" s="260"/>
    </row>
    <row r="542" spans="1:27" ht="13">
      <c r="A542" s="260"/>
      <c r="B542" s="260"/>
      <c r="C542" s="260"/>
      <c r="D542" s="260"/>
      <c r="E542" s="261"/>
      <c r="F542" s="262"/>
      <c r="G542" s="262"/>
      <c r="H542" s="262"/>
      <c r="I542" s="263"/>
      <c r="J542" s="262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  <c r="AA542" s="260"/>
    </row>
    <row r="543" spans="1:27" ht="13">
      <c r="A543" s="260"/>
      <c r="B543" s="260"/>
      <c r="C543" s="260"/>
      <c r="D543" s="260"/>
      <c r="E543" s="261"/>
      <c r="F543" s="262"/>
      <c r="G543" s="262"/>
      <c r="H543" s="262"/>
      <c r="I543" s="263"/>
      <c r="J543" s="262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  <c r="AA543" s="260"/>
    </row>
    <row r="544" spans="1:27" ht="13">
      <c r="A544" s="260"/>
      <c r="B544" s="260"/>
      <c r="C544" s="260"/>
      <c r="D544" s="260"/>
      <c r="E544" s="261"/>
      <c r="F544" s="262"/>
      <c r="G544" s="262"/>
      <c r="H544" s="262"/>
      <c r="I544" s="263"/>
      <c r="J544" s="262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  <c r="AA544" s="260"/>
    </row>
    <row r="545" spans="1:27" ht="13">
      <c r="A545" s="260"/>
      <c r="B545" s="260"/>
      <c r="C545" s="260"/>
      <c r="D545" s="260"/>
      <c r="E545" s="261"/>
      <c r="F545" s="262"/>
      <c r="G545" s="262"/>
      <c r="H545" s="262"/>
      <c r="I545" s="263"/>
      <c r="J545" s="262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  <c r="AA545" s="260"/>
    </row>
    <row r="546" spans="1:27" ht="13">
      <c r="A546" s="260"/>
      <c r="B546" s="260"/>
      <c r="C546" s="260"/>
      <c r="D546" s="260"/>
      <c r="E546" s="261"/>
      <c r="F546" s="262"/>
      <c r="G546" s="262"/>
      <c r="H546" s="262"/>
      <c r="I546" s="263"/>
      <c r="J546" s="262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  <c r="AA546" s="260"/>
    </row>
    <row r="547" spans="1:27" ht="13">
      <c r="A547" s="260"/>
      <c r="B547" s="260"/>
      <c r="C547" s="260"/>
      <c r="D547" s="260"/>
      <c r="E547" s="261"/>
      <c r="F547" s="262"/>
      <c r="G547" s="262"/>
      <c r="H547" s="262"/>
      <c r="I547" s="263"/>
      <c r="J547" s="262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  <c r="AA547" s="260"/>
    </row>
    <row r="548" spans="1:27" ht="13">
      <c r="A548" s="260"/>
      <c r="B548" s="260"/>
      <c r="C548" s="260"/>
      <c r="D548" s="260"/>
      <c r="E548" s="261"/>
      <c r="F548" s="262"/>
      <c r="G548" s="262"/>
      <c r="H548" s="262"/>
      <c r="I548" s="263"/>
      <c r="J548" s="262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  <c r="AA548" s="260"/>
    </row>
    <row r="549" spans="1:27" ht="13">
      <c r="A549" s="260"/>
      <c r="B549" s="260"/>
      <c r="C549" s="260"/>
      <c r="D549" s="260"/>
      <c r="E549" s="261"/>
      <c r="F549" s="262"/>
      <c r="G549" s="262"/>
      <c r="H549" s="262"/>
      <c r="I549" s="263"/>
      <c r="J549" s="262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  <c r="AA549" s="260"/>
    </row>
    <row r="550" spans="1:27" ht="13">
      <c r="A550" s="260"/>
      <c r="B550" s="260"/>
      <c r="C550" s="260"/>
      <c r="D550" s="260"/>
      <c r="E550" s="261"/>
      <c r="F550" s="262"/>
      <c r="G550" s="262"/>
      <c r="H550" s="262"/>
      <c r="I550" s="263"/>
      <c r="J550" s="262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  <c r="AA550" s="260"/>
    </row>
    <row r="551" spans="1:27" ht="13">
      <c r="A551" s="260"/>
      <c r="B551" s="260"/>
      <c r="C551" s="260"/>
      <c r="D551" s="260"/>
      <c r="E551" s="261"/>
      <c r="F551" s="262"/>
      <c r="G551" s="262"/>
      <c r="H551" s="262"/>
      <c r="I551" s="263"/>
      <c r="J551" s="262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  <c r="AA551" s="260"/>
    </row>
    <row r="552" spans="1:27" ht="13">
      <c r="A552" s="260"/>
      <c r="B552" s="260"/>
      <c r="C552" s="260"/>
      <c r="D552" s="260"/>
      <c r="E552" s="261"/>
      <c r="F552" s="262"/>
      <c r="G552" s="262"/>
      <c r="H552" s="262"/>
      <c r="I552" s="263"/>
      <c r="J552" s="262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  <c r="AA552" s="260"/>
    </row>
    <row r="553" spans="1:27" ht="13">
      <c r="A553" s="260"/>
      <c r="B553" s="260"/>
      <c r="C553" s="260"/>
      <c r="D553" s="260"/>
      <c r="E553" s="261"/>
      <c r="F553" s="262"/>
      <c r="G553" s="262"/>
      <c r="H553" s="262"/>
      <c r="I553" s="263"/>
      <c r="J553" s="262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  <c r="AA553" s="260"/>
    </row>
    <row r="554" spans="1:27" ht="13">
      <c r="A554" s="260"/>
      <c r="B554" s="260"/>
      <c r="C554" s="260"/>
      <c r="D554" s="260"/>
      <c r="E554" s="261"/>
      <c r="F554" s="262"/>
      <c r="G554" s="262"/>
      <c r="H554" s="262"/>
      <c r="I554" s="263"/>
      <c r="J554" s="262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  <c r="AA554" s="260"/>
    </row>
    <row r="555" spans="1:27" ht="13">
      <c r="A555" s="260"/>
      <c r="B555" s="260"/>
      <c r="C555" s="260"/>
      <c r="D555" s="260"/>
      <c r="E555" s="261"/>
      <c r="F555" s="262"/>
      <c r="G555" s="262"/>
      <c r="H555" s="262"/>
      <c r="I555" s="263"/>
      <c r="J555" s="262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  <c r="AA555" s="260"/>
    </row>
    <row r="556" spans="1:27" ht="13">
      <c r="A556" s="260"/>
      <c r="B556" s="260"/>
      <c r="C556" s="260"/>
      <c r="D556" s="260"/>
      <c r="E556" s="261"/>
      <c r="F556" s="262"/>
      <c r="G556" s="262"/>
      <c r="H556" s="262"/>
      <c r="I556" s="263"/>
      <c r="J556" s="262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  <c r="AA556" s="260"/>
    </row>
    <row r="557" spans="1:27" ht="13">
      <c r="A557" s="260"/>
      <c r="B557" s="260"/>
      <c r="C557" s="260"/>
      <c r="D557" s="260"/>
      <c r="E557" s="261"/>
      <c r="F557" s="262"/>
      <c r="G557" s="262"/>
      <c r="H557" s="262"/>
      <c r="I557" s="263"/>
      <c r="J557" s="262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  <c r="AA557" s="260"/>
    </row>
    <row r="558" spans="1:27" ht="13">
      <c r="A558" s="260"/>
      <c r="B558" s="260"/>
      <c r="C558" s="260"/>
      <c r="D558" s="260"/>
      <c r="E558" s="261"/>
      <c r="F558" s="262"/>
      <c r="G558" s="262"/>
      <c r="H558" s="262"/>
      <c r="I558" s="263"/>
      <c r="J558" s="262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  <c r="AA558" s="260"/>
    </row>
    <row r="559" spans="1:27" ht="13">
      <c r="A559" s="260"/>
      <c r="B559" s="260"/>
      <c r="C559" s="260"/>
      <c r="D559" s="260"/>
      <c r="E559" s="261"/>
      <c r="F559" s="262"/>
      <c r="G559" s="262"/>
      <c r="H559" s="262"/>
      <c r="I559" s="263"/>
      <c r="J559" s="262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  <c r="AA559" s="260"/>
    </row>
    <row r="560" spans="1:27" ht="13">
      <c r="A560" s="260"/>
      <c r="B560" s="260"/>
      <c r="C560" s="260"/>
      <c r="D560" s="260"/>
      <c r="E560" s="261"/>
      <c r="F560" s="262"/>
      <c r="G560" s="262"/>
      <c r="H560" s="262"/>
      <c r="I560" s="263"/>
      <c r="J560" s="262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  <c r="AA560" s="260"/>
    </row>
    <row r="561" spans="1:27" ht="13">
      <c r="A561" s="260"/>
      <c r="B561" s="260"/>
      <c r="C561" s="260"/>
      <c r="D561" s="260"/>
      <c r="E561" s="261"/>
      <c r="F561" s="262"/>
      <c r="G561" s="262"/>
      <c r="H561" s="262"/>
      <c r="I561" s="263"/>
      <c r="J561" s="262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  <c r="AA561" s="260"/>
    </row>
    <row r="562" spans="1:27" ht="13">
      <c r="A562" s="260"/>
      <c r="B562" s="260"/>
      <c r="C562" s="260"/>
      <c r="D562" s="260"/>
      <c r="E562" s="261"/>
      <c r="F562" s="262"/>
      <c r="G562" s="262"/>
      <c r="H562" s="262"/>
      <c r="I562" s="263"/>
      <c r="J562" s="262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  <c r="AA562" s="260"/>
    </row>
    <row r="563" spans="1:27" ht="13">
      <c r="A563" s="260"/>
      <c r="B563" s="260"/>
      <c r="C563" s="260"/>
      <c r="D563" s="260"/>
      <c r="E563" s="261"/>
      <c r="F563" s="262"/>
      <c r="G563" s="262"/>
      <c r="H563" s="262"/>
      <c r="I563" s="263"/>
      <c r="J563" s="262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  <c r="AA563" s="260"/>
    </row>
    <row r="564" spans="1:27" ht="13">
      <c r="A564" s="260"/>
      <c r="B564" s="260"/>
      <c r="C564" s="260"/>
      <c r="D564" s="260"/>
      <c r="E564" s="261"/>
      <c r="F564" s="262"/>
      <c r="G564" s="262"/>
      <c r="H564" s="262"/>
      <c r="I564" s="263"/>
      <c r="J564" s="262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  <c r="AA564" s="260"/>
    </row>
    <row r="565" spans="1:27" ht="13">
      <c r="A565" s="260"/>
      <c r="B565" s="260"/>
      <c r="C565" s="260"/>
      <c r="D565" s="260"/>
      <c r="E565" s="261"/>
      <c r="F565" s="262"/>
      <c r="G565" s="262"/>
      <c r="H565" s="262"/>
      <c r="I565" s="263"/>
      <c r="J565" s="262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  <c r="AA565" s="260"/>
    </row>
    <row r="566" spans="1:27" ht="13">
      <c r="A566" s="260"/>
      <c r="B566" s="260"/>
      <c r="C566" s="260"/>
      <c r="D566" s="260"/>
      <c r="E566" s="261"/>
      <c r="F566" s="262"/>
      <c r="G566" s="262"/>
      <c r="H566" s="262"/>
      <c r="I566" s="263"/>
      <c r="J566" s="262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  <c r="AA566" s="260"/>
    </row>
    <row r="567" spans="1:27" ht="13">
      <c r="A567" s="260"/>
      <c r="B567" s="260"/>
      <c r="C567" s="260"/>
      <c r="D567" s="260"/>
      <c r="E567" s="261"/>
      <c r="F567" s="262"/>
      <c r="G567" s="262"/>
      <c r="H567" s="262"/>
      <c r="I567" s="263"/>
      <c r="J567" s="262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  <c r="AA567" s="260"/>
    </row>
    <row r="568" spans="1:27" ht="13">
      <c r="A568" s="260"/>
      <c r="B568" s="260"/>
      <c r="C568" s="260"/>
      <c r="D568" s="260"/>
      <c r="E568" s="261"/>
      <c r="F568" s="262"/>
      <c r="G568" s="262"/>
      <c r="H568" s="262"/>
      <c r="I568" s="263"/>
      <c r="J568" s="262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  <c r="AA568" s="260"/>
    </row>
    <row r="569" spans="1:27" ht="13">
      <c r="A569" s="260"/>
      <c r="B569" s="260"/>
      <c r="C569" s="260"/>
      <c r="D569" s="260"/>
      <c r="E569" s="261"/>
      <c r="F569" s="262"/>
      <c r="G569" s="262"/>
      <c r="H569" s="262"/>
      <c r="I569" s="263"/>
      <c r="J569" s="262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  <c r="AA569" s="260"/>
    </row>
    <row r="570" spans="1:27" ht="13">
      <c r="A570" s="260"/>
      <c r="B570" s="260"/>
      <c r="C570" s="260"/>
      <c r="D570" s="260"/>
      <c r="E570" s="261"/>
      <c r="F570" s="262"/>
      <c r="G570" s="262"/>
      <c r="H570" s="262"/>
      <c r="I570" s="263"/>
      <c r="J570" s="262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  <c r="AA570" s="260"/>
    </row>
    <row r="571" spans="1:27" ht="13">
      <c r="A571" s="260"/>
      <c r="B571" s="260"/>
      <c r="C571" s="260"/>
      <c r="D571" s="260"/>
      <c r="E571" s="261"/>
      <c r="F571" s="262"/>
      <c r="G571" s="262"/>
      <c r="H571" s="262"/>
      <c r="I571" s="263"/>
      <c r="J571" s="262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  <c r="AA571" s="260"/>
    </row>
    <row r="572" spans="1:27" ht="13">
      <c r="A572" s="260"/>
      <c r="B572" s="260"/>
      <c r="C572" s="260"/>
      <c r="D572" s="260"/>
      <c r="E572" s="261"/>
      <c r="F572" s="262"/>
      <c r="G572" s="262"/>
      <c r="H572" s="262"/>
      <c r="I572" s="263"/>
      <c r="J572" s="262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  <c r="AA572" s="260"/>
    </row>
    <row r="573" spans="1:27" ht="13">
      <c r="A573" s="260"/>
      <c r="B573" s="260"/>
      <c r="C573" s="260"/>
      <c r="D573" s="260"/>
      <c r="E573" s="261"/>
      <c r="F573" s="262"/>
      <c r="G573" s="262"/>
      <c r="H573" s="262"/>
      <c r="I573" s="263"/>
      <c r="J573" s="262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  <c r="AA573" s="260"/>
    </row>
    <row r="574" spans="1:27" ht="13">
      <c r="A574" s="260"/>
      <c r="B574" s="260"/>
      <c r="C574" s="260"/>
      <c r="D574" s="260"/>
      <c r="E574" s="261"/>
      <c r="F574" s="262"/>
      <c r="G574" s="262"/>
      <c r="H574" s="262"/>
      <c r="I574" s="263"/>
      <c r="J574" s="262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  <c r="AA574" s="260"/>
    </row>
    <row r="575" spans="1:27" ht="13">
      <c r="A575" s="260"/>
      <c r="B575" s="260"/>
      <c r="C575" s="260"/>
      <c r="D575" s="260"/>
      <c r="E575" s="261"/>
      <c r="F575" s="262"/>
      <c r="G575" s="262"/>
      <c r="H575" s="262"/>
      <c r="I575" s="263"/>
      <c r="J575" s="262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  <c r="AA575" s="260"/>
    </row>
    <row r="576" spans="1:27" ht="13">
      <c r="A576" s="260"/>
      <c r="B576" s="260"/>
      <c r="C576" s="260"/>
      <c r="D576" s="260"/>
      <c r="E576" s="261"/>
      <c r="F576" s="262"/>
      <c r="G576" s="262"/>
      <c r="H576" s="262"/>
      <c r="I576" s="263"/>
      <c r="J576" s="262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  <c r="AA576" s="260"/>
    </row>
    <row r="577" spans="1:27" ht="13">
      <c r="A577" s="260"/>
      <c r="B577" s="260"/>
      <c r="C577" s="260"/>
      <c r="D577" s="260"/>
      <c r="E577" s="261"/>
      <c r="F577" s="262"/>
      <c r="G577" s="262"/>
      <c r="H577" s="262"/>
      <c r="I577" s="263"/>
      <c r="J577" s="262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  <c r="AA577" s="260"/>
    </row>
    <row r="578" spans="1:27" ht="13">
      <c r="A578" s="260"/>
      <c r="B578" s="260"/>
      <c r="C578" s="260"/>
      <c r="D578" s="260"/>
      <c r="E578" s="261"/>
      <c r="F578" s="262"/>
      <c r="G578" s="262"/>
      <c r="H578" s="262"/>
      <c r="I578" s="263"/>
      <c r="J578" s="262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</row>
    <row r="579" spans="1:27" ht="13">
      <c r="A579" s="260"/>
      <c r="B579" s="260"/>
      <c r="C579" s="260"/>
      <c r="D579" s="260"/>
      <c r="E579" s="261"/>
      <c r="F579" s="262"/>
      <c r="G579" s="262"/>
      <c r="H579" s="262"/>
      <c r="I579" s="263"/>
      <c r="J579" s="262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  <c r="AA579" s="260"/>
    </row>
    <row r="580" spans="1:27" ht="13">
      <c r="A580" s="260"/>
      <c r="B580" s="260"/>
      <c r="C580" s="260"/>
      <c r="D580" s="260"/>
      <c r="E580" s="261"/>
      <c r="F580" s="262"/>
      <c r="G580" s="262"/>
      <c r="H580" s="262"/>
      <c r="I580" s="263"/>
      <c r="J580" s="262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  <c r="AA580" s="260"/>
    </row>
    <row r="581" spans="1:27" ht="13">
      <c r="A581" s="260"/>
      <c r="B581" s="260"/>
      <c r="C581" s="260"/>
      <c r="D581" s="260"/>
      <c r="E581" s="261"/>
      <c r="F581" s="262"/>
      <c r="G581" s="262"/>
      <c r="H581" s="262"/>
      <c r="I581" s="263"/>
      <c r="J581" s="262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  <c r="AA581" s="260"/>
    </row>
    <row r="582" spans="1:27" ht="13">
      <c r="A582" s="260"/>
      <c r="B582" s="260"/>
      <c r="C582" s="260"/>
      <c r="D582" s="260"/>
      <c r="E582" s="261"/>
      <c r="F582" s="262"/>
      <c r="G582" s="262"/>
      <c r="H582" s="262"/>
      <c r="I582" s="263"/>
      <c r="J582" s="262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  <c r="AA582" s="260"/>
    </row>
    <row r="583" spans="1:27" ht="13">
      <c r="A583" s="260"/>
      <c r="B583" s="260"/>
      <c r="C583" s="260"/>
      <c r="D583" s="260"/>
      <c r="E583" s="261"/>
      <c r="F583" s="262"/>
      <c r="G583" s="262"/>
      <c r="H583" s="262"/>
      <c r="I583" s="263"/>
      <c r="J583" s="262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  <c r="AA583" s="260"/>
    </row>
    <row r="584" spans="1:27" ht="13">
      <c r="A584" s="260"/>
      <c r="B584" s="260"/>
      <c r="C584" s="260"/>
      <c r="D584" s="260"/>
      <c r="E584" s="261"/>
      <c r="F584" s="262"/>
      <c r="G584" s="262"/>
      <c r="H584" s="262"/>
      <c r="I584" s="263"/>
      <c r="J584" s="262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  <c r="AA584" s="260"/>
    </row>
    <row r="585" spans="1:27" ht="13">
      <c r="A585" s="260"/>
      <c r="B585" s="260"/>
      <c r="C585" s="260"/>
      <c r="D585" s="260"/>
      <c r="E585" s="261"/>
      <c r="F585" s="262"/>
      <c r="G585" s="262"/>
      <c r="H585" s="262"/>
      <c r="I585" s="263"/>
      <c r="J585" s="262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  <c r="AA585" s="260"/>
    </row>
    <row r="586" spans="1:27" ht="13">
      <c r="A586" s="260"/>
      <c r="B586" s="260"/>
      <c r="C586" s="260"/>
      <c r="D586" s="260"/>
      <c r="E586" s="261"/>
      <c r="F586" s="262"/>
      <c r="G586" s="262"/>
      <c r="H586" s="262"/>
      <c r="I586" s="263"/>
      <c r="J586" s="262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  <c r="AA586" s="260"/>
    </row>
    <row r="587" spans="1:27" ht="13">
      <c r="A587" s="260"/>
      <c r="B587" s="260"/>
      <c r="C587" s="260"/>
      <c r="D587" s="260"/>
      <c r="E587" s="261"/>
      <c r="F587" s="262"/>
      <c r="G587" s="262"/>
      <c r="H587" s="262"/>
      <c r="I587" s="263"/>
      <c r="J587" s="262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  <c r="AA587" s="260"/>
    </row>
    <row r="588" spans="1:27" ht="13">
      <c r="A588" s="260"/>
      <c r="B588" s="260"/>
      <c r="C588" s="260"/>
      <c r="D588" s="260"/>
      <c r="E588" s="261"/>
      <c r="F588" s="262"/>
      <c r="G588" s="262"/>
      <c r="H588" s="262"/>
      <c r="I588" s="263"/>
      <c r="J588" s="262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  <c r="AA588" s="260"/>
    </row>
    <row r="589" spans="1:27" ht="13">
      <c r="A589" s="260"/>
      <c r="B589" s="260"/>
      <c r="C589" s="260"/>
      <c r="D589" s="260"/>
      <c r="E589" s="261"/>
      <c r="F589" s="262"/>
      <c r="G589" s="262"/>
      <c r="H589" s="262"/>
      <c r="I589" s="263"/>
      <c r="J589" s="262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  <c r="AA589" s="260"/>
    </row>
    <row r="590" spans="1:27" ht="13">
      <c r="A590" s="260"/>
      <c r="B590" s="260"/>
      <c r="C590" s="260"/>
      <c r="D590" s="260"/>
      <c r="E590" s="261"/>
      <c r="F590" s="262"/>
      <c r="G590" s="262"/>
      <c r="H590" s="262"/>
      <c r="I590" s="263"/>
      <c r="J590" s="262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  <c r="AA590" s="260"/>
    </row>
    <row r="591" spans="1:27" ht="13">
      <c r="A591" s="260"/>
      <c r="B591" s="260"/>
      <c r="C591" s="260"/>
      <c r="D591" s="260"/>
      <c r="E591" s="261"/>
      <c r="F591" s="262"/>
      <c r="G591" s="262"/>
      <c r="H591" s="262"/>
      <c r="I591" s="263"/>
      <c r="J591" s="262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  <c r="AA591" s="260"/>
    </row>
    <row r="592" spans="1:27" ht="13">
      <c r="A592" s="260"/>
      <c r="B592" s="260"/>
      <c r="C592" s="260"/>
      <c r="D592" s="260"/>
      <c r="E592" s="261"/>
      <c r="F592" s="262"/>
      <c r="G592" s="262"/>
      <c r="H592" s="262"/>
      <c r="I592" s="263"/>
      <c r="J592" s="262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  <c r="AA592" s="260"/>
    </row>
    <row r="593" spans="1:27" ht="13">
      <c r="A593" s="260"/>
      <c r="B593" s="260"/>
      <c r="C593" s="260"/>
      <c r="D593" s="260"/>
      <c r="E593" s="261"/>
      <c r="F593" s="262"/>
      <c r="G593" s="262"/>
      <c r="H593" s="262"/>
      <c r="I593" s="263"/>
      <c r="J593" s="262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  <c r="AA593" s="260"/>
    </row>
    <row r="594" spans="1:27" ht="13">
      <c r="A594" s="260"/>
      <c r="B594" s="260"/>
      <c r="C594" s="260"/>
      <c r="D594" s="260"/>
      <c r="E594" s="261"/>
      <c r="F594" s="262"/>
      <c r="G594" s="262"/>
      <c r="H594" s="262"/>
      <c r="I594" s="263"/>
      <c r="J594" s="262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  <c r="AA594" s="260"/>
    </row>
    <row r="595" spans="1:27" ht="13">
      <c r="A595" s="260"/>
      <c r="B595" s="260"/>
      <c r="C595" s="260"/>
      <c r="D595" s="260"/>
      <c r="E595" s="261"/>
      <c r="F595" s="262"/>
      <c r="G595" s="262"/>
      <c r="H595" s="262"/>
      <c r="I595" s="263"/>
      <c r="J595" s="262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  <c r="AA595" s="260"/>
    </row>
    <row r="596" spans="1:27" ht="13">
      <c r="A596" s="260"/>
      <c r="B596" s="260"/>
      <c r="C596" s="260"/>
      <c r="D596" s="260"/>
      <c r="E596" s="261"/>
      <c r="F596" s="262"/>
      <c r="G596" s="262"/>
      <c r="H596" s="262"/>
      <c r="I596" s="263"/>
      <c r="J596" s="262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  <c r="AA596" s="260"/>
    </row>
    <row r="597" spans="1:27" ht="13">
      <c r="A597" s="260"/>
      <c r="B597" s="260"/>
      <c r="C597" s="260"/>
      <c r="D597" s="260"/>
      <c r="E597" s="261"/>
      <c r="F597" s="262"/>
      <c r="G597" s="262"/>
      <c r="H597" s="262"/>
      <c r="I597" s="263"/>
      <c r="J597" s="262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  <c r="AA597" s="260"/>
    </row>
    <row r="598" spans="1:27" ht="13">
      <c r="A598" s="260"/>
      <c r="B598" s="260"/>
      <c r="C598" s="260"/>
      <c r="D598" s="260"/>
      <c r="E598" s="261"/>
      <c r="F598" s="262"/>
      <c r="G598" s="262"/>
      <c r="H598" s="262"/>
      <c r="I598" s="263"/>
      <c r="J598" s="262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  <c r="AA598" s="260"/>
    </row>
    <row r="599" spans="1:27" ht="13">
      <c r="A599" s="260"/>
      <c r="B599" s="260"/>
      <c r="C599" s="260"/>
      <c r="D599" s="260"/>
      <c r="E599" s="261"/>
      <c r="F599" s="262"/>
      <c r="G599" s="262"/>
      <c r="H599" s="262"/>
      <c r="I599" s="263"/>
      <c r="J599" s="262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  <c r="AA599" s="260"/>
    </row>
    <row r="600" spans="1:27" ht="13">
      <c r="A600" s="260"/>
      <c r="B600" s="260"/>
      <c r="C600" s="260"/>
      <c r="D600" s="260"/>
      <c r="E600" s="261"/>
      <c r="F600" s="262"/>
      <c r="G600" s="262"/>
      <c r="H600" s="262"/>
      <c r="I600" s="263"/>
      <c r="J600" s="262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  <c r="AA600" s="260"/>
    </row>
    <row r="601" spans="1:27" ht="13">
      <c r="A601" s="260"/>
      <c r="B601" s="260"/>
      <c r="C601" s="260"/>
      <c r="D601" s="260"/>
      <c r="E601" s="261"/>
      <c r="F601" s="262"/>
      <c r="G601" s="262"/>
      <c r="H601" s="262"/>
      <c r="I601" s="263"/>
      <c r="J601" s="262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  <c r="AA601" s="260"/>
    </row>
    <row r="602" spans="1:27" ht="13">
      <c r="A602" s="260"/>
      <c r="B602" s="260"/>
      <c r="C602" s="260"/>
      <c r="D602" s="260"/>
      <c r="E602" s="261"/>
      <c r="F602" s="262"/>
      <c r="G602" s="262"/>
      <c r="H602" s="262"/>
      <c r="I602" s="263"/>
      <c r="J602" s="262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  <c r="AA602" s="260"/>
    </row>
    <row r="603" spans="1:27" ht="13">
      <c r="A603" s="260"/>
      <c r="B603" s="260"/>
      <c r="C603" s="260"/>
      <c r="D603" s="260"/>
      <c r="E603" s="261"/>
      <c r="F603" s="262"/>
      <c r="G603" s="262"/>
      <c r="H603" s="262"/>
      <c r="I603" s="263"/>
      <c r="J603" s="262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  <c r="AA603" s="260"/>
    </row>
    <row r="604" spans="1:27" ht="13">
      <c r="A604" s="260"/>
      <c r="B604" s="260"/>
      <c r="C604" s="260"/>
      <c r="D604" s="260"/>
      <c r="E604" s="261"/>
      <c r="F604" s="262"/>
      <c r="G604" s="262"/>
      <c r="H604" s="262"/>
      <c r="I604" s="263"/>
      <c r="J604" s="262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  <c r="AA604" s="260"/>
    </row>
    <row r="605" spans="1:27" ht="13">
      <c r="A605" s="260"/>
      <c r="B605" s="260"/>
      <c r="C605" s="260"/>
      <c r="D605" s="260"/>
      <c r="E605" s="261"/>
      <c r="F605" s="262"/>
      <c r="G605" s="262"/>
      <c r="H605" s="262"/>
      <c r="I605" s="263"/>
      <c r="J605" s="262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  <c r="AA605" s="260"/>
    </row>
    <row r="606" spans="1:27" ht="13">
      <c r="A606" s="260"/>
      <c r="B606" s="260"/>
      <c r="C606" s="260"/>
      <c r="D606" s="260"/>
      <c r="E606" s="261"/>
      <c r="F606" s="262"/>
      <c r="G606" s="262"/>
      <c r="H606" s="262"/>
      <c r="I606" s="263"/>
      <c r="J606" s="262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  <c r="AA606" s="260"/>
    </row>
    <row r="607" spans="1:27" ht="13">
      <c r="A607" s="260"/>
      <c r="B607" s="260"/>
      <c r="C607" s="260"/>
      <c r="D607" s="260"/>
      <c r="E607" s="261"/>
      <c r="F607" s="262"/>
      <c r="G607" s="262"/>
      <c r="H607" s="262"/>
      <c r="I607" s="263"/>
      <c r="J607" s="262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  <c r="AA607" s="260"/>
    </row>
    <row r="608" spans="1:27" ht="13">
      <c r="A608" s="260"/>
      <c r="B608" s="260"/>
      <c r="C608" s="260"/>
      <c r="D608" s="260"/>
      <c r="E608" s="261"/>
      <c r="F608" s="262"/>
      <c r="G608" s="262"/>
      <c r="H608" s="262"/>
      <c r="I608" s="263"/>
      <c r="J608" s="262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  <c r="AA608" s="260"/>
    </row>
    <row r="609" spans="1:27" ht="13">
      <c r="A609" s="260"/>
      <c r="B609" s="260"/>
      <c r="C609" s="260"/>
      <c r="D609" s="260"/>
      <c r="E609" s="261"/>
      <c r="F609" s="262"/>
      <c r="G609" s="262"/>
      <c r="H609" s="262"/>
      <c r="I609" s="263"/>
      <c r="J609" s="262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  <c r="AA609" s="260"/>
    </row>
    <row r="610" spans="1:27" ht="13">
      <c r="A610" s="260"/>
      <c r="B610" s="260"/>
      <c r="C610" s="260"/>
      <c r="D610" s="260"/>
      <c r="E610" s="261"/>
      <c r="F610" s="262"/>
      <c r="G610" s="262"/>
      <c r="H610" s="262"/>
      <c r="I610" s="263"/>
      <c r="J610" s="262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  <c r="AA610" s="260"/>
    </row>
    <row r="611" spans="1:27" ht="13">
      <c r="A611" s="260"/>
      <c r="B611" s="260"/>
      <c r="C611" s="260"/>
      <c r="D611" s="260"/>
      <c r="E611" s="261"/>
      <c r="F611" s="262"/>
      <c r="G611" s="262"/>
      <c r="H611" s="262"/>
      <c r="I611" s="263"/>
      <c r="J611" s="262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  <c r="AA611" s="260"/>
    </row>
    <row r="612" spans="1:27" ht="13">
      <c r="A612" s="260"/>
      <c r="B612" s="260"/>
      <c r="C612" s="260"/>
      <c r="D612" s="260"/>
      <c r="E612" s="261"/>
      <c r="F612" s="262"/>
      <c r="G612" s="262"/>
      <c r="H612" s="262"/>
      <c r="I612" s="263"/>
      <c r="J612" s="262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  <c r="AA612" s="260"/>
    </row>
    <row r="613" spans="1:27" ht="13">
      <c r="A613" s="260"/>
      <c r="B613" s="260"/>
      <c r="C613" s="260"/>
      <c r="D613" s="260"/>
      <c r="E613" s="261"/>
      <c r="F613" s="262"/>
      <c r="G613" s="262"/>
      <c r="H613" s="262"/>
      <c r="I613" s="263"/>
      <c r="J613" s="262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  <c r="AA613" s="260"/>
    </row>
    <row r="614" spans="1:27" ht="13">
      <c r="A614" s="260"/>
      <c r="B614" s="260"/>
      <c r="C614" s="260"/>
      <c r="D614" s="260"/>
      <c r="E614" s="261"/>
      <c r="F614" s="262"/>
      <c r="G614" s="262"/>
      <c r="H614" s="262"/>
      <c r="I614" s="263"/>
      <c r="J614" s="262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  <c r="AA614" s="260"/>
    </row>
    <row r="615" spans="1:27" ht="13">
      <c r="A615" s="260"/>
      <c r="B615" s="260"/>
      <c r="C615" s="260"/>
      <c r="D615" s="260"/>
      <c r="E615" s="261"/>
      <c r="F615" s="262"/>
      <c r="G615" s="262"/>
      <c r="H615" s="262"/>
      <c r="I615" s="263"/>
      <c r="J615" s="262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  <c r="AA615" s="260"/>
    </row>
    <row r="616" spans="1:27" ht="13">
      <c r="A616" s="260"/>
      <c r="B616" s="260"/>
      <c r="C616" s="260"/>
      <c r="D616" s="260"/>
      <c r="E616" s="261"/>
      <c r="F616" s="262"/>
      <c r="G616" s="262"/>
      <c r="H616" s="262"/>
      <c r="I616" s="263"/>
      <c r="J616" s="262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  <c r="AA616" s="260"/>
    </row>
    <row r="617" spans="1:27" ht="13">
      <c r="A617" s="260"/>
      <c r="B617" s="260"/>
      <c r="C617" s="260"/>
      <c r="D617" s="260"/>
      <c r="E617" s="261"/>
      <c r="F617" s="262"/>
      <c r="G617" s="262"/>
      <c r="H617" s="262"/>
      <c r="I617" s="263"/>
      <c r="J617" s="262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  <c r="AA617" s="260"/>
    </row>
    <row r="618" spans="1:27" ht="13">
      <c r="A618" s="260"/>
      <c r="B618" s="260"/>
      <c r="C618" s="260"/>
      <c r="D618" s="260"/>
      <c r="E618" s="261"/>
      <c r="F618" s="262"/>
      <c r="G618" s="262"/>
      <c r="H618" s="262"/>
      <c r="I618" s="263"/>
      <c r="J618" s="262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  <c r="AA618" s="260"/>
    </row>
    <row r="619" spans="1:27" ht="13">
      <c r="A619" s="260"/>
      <c r="B619" s="260"/>
      <c r="C619" s="260"/>
      <c r="D619" s="260"/>
      <c r="E619" s="261"/>
      <c r="F619" s="262"/>
      <c r="G619" s="262"/>
      <c r="H619" s="262"/>
      <c r="I619" s="263"/>
      <c r="J619" s="262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  <c r="AA619" s="260"/>
    </row>
    <row r="620" spans="1:27" ht="13">
      <c r="A620" s="260"/>
      <c r="B620" s="260"/>
      <c r="C620" s="260"/>
      <c r="D620" s="260"/>
      <c r="E620" s="261"/>
      <c r="F620" s="262"/>
      <c r="G620" s="262"/>
      <c r="H620" s="262"/>
      <c r="I620" s="263"/>
      <c r="J620" s="262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  <c r="AA620" s="260"/>
    </row>
    <row r="621" spans="1:27" ht="13">
      <c r="A621" s="260"/>
      <c r="B621" s="260"/>
      <c r="C621" s="260"/>
      <c r="D621" s="260"/>
      <c r="E621" s="261"/>
      <c r="F621" s="262"/>
      <c r="G621" s="262"/>
      <c r="H621" s="262"/>
      <c r="I621" s="263"/>
      <c r="J621" s="262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  <c r="AA621" s="260"/>
    </row>
    <row r="622" spans="1:27" ht="13">
      <c r="A622" s="260"/>
      <c r="B622" s="260"/>
      <c r="C622" s="260"/>
      <c r="D622" s="260"/>
      <c r="E622" s="261"/>
      <c r="F622" s="262"/>
      <c r="G622" s="262"/>
      <c r="H622" s="262"/>
      <c r="I622" s="263"/>
      <c r="J622" s="262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  <c r="AA622" s="260"/>
    </row>
    <row r="623" spans="1:27" ht="13">
      <c r="A623" s="260"/>
      <c r="B623" s="260"/>
      <c r="C623" s="260"/>
      <c r="D623" s="260"/>
      <c r="E623" s="261"/>
      <c r="F623" s="262"/>
      <c r="G623" s="262"/>
      <c r="H623" s="262"/>
      <c r="I623" s="263"/>
      <c r="J623" s="262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  <c r="AA623" s="260"/>
    </row>
    <row r="624" spans="1:27" ht="13">
      <c r="A624" s="260"/>
      <c r="B624" s="260"/>
      <c r="C624" s="260"/>
      <c r="D624" s="260"/>
      <c r="E624" s="261"/>
      <c r="F624" s="262"/>
      <c r="G624" s="262"/>
      <c r="H624" s="262"/>
      <c r="I624" s="263"/>
      <c r="J624" s="262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  <c r="AA624" s="260"/>
    </row>
    <row r="625" spans="1:27" ht="13">
      <c r="A625" s="260"/>
      <c r="B625" s="260"/>
      <c r="C625" s="260"/>
      <c r="D625" s="260"/>
      <c r="E625" s="261"/>
      <c r="F625" s="262"/>
      <c r="G625" s="262"/>
      <c r="H625" s="262"/>
      <c r="I625" s="263"/>
      <c r="J625" s="262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  <c r="AA625" s="260"/>
    </row>
    <row r="626" spans="1:27" ht="13">
      <c r="A626" s="260"/>
      <c r="B626" s="260"/>
      <c r="C626" s="260"/>
      <c r="D626" s="260"/>
      <c r="E626" s="261"/>
      <c r="F626" s="262"/>
      <c r="G626" s="262"/>
      <c r="H626" s="262"/>
      <c r="I626" s="263"/>
      <c r="J626" s="262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  <c r="AA626" s="260"/>
    </row>
    <row r="627" spans="1:27" ht="13">
      <c r="A627" s="260"/>
      <c r="B627" s="260"/>
      <c r="C627" s="260"/>
      <c r="D627" s="260"/>
      <c r="E627" s="261"/>
      <c r="F627" s="262"/>
      <c r="G627" s="262"/>
      <c r="H627" s="262"/>
      <c r="I627" s="263"/>
      <c r="J627" s="262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  <c r="AA627" s="260"/>
    </row>
    <row r="628" spans="1:27" ht="13">
      <c r="A628" s="260"/>
      <c r="B628" s="260"/>
      <c r="C628" s="260"/>
      <c r="D628" s="260"/>
      <c r="E628" s="261"/>
      <c r="F628" s="262"/>
      <c r="G628" s="262"/>
      <c r="H628" s="262"/>
      <c r="I628" s="263"/>
      <c r="J628" s="262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  <c r="AA628" s="260"/>
    </row>
    <row r="629" spans="1:27" ht="13">
      <c r="A629" s="260"/>
      <c r="B629" s="260"/>
      <c r="C629" s="260"/>
      <c r="D629" s="260"/>
      <c r="E629" s="261"/>
      <c r="F629" s="262"/>
      <c r="G629" s="262"/>
      <c r="H629" s="262"/>
      <c r="I629" s="263"/>
      <c r="J629" s="262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  <c r="AA629" s="260"/>
    </row>
    <row r="630" spans="1:27" ht="13">
      <c r="A630" s="260"/>
      <c r="B630" s="260"/>
      <c r="C630" s="260"/>
      <c r="D630" s="260"/>
      <c r="E630" s="261"/>
      <c r="F630" s="262"/>
      <c r="G630" s="262"/>
      <c r="H630" s="262"/>
      <c r="I630" s="263"/>
      <c r="J630" s="262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  <c r="AA630" s="260"/>
    </row>
    <row r="631" spans="1:27" ht="13">
      <c r="A631" s="260"/>
      <c r="B631" s="260"/>
      <c r="C631" s="260"/>
      <c r="D631" s="260"/>
      <c r="E631" s="261"/>
      <c r="F631" s="262"/>
      <c r="G631" s="262"/>
      <c r="H631" s="262"/>
      <c r="I631" s="263"/>
      <c r="J631" s="262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  <c r="AA631" s="260"/>
    </row>
    <row r="632" spans="1:27" ht="13">
      <c r="A632" s="260"/>
      <c r="B632" s="260"/>
      <c r="C632" s="260"/>
      <c r="D632" s="260"/>
      <c r="E632" s="261"/>
      <c r="F632" s="262"/>
      <c r="G632" s="262"/>
      <c r="H632" s="262"/>
      <c r="I632" s="263"/>
      <c r="J632" s="262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  <c r="AA632" s="260"/>
    </row>
    <row r="633" spans="1:27" ht="13">
      <c r="A633" s="260"/>
      <c r="B633" s="260"/>
      <c r="C633" s="260"/>
      <c r="D633" s="260"/>
      <c r="E633" s="261"/>
      <c r="F633" s="262"/>
      <c r="G633" s="262"/>
      <c r="H633" s="262"/>
      <c r="I633" s="263"/>
      <c r="J633" s="262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  <c r="AA633" s="260"/>
    </row>
    <row r="634" spans="1:27" ht="13">
      <c r="A634" s="260"/>
      <c r="B634" s="260"/>
      <c r="C634" s="260"/>
      <c r="D634" s="260"/>
      <c r="E634" s="261"/>
      <c r="F634" s="262"/>
      <c r="G634" s="262"/>
      <c r="H634" s="262"/>
      <c r="I634" s="263"/>
      <c r="J634" s="262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  <c r="AA634" s="260"/>
    </row>
    <row r="635" spans="1:27" ht="13">
      <c r="A635" s="260"/>
      <c r="B635" s="260"/>
      <c r="C635" s="260"/>
      <c r="D635" s="260"/>
      <c r="E635" s="261"/>
      <c r="F635" s="262"/>
      <c r="G635" s="262"/>
      <c r="H635" s="262"/>
      <c r="I635" s="263"/>
      <c r="J635" s="262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  <c r="AA635" s="260"/>
    </row>
    <row r="636" spans="1:27" ht="13">
      <c r="A636" s="260"/>
      <c r="B636" s="260"/>
      <c r="C636" s="260"/>
      <c r="D636" s="260"/>
      <c r="E636" s="261"/>
      <c r="F636" s="262"/>
      <c r="G636" s="262"/>
      <c r="H636" s="262"/>
      <c r="I636" s="263"/>
      <c r="J636" s="262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  <c r="AA636" s="260"/>
    </row>
    <row r="637" spans="1:27" ht="13">
      <c r="A637" s="260"/>
      <c r="B637" s="260"/>
      <c r="C637" s="260"/>
      <c r="D637" s="260"/>
      <c r="E637" s="261"/>
      <c r="F637" s="262"/>
      <c r="G637" s="262"/>
      <c r="H637" s="262"/>
      <c r="I637" s="263"/>
      <c r="J637" s="262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  <c r="AA637" s="260"/>
    </row>
    <row r="638" spans="1:27" ht="13">
      <c r="A638" s="260"/>
      <c r="B638" s="260"/>
      <c r="C638" s="260"/>
      <c r="D638" s="260"/>
      <c r="E638" s="261"/>
      <c r="F638" s="262"/>
      <c r="G638" s="262"/>
      <c r="H638" s="262"/>
      <c r="I638" s="263"/>
      <c r="J638" s="262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  <c r="AA638" s="260"/>
    </row>
    <row r="639" spans="1:27" ht="13">
      <c r="A639" s="260"/>
      <c r="B639" s="260"/>
      <c r="C639" s="260"/>
      <c r="D639" s="260"/>
      <c r="E639" s="261"/>
      <c r="F639" s="262"/>
      <c r="G639" s="262"/>
      <c r="H639" s="262"/>
      <c r="I639" s="263"/>
      <c r="J639" s="262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  <c r="AA639" s="260"/>
    </row>
    <row r="640" spans="1:27" ht="13">
      <c r="A640" s="260"/>
      <c r="B640" s="260"/>
      <c r="C640" s="260"/>
      <c r="D640" s="260"/>
      <c r="E640" s="261"/>
      <c r="F640" s="262"/>
      <c r="G640" s="262"/>
      <c r="H640" s="262"/>
      <c r="I640" s="263"/>
      <c r="J640" s="262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  <c r="AA640" s="260"/>
    </row>
    <row r="641" spans="1:27" ht="13">
      <c r="A641" s="260"/>
      <c r="B641" s="260"/>
      <c r="C641" s="260"/>
      <c r="D641" s="260"/>
      <c r="E641" s="261"/>
      <c r="F641" s="262"/>
      <c r="G641" s="262"/>
      <c r="H641" s="262"/>
      <c r="I641" s="263"/>
      <c r="J641" s="262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  <c r="AA641" s="260"/>
    </row>
    <row r="642" spans="1:27" ht="13">
      <c r="A642" s="260"/>
      <c r="B642" s="260"/>
      <c r="C642" s="260"/>
      <c r="D642" s="260"/>
      <c r="E642" s="261"/>
      <c r="F642" s="262"/>
      <c r="G642" s="262"/>
      <c r="H642" s="262"/>
      <c r="I642" s="263"/>
      <c r="J642" s="262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  <c r="AA642" s="260"/>
    </row>
    <row r="643" spans="1:27" ht="13">
      <c r="A643" s="260"/>
      <c r="B643" s="260"/>
      <c r="C643" s="260"/>
      <c r="D643" s="260"/>
      <c r="E643" s="261"/>
      <c r="F643" s="262"/>
      <c r="G643" s="262"/>
      <c r="H643" s="262"/>
      <c r="I643" s="263"/>
      <c r="J643" s="262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  <c r="AA643" s="260"/>
    </row>
    <row r="644" spans="1:27" ht="13">
      <c r="A644" s="260"/>
      <c r="B644" s="260"/>
      <c r="C644" s="260"/>
      <c r="D644" s="260"/>
      <c r="E644" s="261"/>
      <c r="F644" s="262"/>
      <c r="G644" s="262"/>
      <c r="H644" s="262"/>
      <c r="I644" s="263"/>
      <c r="J644" s="262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  <c r="AA644" s="260"/>
    </row>
    <row r="645" spans="1:27" ht="13">
      <c r="A645" s="260"/>
      <c r="B645" s="260"/>
      <c r="C645" s="260"/>
      <c r="D645" s="260"/>
      <c r="E645" s="261"/>
      <c r="F645" s="262"/>
      <c r="G645" s="262"/>
      <c r="H645" s="262"/>
      <c r="I645" s="263"/>
      <c r="J645" s="262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  <c r="AA645" s="260"/>
    </row>
    <row r="646" spans="1:27" ht="13">
      <c r="A646" s="260"/>
      <c r="B646" s="260"/>
      <c r="C646" s="260"/>
      <c r="D646" s="260"/>
      <c r="E646" s="261"/>
      <c r="F646" s="262"/>
      <c r="G646" s="262"/>
      <c r="H646" s="262"/>
      <c r="I646" s="263"/>
      <c r="J646" s="262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  <c r="AA646" s="260"/>
    </row>
    <row r="647" spans="1:27" ht="13">
      <c r="A647" s="260"/>
      <c r="B647" s="260"/>
      <c r="C647" s="260"/>
      <c r="D647" s="260"/>
      <c r="E647" s="261"/>
      <c r="F647" s="262"/>
      <c r="G647" s="262"/>
      <c r="H647" s="262"/>
      <c r="I647" s="263"/>
      <c r="J647" s="262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  <c r="AA647" s="260"/>
    </row>
    <row r="648" spans="1:27" ht="13">
      <c r="A648" s="260"/>
      <c r="B648" s="260"/>
      <c r="C648" s="260"/>
      <c r="D648" s="260"/>
      <c r="E648" s="261"/>
      <c r="F648" s="262"/>
      <c r="G648" s="262"/>
      <c r="H648" s="262"/>
      <c r="I648" s="263"/>
      <c r="J648" s="262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  <c r="AA648" s="260"/>
    </row>
    <row r="649" spans="1:27" ht="13">
      <c r="A649" s="260"/>
      <c r="B649" s="260"/>
      <c r="C649" s="260"/>
      <c r="D649" s="260"/>
      <c r="E649" s="261"/>
      <c r="F649" s="262"/>
      <c r="G649" s="262"/>
      <c r="H649" s="262"/>
      <c r="I649" s="263"/>
      <c r="J649" s="262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  <c r="AA649" s="260"/>
    </row>
    <row r="650" spans="1:27" ht="13">
      <c r="A650" s="260"/>
      <c r="B650" s="260"/>
      <c r="C650" s="260"/>
      <c r="D650" s="260"/>
      <c r="E650" s="261"/>
      <c r="F650" s="262"/>
      <c r="G650" s="262"/>
      <c r="H650" s="262"/>
      <c r="I650" s="263"/>
      <c r="J650" s="262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  <c r="AA650" s="260"/>
    </row>
    <row r="651" spans="1:27" ht="13">
      <c r="A651" s="260"/>
      <c r="B651" s="260"/>
      <c r="C651" s="260"/>
      <c r="D651" s="260"/>
      <c r="E651" s="261"/>
      <c r="F651" s="262"/>
      <c r="G651" s="262"/>
      <c r="H651" s="262"/>
      <c r="I651" s="263"/>
      <c r="J651" s="262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  <c r="AA651" s="260"/>
    </row>
    <row r="652" spans="1:27" ht="13">
      <c r="A652" s="260"/>
      <c r="B652" s="260"/>
      <c r="C652" s="260"/>
      <c r="D652" s="260"/>
      <c r="E652" s="261"/>
      <c r="F652" s="262"/>
      <c r="G652" s="262"/>
      <c r="H652" s="262"/>
      <c r="I652" s="263"/>
      <c r="J652" s="262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  <c r="AA652" s="260"/>
    </row>
    <row r="653" spans="1:27" ht="13">
      <c r="A653" s="260"/>
      <c r="B653" s="260"/>
      <c r="C653" s="260"/>
      <c r="D653" s="260"/>
      <c r="E653" s="261"/>
      <c r="F653" s="262"/>
      <c r="G653" s="262"/>
      <c r="H653" s="262"/>
      <c r="I653" s="263"/>
      <c r="J653" s="262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  <c r="AA653" s="260"/>
    </row>
    <row r="654" spans="1:27" ht="13">
      <c r="A654" s="260"/>
      <c r="B654" s="260"/>
      <c r="C654" s="260"/>
      <c r="D654" s="260"/>
      <c r="E654" s="261"/>
      <c r="F654" s="262"/>
      <c r="G654" s="262"/>
      <c r="H654" s="262"/>
      <c r="I654" s="263"/>
      <c r="J654" s="262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  <c r="AA654" s="260"/>
    </row>
    <row r="655" spans="1:27" ht="13">
      <c r="A655" s="260"/>
      <c r="B655" s="260"/>
      <c r="C655" s="260"/>
      <c r="D655" s="260"/>
      <c r="E655" s="261"/>
      <c r="F655" s="262"/>
      <c r="G655" s="262"/>
      <c r="H655" s="262"/>
      <c r="I655" s="263"/>
      <c r="J655" s="262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  <c r="AA655" s="260"/>
    </row>
    <row r="656" spans="1:27" ht="13">
      <c r="A656" s="260"/>
      <c r="B656" s="260"/>
      <c r="C656" s="260"/>
      <c r="D656" s="260"/>
      <c r="E656" s="261"/>
      <c r="F656" s="262"/>
      <c r="G656" s="262"/>
      <c r="H656" s="262"/>
      <c r="I656" s="263"/>
      <c r="J656" s="262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  <c r="AA656" s="260"/>
    </row>
    <row r="657" spans="1:27" ht="13">
      <c r="A657" s="260"/>
      <c r="B657" s="260"/>
      <c r="C657" s="260"/>
      <c r="D657" s="260"/>
      <c r="E657" s="261"/>
      <c r="F657" s="262"/>
      <c r="G657" s="262"/>
      <c r="H657" s="262"/>
      <c r="I657" s="263"/>
      <c r="J657" s="262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  <c r="AA657" s="260"/>
    </row>
    <row r="658" spans="1:27" ht="13">
      <c r="A658" s="260"/>
      <c r="B658" s="260"/>
      <c r="C658" s="260"/>
      <c r="D658" s="260"/>
      <c r="E658" s="261"/>
      <c r="F658" s="262"/>
      <c r="G658" s="262"/>
      <c r="H658" s="262"/>
      <c r="I658" s="263"/>
      <c r="J658" s="262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  <c r="AA658" s="260"/>
    </row>
    <row r="659" spans="1:27" ht="13">
      <c r="A659" s="260"/>
      <c r="B659" s="260"/>
      <c r="C659" s="260"/>
      <c r="D659" s="260"/>
      <c r="E659" s="261"/>
      <c r="F659" s="262"/>
      <c r="G659" s="262"/>
      <c r="H659" s="262"/>
      <c r="I659" s="263"/>
      <c r="J659" s="262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  <c r="AA659" s="260"/>
    </row>
    <row r="660" spans="1:27" ht="13">
      <c r="A660" s="260"/>
      <c r="B660" s="260"/>
      <c r="C660" s="260"/>
      <c r="D660" s="260"/>
      <c r="E660" s="261"/>
      <c r="F660" s="262"/>
      <c r="G660" s="262"/>
      <c r="H660" s="262"/>
      <c r="I660" s="263"/>
      <c r="J660" s="262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  <c r="AA660" s="260"/>
    </row>
    <row r="661" spans="1:27" ht="13">
      <c r="A661" s="260"/>
      <c r="B661" s="260"/>
      <c r="C661" s="260"/>
      <c r="D661" s="260"/>
      <c r="E661" s="261"/>
      <c r="F661" s="262"/>
      <c r="G661" s="262"/>
      <c r="H661" s="262"/>
      <c r="I661" s="263"/>
      <c r="J661" s="262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  <c r="AA661" s="260"/>
    </row>
    <row r="662" spans="1:27" ht="13">
      <c r="A662" s="260"/>
      <c r="B662" s="260"/>
      <c r="C662" s="260"/>
      <c r="D662" s="260"/>
      <c r="E662" s="261"/>
      <c r="F662" s="262"/>
      <c r="G662" s="262"/>
      <c r="H662" s="262"/>
      <c r="I662" s="263"/>
      <c r="J662" s="262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  <c r="AA662" s="260"/>
    </row>
    <row r="663" spans="1:27" ht="13">
      <c r="A663" s="260"/>
      <c r="B663" s="260"/>
      <c r="C663" s="260"/>
      <c r="D663" s="260"/>
      <c r="E663" s="261"/>
      <c r="F663" s="262"/>
      <c r="G663" s="262"/>
      <c r="H663" s="262"/>
      <c r="I663" s="263"/>
      <c r="J663" s="262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  <c r="AA663" s="260"/>
    </row>
    <row r="664" spans="1:27" ht="13">
      <c r="A664" s="260"/>
      <c r="B664" s="260"/>
      <c r="C664" s="260"/>
      <c r="D664" s="260"/>
      <c r="E664" s="261"/>
      <c r="F664" s="262"/>
      <c r="G664" s="262"/>
      <c r="H664" s="262"/>
      <c r="I664" s="263"/>
      <c r="J664" s="262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  <c r="AA664" s="260"/>
    </row>
    <row r="665" spans="1:27" ht="13">
      <c r="A665" s="260"/>
      <c r="B665" s="260"/>
      <c r="C665" s="260"/>
      <c r="D665" s="260"/>
      <c r="E665" s="261"/>
      <c r="F665" s="262"/>
      <c r="G665" s="262"/>
      <c r="H665" s="262"/>
      <c r="I665" s="263"/>
      <c r="J665" s="262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  <c r="AA665" s="260"/>
    </row>
    <row r="666" spans="1:27" ht="13">
      <c r="A666" s="260"/>
      <c r="B666" s="260"/>
      <c r="C666" s="260"/>
      <c r="D666" s="260"/>
      <c r="E666" s="261"/>
      <c r="F666" s="262"/>
      <c r="G666" s="262"/>
      <c r="H666" s="262"/>
      <c r="I666" s="263"/>
      <c r="J666" s="262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  <c r="AA666" s="260"/>
    </row>
    <row r="667" spans="1:27" ht="13">
      <c r="A667" s="260"/>
      <c r="B667" s="260"/>
      <c r="C667" s="260"/>
      <c r="D667" s="260"/>
      <c r="E667" s="261"/>
      <c r="F667" s="262"/>
      <c r="G667" s="262"/>
      <c r="H667" s="262"/>
      <c r="I667" s="263"/>
      <c r="J667" s="262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  <c r="AA667" s="260"/>
    </row>
    <row r="668" spans="1:27" ht="13">
      <c r="A668" s="260"/>
      <c r="B668" s="260"/>
      <c r="C668" s="260"/>
      <c r="D668" s="260"/>
      <c r="E668" s="261"/>
      <c r="F668" s="262"/>
      <c r="G668" s="262"/>
      <c r="H668" s="262"/>
      <c r="I668" s="263"/>
      <c r="J668" s="262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  <c r="AA668" s="260"/>
    </row>
    <row r="669" spans="1:27" ht="13">
      <c r="A669" s="260"/>
      <c r="B669" s="260"/>
      <c r="C669" s="260"/>
      <c r="D669" s="260"/>
      <c r="E669" s="261"/>
      <c r="F669" s="262"/>
      <c r="G669" s="262"/>
      <c r="H669" s="262"/>
      <c r="I669" s="263"/>
      <c r="J669" s="262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  <c r="AA669" s="260"/>
    </row>
    <row r="670" spans="1:27" ht="13">
      <c r="A670" s="260"/>
      <c r="B670" s="260"/>
      <c r="C670" s="260"/>
      <c r="D670" s="260"/>
      <c r="E670" s="261"/>
      <c r="F670" s="262"/>
      <c r="G670" s="262"/>
      <c r="H670" s="262"/>
      <c r="I670" s="263"/>
      <c r="J670" s="262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  <c r="AA670" s="260"/>
    </row>
    <row r="671" spans="1:27" ht="13">
      <c r="A671" s="260"/>
      <c r="B671" s="260"/>
      <c r="C671" s="260"/>
      <c r="D671" s="260"/>
      <c r="E671" s="261"/>
      <c r="F671" s="262"/>
      <c r="G671" s="262"/>
      <c r="H671" s="262"/>
      <c r="I671" s="263"/>
      <c r="J671" s="262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  <c r="AA671" s="260"/>
    </row>
    <row r="672" spans="1:27" ht="13">
      <c r="A672" s="260"/>
      <c r="B672" s="260"/>
      <c r="C672" s="260"/>
      <c r="D672" s="260"/>
      <c r="E672" s="261"/>
      <c r="F672" s="262"/>
      <c r="G672" s="262"/>
      <c r="H672" s="262"/>
      <c r="I672" s="263"/>
      <c r="J672" s="262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  <c r="AA672" s="260"/>
    </row>
    <row r="673" spans="1:27" ht="13">
      <c r="A673" s="260"/>
      <c r="B673" s="260"/>
      <c r="C673" s="260"/>
      <c r="D673" s="260"/>
      <c r="E673" s="261"/>
      <c r="F673" s="262"/>
      <c r="G673" s="262"/>
      <c r="H673" s="262"/>
      <c r="I673" s="263"/>
      <c r="J673" s="262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  <c r="AA673" s="260"/>
    </row>
    <row r="674" spans="1:27" ht="13">
      <c r="A674" s="260"/>
      <c r="B674" s="260"/>
      <c r="C674" s="260"/>
      <c r="D674" s="260"/>
      <c r="E674" s="261"/>
      <c r="F674" s="262"/>
      <c r="G674" s="262"/>
      <c r="H674" s="262"/>
      <c r="I674" s="263"/>
      <c r="J674" s="262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  <c r="AA674" s="260"/>
    </row>
    <row r="675" spans="1:27" ht="13">
      <c r="A675" s="260"/>
      <c r="B675" s="260"/>
      <c r="C675" s="260"/>
      <c r="D675" s="260"/>
      <c r="E675" s="261"/>
      <c r="F675" s="262"/>
      <c r="G675" s="262"/>
      <c r="H675" s="262"/>
      <c r="I675" s="263"/>
      <c r="J675" s="262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  <c r="AA675" s="260"/>
    </row>
    <row r="676" spans="1:27" ht="13">
      <c r="A676" s="260"/>
      <c r="B676" s="260"/>
      <c r="C676" s="260"/>
      <c r="D676" s="260"/>
      <c r="E676" s="261"/>
      <c r="F676" s="262"/>
      <c r="G676" s="262"/>
      <c r="H676" s="262"/>
      <c r="I676" s="263"/>
      <c r="J676" s="262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  <c r="AA676" s="260"/>
    </row>
    <row r="677" spans="1:27" ht="13">
      <c r="A677" s="260"/>
      <c r="B677" s="260"/>
      <c r="C677" s="260"/>
      <c r="D677" s="260"/>
      <c r="E677" s="261"/>
      <c r="F677" s="262"/>
      <c r="G677" s="262"/>
      <c r="H677" s="262"/>
      <c r="I677" s="263"/>
      <c r="J677" s="262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  <c r="AA677" s="260"/>
    </row>
    <row r="678" spans="1:27" ht="13">
      <c r="A678" s="260"/>
      <c r="B678" s="260"/>
      <c r="C678" s="260"/>
      <c r="D678" s="260"/>
      <c r="E678" s="261"/>
      <c r="F678" s="262"/>
      <c r="G678" s="262"/>
      <c r="H678" s="262"/>
      <c r="I678" s="263"/>
      <c r="J678" s="262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  <c r="AA678" s="260"/>
    </row>
    <row r="679" spans="1:27" ht="13">
      <c r="A679" s="260"/>
      <c r="B679" s="260"/>
      <c r="C679" s="260"/>
      <c r="D679" s="260"/>
      <c r="E679" s="261"/>
      <c r="F679" s="262"/>
      <c r="G679" s="262"/>
      <c r="H679" s="262"/>
      <c r="I679" s="263"/>
      <c r="J679" s="262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  <c r="AA679" s="260"/>
    </row>
    <row r="680" spans="1:27" ht="13">
      <c r="A680" s="260"/>
      <c r="B680" s="260"/>
      <c r="C680" s="260"/>
      <c r="D680" s="260"/>
      <c r="E680" s="261"/>
      <c r="F680" s="262"/>
      <c r="G680" s="262"/>
      <c r="H680" s="262"/>
      <c r="I680" s="263"/>
      <c r="J680" s="262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  <c r="AA680" s="260"/>
    </row>
    <row r="681" spans="1:27" ht="13">
      <c r="A681" s="260"/>
      <c r="B681" s="260"/>
      <c r="C681" s="260"/>
      <c r="D681" s="260"/>
      <c r="E681" s="261"/>
      <c r="F681" s="262"/>
      <c r="G681" s="262"/>
      <c r="H681" s="262"/>
      <c r="I681" s="263"/>
      <c r="J681" s="262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  <c r="AA681" s="260"/>
    </row>
    <row r="682" spans="1:27" ht="13">
      <c r="A682" s="260"/>
      <c r="B682" s="260"/>
      <c r="C682" s="260"/>
      <c r="D682" s="260"/>
      <c r="E682" s="261"/>
      <c r="F682" s="262"/>
      <c r="G682" s="262"/>
      <c r="H682" s="262"/>
      <c r="I682" s="263"/>
      <c r="J682" s="262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  <c r="AA682" s="260"/>
    </row>
    <row r="683" spans="1:27" ht="13">
      <c r="A683" s="260"/>
      <c r="B683" s="260"/>
      <c r="C683" s="260"/>
      <c r="D683" s="260"/>
      <c r="E683" s="261"/>
      <c r="F683" s="262"/>
      <c r="G683" s="262"/>
      <c r="H683" s="262"/>
      <c r="I683" s="263"/>
      <c r="J683" s="262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  <c r="AA683" s="260"/>
    </row>
    <row r="684" spans="1:27" ht="13">
      <c r="A684" s="260"/>
      <c r="B684" s="260"/>
      <c r="C684" s="260"/>
      <c r="D684" s="260"/>
      <c r="E684" s="261"/>
      <c r="F684" s="262"/>
      <c r="G684" s="262"/>
      <c r="H684" s="262"/>
      <c r="I684" s="263"/>
      <c r="J684" s="262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  <c r="AA684" s="260"/>
    </row>
    <row r="685" spans="1:27" ht="13">
      <c r="A685" s="260"/>
      <c r="B685" s="260"/>
      <c r="C685" s="260"/>
      <c r="D685" s="260"/>
      <c r="E685" s="261"/>
      <c r="F685" s="262"/>
      <c r="G685" s="262"/>
      <c r="H685" s="262"/>
      <c r="I685" s="263"/>
      <c r="J685" s="262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  <c r="AA685" s="260"/>
    </row>
    <row r="686" spans="1:27" ht="13">
      <c r="A686" s="260"/>
      <c r="B686" s="260"/>
      <c r="C686" s="260"/>
      <c r="D686" s="260"/>
      <c r="E686" s="261"/>
      <c r="F686" s="262"/>
      <c r="G686" s="262"/>
      <c r="H686" s="262"/>
      <c r="I686" s="263"/>
      <c r="J686" s="262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  <c r="AA686" s="260"/>
    </row>
    <row r="687" spans="1:27" ht="13">
      <c r="A687" s="260"/>
      <c r="B687" s="260"/>
      <c r="C687" s="260"/>
      <c r="D687" s="260"/>
      <c r="E687" s="261"/>
      <c r="F687" s="262"/>
      <c r="G687" s="262"/>
      <c r="H687" s="262"/>
      <c r="I687" s="263"/>
      <c r="J687" s="262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  <c r="AA687" s="260"/>
    </row>
    <row r="688" spans="1:27" ht="13">
      <c r="A688" s="260"/>
      <c r="B688" s="260"/>
      <c r="C688" s="260"/>
      <c r="D688" s="260"/>
      <c r="E688" s="261"/>
      <c r="F688" s="262"/>
      <c r="G688" s="262"/>
      <c r="H688" s="262"/>
      <c r="I688" s="263"/>
      <c r="J688" s="262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  <c r="AA688" s="260"/>
    </row>
    <row r="689" spans="1:27" ht="13">
      <c r="A689" s="260"/>
      <c r="B689" s="260"/>
      <c r="C689" s="260"/>
      <c r="D689" s="260"/>
      <c r="E689" s="261"/>
      <c r="F689" s="262"/>
      <c r="G689" s="262"/>
      <c r="H689" s="262"/>
      <c r="I689" s="263"/>
      <c r="J689" s="262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  <c r="AA689" s="260"/>
    </row>
    <row r="690" spans="1:27" ht="13">
      <c r="A690" s="260"/>
      <c r="B690" s="260"/>
      <c r="C690" s="260"/>
      <c r="D690" s="260"/>
      <c r="E690" s="261"/>
      <c r="F690" s="262"/>
      <c r="G690" s="262"/>
      <c r="H690" s="262"/>
      <c r="I690" s="263"/>
      <c r="J690" s="262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  <c r="AA690" s="260"/>
    </row>
    <row r="691" spans="1:27" ht="13">
      <c r="A691" s="260"/>
      <c r="B691" s="260"/>
      <c r="C691" s="260"/>
      <c r="D691" s="260"/>
      <c r="E691" s="261"/>
      <c r="F691" s="262"/>
      <c r="G691" s="262"/>
      <c r="H691" s="262"/>
      <c r="I691" s="263"/>
      <c r="J691" s="262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  <c r="AA691" s="260"/>
    </row>
    <row r="692" spans="1:27" ht="13">
      <c r="A692" s="260"/>
      <c r="B692" s="260"/>
      <c r="C692" s="260"/>
      <c r="D692" s="260"/>
      <c r="E692" s="261"/>
      <c r="F692" s="262"/>
      <c r="G692" s="262"/>
      <c r="H692" s="262"/>
      <c r="I692" s="263"/>
      <c r="J692" s="262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  <c r="AA692" s="260"/>
    </row>
    <row r="693" spans="1:27" ht="13">
      <c r="A693" s="260"/>
      <c r="B693" s="260"/>
      <c r="C693" s="260"/>
      <c r="D693" s="260"/>
      <c r="E693" s="261"/>
      <c r="F693" s="262"/>
      <c r="G693" s="262"/>
      <c r="H693" s="262"/>
      <c r="I693" s="263"/>
      <c r="J693" s="262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  <c r="AA693" s="260"/>
    </row>
    <row r="694" spans="1:27" ht="13">
      <c r="A694" s="260"/>
      <c r="B694" s="260"/>
      <c r="C694" s="260"/>
      <c r="D694" s="260"/>
      <c r="E694" s="261"/>
      <c r="F694" s="262"/>
      <c r="G694" s="262"/>
      <c r="H694" s="262"/>
      <c r="I694" s="263"/>
      <c r="J694" s="262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  <c r="AA694" s="260"/>
    </row>
    <row r="695" spans="1:27" ht="13">
      <c r="A695" s="260"/>
      <c r="B695" s="260"/>
      <c r="C695" s="260"/>
      <c r="D695" s="260"/>
      <c r="E695" s="261"/>
      <c r="F695" s="262"/>
      <c r="G695" s="262"/>
      <c r="H695" s="262"/>
      <c r="I695" s="263"/>
      <c r="J695" s="262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  <c r="AA695" s="260"/>
    </row>
    <row r="696" spans="1:27" ht="13">
      <c r="A696" s="260"/>
      <c r="B696" s="260"/>
      <c r="C696" s="260"/>
      <c r="D696" s="260"/>
      <c r="E696" s="261"/>
      <c r="F696" s="262"/>
      <c r="G696" s="262"/>
      <c r="H696" s="262"/>
      <c r="I696" s="263"/>
      <c r="J696" s="262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  <c r="AA696" s="260"/>
    </row>
    <row r="697" spans="1:27" ht="13">
      <c r="A697" s="260"/>
      <c r="B697" s="260"/>
      <c r="C697" s="260"/>
      <c r="D697" s="260"/>
      <c r="E697" s="261"/>
      <c r="F697" s="262"/>
      <c r="G697" s="262"/>
      <c r="H697" s="262"/>
      <c r="I697" s="263"/>
      <c r="J697" s="262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  <c r="AA697" s="260"/>
    </row>
    <row r="698" spans="1:27" ht="13">
      <c r="A698" s="260"/>
      <c r="B698" s="260"/>
      <c r="C698" s="260"/>
      <c r="D698" s="260"/>
      <c r="E698" s="261"/>
      <c r="F698" s="262"/>
      <c r="G698" s="262"/>
      <c r="H698" s="262"/>
      <c r="I698" s="263"/>
      <c r="J698" s="262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  <c r="AA698" s="260"/>
    </row>
    <row r="699" spans="1:27" ht="13">
      <c r="A699" s="260"/>
      <c r="B699" s="260"/>
      <c r="C699" s="260"/>
      <c r="D699" s="260"/>
      <c r="E699" s="261"/>
      <c r="F699" s="262"/>
      <c r="G699" s="262"/>
      <c r="H699" s="262"/>
      <c r="I699" s="263"/>
      <c r="J699" s="262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  <c r="AA699" s="260"/>
    </row>
    <row r="700" spans="1:27" ht="13">
      <c r="A700" s="260"/>
      <c r="B700" s="260"/>
      <c r="C700" s="260"/>
      <c r="D700" s="260"/>
      <c r="E700" s="261"/>
      <c r="F700" s="262"/>
      <c r="G700" s="262"/>
      <c r="H700" s="262"/>
      <c r="I700" s="263"/>
      <c r="J700" s="262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  <c r="AA700" s="260"/>
    </row>
    <row r="701" spans="1:27" ht="13">
      <c r="A701" s="260"/>
      <c r="B701" s="260"/>
      <c r="C701" s="260"/>
      <c r="D701" s="260"/>
      <c r="E701" s="261"/>
      <c r="F701" s="262"/>
      <c r="G701" s="262"/>
      <c r="H701" s="262"/>
      <c r="I701" s="263"/>
      <c r="J701" s="262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  <c r="AA701" s="260"/>
    </row>
    <row r="702" spans="1:27" ht="13">
      <c r="A702" s="260"/>
      <c r="B702" s="260"/>
      <c r="C702" s="260"/>
      <c r="D702" s="260"/>
      <c r="E702" s="261"/>
      <c r="F702" s="262"/>
      <c r="G702" s="262"/>
      <c r="H702" s="262"/>
      <c r="I702" s="263"/>
      <c r="J702" s="262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  <c r="AA702" s="260"/>
    </row>
    <row r="703" spans="1:27" ht="13">
      <c r="A703" s="260"/>
      <c r="B703" s="260"/>
      <c r="C703" s="260"/>
      <c r="D703" s="260"/>
      <c r="E703" s="261"/>
      <c r="F703" s="262"/>
      <c r="G703" s="262"/>
      <c r="H703" s="262"/>
      <c r="I703" s="263"/>
      <c r="J703" s="262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  <c r="AA703" s="260"/>
    </row>
    <row r="704" spans="1:27" ht="13">
      <c r="A704" s="260"/>
      <c r="B704" s="260"/>
      <c r="C704" s="260"/>
      <c r="D704" s="260"/>
      <c r="E704" s="261"/>
      <c r="F704" s="262"/>
      <c r="G704" s="262"/>
      <c r="H704" s="262"/>
      <c r="I704" s="263"/>
      <c r="J704" s="262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  <c r="AA704" s="260"/>
    </row>
    <row r="705" spans="1:27" ht="13">
      <c r="A705" s="260"/>
      <c r="B705" s="260"/>
      <c r="C705" s="260"/>
      <c r="D705" s="260"/>
      <c r="E705" s="261"/>
      <c r="F705" s="262"/>
      <c r="G705" s="262"/>
      <c r="H705" s="262"/>
      <c r="I705" s="263"/>
      <c r="J705" s="262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  <c r="AA705" s="260"/>
    </row>
    <row r="706" spans="1:27" ht="13">
      <c r="A706" s="260"/>
      <c r="B706" s="260"/>
      <c r="C706" s="260"/>
      <c r="D706" s="260"/>
      <c r="E706" s="261"/>
      <c r="F706" s="262"/>
      <c r="G706" s="262"/>
      <c r="H706" s="262"/>
      <c r="I706" s="263"/>
      <c r="J706" s="262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  <c r="AA706" s="260"/>
    </row>
    <row r="707" spans="1:27" ht="13">
      <c r="A707" s="260"/>
      <c r="B707" s="260"/>
      <c r="C707" s="260"/>
      <c r="D707" s="260"/>
      <c r="E707" s="261"/>
      <c r="F707" s="262"/>
      <c r="G707" s="262"/>
      <c r="H707" s="262"/>
      <c r="I707" s="263"/>
      <c r="J707" s="262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  <c r="AA707" s="260"/>
    </row>
    <row r="708" spans="1:27" ht="13">
      <c r="A708" s="260"/>
      <c r="B708" s="260"/>
      <c r="C708" s="260"/>
      <c r="D708" s="260"/>
      <c r="E708" s="261"/>
      <c r="F708" s="262"/>
      <c r="G708" s="262"/>
      <c r="H708" s="262"/>
      <c r="I708" s="263"/>
      <c r="J708" s="262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  <c r="AA708" s="260"/>
    </row>
    <row r="709" spans="1:27" ht="13">
      <c r="A709" s="260"/>
      <c r="B709" s="260"/>
      <c r="C709" s="260"/>
      <c r="D709" s="260"/>
      <c r="E709" s="261"/>
      <c r="F709" s="262"/>
      <c r="G709" s="262"/>
      <c r="H709" s="262"/>
      <c r="I709" s="263"/>
      <c r="J709" s="262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  <c r="AA709" s="260"/>
    </row>
    <row r="710" spans="1:27" ht="13">
      <c r="A710" s="260"/>
      <c r="B710" s="260"/>
      <c r="C710" s="260"/>
      <c r="D710" s="260"/>
      <c r="E710" s="261"/>
      <c r="F710" s="262"/>
      <c r="G710" s="262"/>
      <c r="H710" s="262"/>
      <c r="I710" s="263"/>
      <c r="J710" s="262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  <c r="AA710" s="260"/>
    </row>
    <row r="711" spans="1:27" ht="13">
      <c r="A711" s="260"/>
      <c r="B711" s="260"/>
      <c r="C711" s="260"/>
      <c r="D711" s="260"/>
      <c r="E711" s="261"/>
      <c r="F711" s="262"/>
      <c r="G711" s="262"/>
      <c r="H711" s="262"/>
      <c r="I711" s="263"/>
      <c r="J711" s="262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  <c r="AA711" s="260"/>
    </row>
    <row r="712" spans="1:27" ht="13">
      <c r="A712" s="260"/>
      <c r="B712" s="260"/>
      <c r="C712" s="260"/>
      <c r="D712" s="260"/>
      <c r="E712" s="261"/>
      <c r="F712" s="262"/>
      <c r="G712" s="262"/>
      <c r="H712" s="262"/>
      <c r="I712" s="263"/>
      <c r="J712" s="262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  <c r="AA712" s="260"/>
    </row>
    <row r="713" spans="1:27" ht="13">
      <c r="A713" s="260"/>
      <c r="B713" s="260"/>
      <c r="C713" s="260"/>
      <c r="D713" s="260"/>
      <c r="E713" s="261"/>
      <c r="F713" s="262"/>
      <c r="G713" s="262"/>
      <c r="H713" s="262"/>
      <c r="I713" s="263"/>
      <c r="J713" s="262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  <c r="AA713" s="260"/>
    </row>
    <row r="714" spans="1:27" ht="13">
      <c r="A714" s="260"/>
      <c r="B714" s="260"/>
      <c r="C714" s="260"/>
      <c r="D714" s="260"/>
      <c r="E714" s="261"/>
      <c r="F714" s="262"/>
      <c r="G714" s="262"/>
      <c r="H714" s="262"/>
      <c r="I714" s="263"/>
      <c r="J714" s="262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  <c r="AA714" s="260"/>
    </row>
    <row r="715" spans="1:27" ht="13">
      <c r="A715" s="260"/>
      <c r="B715" s="260"/>
      <c r="C715" s="260"/>
      <c r="D715" s="260"/>
      <c r="E715" s="261"/>
      <c r="F715" s="262"/>
      <c r="G715" s="262"/>
      <c r="H715" s="262"/>
      <c r="I715" s="263"/>
      <c r="J715" s="262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  <c r="AA715" s="260"/>
    </row>
    <row r="716" spans="1:27" ht="13">
      <c r="A716" s="260"/>
      <c r="B716" s="260"/>
      <c r="C716" s="260"/>
      <c r="D716" s="260"/>
      <c r="E716" s="261"/>
      <c r="F716" s="262"/>
      <c r="G716" s="262"/>
      <c r="H716" s="262"/>
      <c r="I716" s="263"/>
      <c r="J716" s="262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  <c r="AA716" s="260"/>
    </row>
    <row r="717" spans="1:27" ht="13">
      <c r="A717" s="260"/>
      <c r="B717" s="260"/>
      <c r="C717" s="260"/>
      <c r="D717" s="260"/>
      <c r="E717" s="261"/>
      <c r="F717" s="262"/>
      <c r="G717" s="262"/>
      <c r="H717" s="262"/>
      <c r="I717" s="263"/>
      <c r="J717" s="262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  <c r="AA717" s="260"/>
    </row>
    <row r="718" spans="1:27" ht="13">
      <c r="A718" s="260"/>
      <c r="B718" s="260"/>
      <c r="C718" s="260"/>
      <c r="D718" s="260"/>
      <c r="E718" s="261"/>
      <c r="F718" s="262"/>
      <c r="G718" s="262"/>
      <c r="H718" s="262"/>
      <c r="I718" s="263"/>
      <c r="J718" s="262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  <c r="AA718" s="260"/>
    </row>
    <row r="719" spans="1:27" ht="13">
      <c r="A719" s="260"/>
      <c r="B719" s="260"/>
      <c r="C719" s="260"/>
      <c r="D719" s="260"/>
      <c r="E719" s="261"/>
      <c r="F719" s="262"/>
      <c r="G719" s="262"/>
      <c r="H719" s="262"/>
      <c r="I719" s="263"/>
      <c r="J719" s="262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  <c r="AA719" s="260"/>
    </row>
    <row r="720" spans="1:27" ht="13">
      <c r="A720" s="260"/>
      <c r="B720" s="260"/>
      <c r="C720" s="260"/>
      <c r="D720" s="260"/>
      <c r="E720" s="261"/>
      <c r="F720" s="262"/>
      <c r="G720" s="262"/>
      <c r="H720" s="262"/>
      <c r="I720" s="263"/>
      <c r="J720" s="262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  <c r="AA720" s="260"/>
    </row>
    <row r="721" spans="1:27" ht="13">
      <c r="A721" s="260"/>
      <c r="B721" s="260"/>
      <c r="C721" s="260"/>
      <c r="D721" s="260"/>
      <c r="E721" s="261"/>
      <c r="F721" s="262"/>
      <c r="G721" s="262"/>
      <c r="H721" s="262"/>
      <c r="I721" s="263"/>
      <c r="J721" s="262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  <c r="AA721" s="260"/>
    </row>
    <row r="722" spans="1:27" ht="13">
      <c r="A722" s="260"/>
      <c r="B722" s="260"/>
      <c r="C722" s="260"/>
      <c r="D722" s="260"/>
      <c r="E722" s="261"/>
      <c r="F722" s="262"/>
      <c r="G722" s="262"/>
      <c r="H722" s="262"/>
      <c r="I722" s="263"/>
      <c r="J722" s="262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  <c r="AA722" s="260"/>
    </row>
    <row r="723" spans="1:27" ht="13">
      <c r="A723" s="260"/>
      <c r="B723" s="260"/>
      <c r="C723" s="260"/>
      <c r="D723" s="260"/>
      <c r="E723" s="261"/>
      <c r="F723" s="262"/>
      <c r="G723" s="262"/>
      <c r="H723" s="262"/>
      <c r="I723" s="263"/>
      <c r="J723" s="262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  <c r="AA723" s="260"/>
    </row>
    <row r="724" spans="1:27" ht="13">
      <c r="A724" s="260"/>
      <c r="B724" s="260"/>
      <c r="C724" s="260"/>
      <c r="D724" s="260"/>
      <c r="E724" s="261"/>
      <c r="F724" s="262"/>
      <c r="G724" s="262"/>
      <c r="H724" s="262"/>
      <c r="I724" s="263"/>
      <c r="J724" s="262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  <c r="AA724" s="260"/>
    </row>
    <row r="725" spans="1:27" ht="13">
      <c r="A725" s="260"/>
      <c r="B725" s="260"/>
      <c r="C725" s="260"/>
      <c r="D725" s="260"/>
      <c r="E725" s="261"/>
      <c r="F725" s="262"/>
      <c r="G725" s="262"/>
      <c r="H725" s="262"/>
      <c r="I725" s="263"/>
      <c r="J725" s="262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  <c r="AA725" s="260"/>
    </row>
    <row r="726" spans="1:27" ht="13">
      <c r="A726" s="260"/>
      <c r="B726" s="260"/>
      <c r="C726" s="260"/>
      <c r="D726" s="260"/>
      <c r="E726" s="261"/>
      <c r="F726" s="262"/>
      <c r="G726" s="262"/>
      <c r="H726" s="262"/>
      <c r="I726" s="263"/>
      <c r="J726" s="262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  <c r="AA726" s="260"/>
    </row>
    <row r="727" spans="1:27" ht="13">
      <c r="A727" s="260"/>
      <c r="B727" s="260"/>
      <c r="C727" s="260"/>
      <c r="D727" s="260"/>
      <c r="E727" s="261"/>
      <c r="F727" s="262"/>
      <c r="G727" s="262"/>
      <c r="H727" s="262"/>
      <c r="I727" s="263"/>
      <c r="J727" s="262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  <c r="AA727" s="260"/>
    </row>
    <row r="728" spans="1:27" ht="13">
      <c r="A728" s="260"/>
      <c r="B728" s="260"/>
      <c r="C728" s="260"/>
      <c r="D728" s="260"/>
      <c r="E728" s="261"/>
      <c r="F728" s="262"/>
      <c r="G728" s="262"/>
      <c r="H728" s="262"/>
      <c r="I728" s="263"/>
      <c r="J728" s="262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  <c r="AA728" s="260"/>
    </row>
    <row r="729" spans="1:27" ht="13">
      <c r="A729" s="260"/>
      <c r="B729" s="260"/>
      <c r="C729" s="260"/>
      <c r="D729" s="260"/>
      <c r="E729" s="261"/>
      <c r="F729" s="262"/>
      <c r="G729" s="262"/>
      <c r="H729" s="262"/>
      <c r="I729" s="263"/>
      <c r="J729" s="262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  <c r="AA729" s="260"/>
    </row>
    <row r="730" spans="1:27" ht="13">
      <c r="A730" s="260"/>
      <c r="B730" s="260"/>
      <c r="C730" s="260"/>
      <c r="D730" s="260"/>
      <c r="E730" s="261"/>
      <c r="F730" s="262"/>
      <c r="G730" s="262"/>
      <c r="H730" s="262"/>
      <c r="I730" s="263"/>
      <c r="J730" s="262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  <c r="AA730" s="260"/>
    </row>
    <row r="731" spans="1:27" ht="13">
      <c r="A731" s="260"/>
      <c r="B731" s="260"/>
      <c r="C731" s="260"/>
      <c r="D731" s="260"/>
      <c r="E731" s="261"/>
      <c r="F731" s="262"/>
      <c r="G731" s="262"/>
      <c r="H731" s="262"/>
      <c r="I731" s="263"/>
      <c r="J731" s="262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  <c r="AA731" s="260"/>
    </row>
    <row r="732" spans="1:27" ht="13">
      <c r="A732" s="260"/>
      <c r="B732" s="260"/>
      <c r="C732" s="260"/>
      <c r="D732" s="260"/>
      <c r="E732" s="261"/>
      <c r="F732" s="262"/>
      <c r="G732" s="262"/>
      <c r="H732" s="262"/>
      <c r="I732" s="263"/>
      <c r="J732" s="262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  <c r="AA732" s="260"/>
    </row>
    <row r="733" spans="1:27" ht="13">
      <c r="A733" s="260"/>
      <c r="B733" s="260"/>
      <c r="C733" s="260"/>
      <c r="D733" s="260"/>
      <c r="E733" s="261"/>
      <c r="F733" s="262"/>
      <c r="G733" s="262"/>
      <c r="H733" s="262"/>
      <c r="I733" s="263"/>
      <c r="J733" s="262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  <c r="AA733" s="260"/>
    </row>
    <row r="734" spans="1:27" ht="13">
      <c r="A734" s="260"/>
      <c r="B734" s="260"/>
      <c r="C734" s="260"/>
      <c r="D734" s="260"/>
      <c r="E734" s="261"/>
      <c r="F734" s="262"/>
      <c r="G734" s="262"/>
      <c r="H734" s="262"/>
      <c r="I734" s="263"/>
      <c r="J734" s="262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  <c r="AA734" s="260"/>
    </row>
    <row r="735" spans="1:27" ht="13">
      <c r="A735" s="260"/>
      <c r="B735" s="260"/>
      <c r="C735" s="260"/>
      <c r="D735" s="260"/>
      <c r="E735" s="261"/>
      <c r="F735" s="262"/>
      <c r="G735" s="262"/>
      <c r="H735" s="262"/>
      <c r="I735" s="263"/>
      <c r="J735" s="262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  <c r="AA735" s="260"/>
    </row>
    <row r="736" spans="1:27" ht="13">
      <c r="A736" s="260"/>
      <c r="B736" s="260"/>
      <c r="C736" s="260"/>
      <c r="D736" s="260"/>
      <c r="E736" s="261"/>
      <c r="F736" s="262"/>
      <c r="G736" s="262"/>
      <c r="H736" s="262"/>
      <c r="I736" s="263"/>
      <c r="J736" s="262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  <c r="AA736" s="260"/>
    </row>
    <row r="737" spans="1:27" ht="13">
      <c r="A737" s="260"/>
      <c r="B737" s="260"/>
      <c r="C737" s="260"/>
      <c r="D737" s="260"/>
      <c r="E737" s="261"/>
      <c r="F737" s="262"/>
      <c r="G737" s="262"/>
      <c r="H737" s="262"/>
      <c r="I737" s="263"/>
      <c r="J737" s="262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  <c r="AA737" s="260"/>
    </row>
    <row r="738" spans="1:27" ht="13">
      <c r="A738" s="260"/>
      <c r="B738" s="260"/>
      <c r="C738" s="260"/>
      <c r="D738" s="260"/>
      <c r="E738" s="261"/>
      <c r="F738" s="262"/>
      <c r="G738" s="262"/>
      <c r="H738" s="262"/>
      <c r="I738" s="263"/>
      <c r="J738" s="262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  <c r="AA738" s="260"/>
    </row>
    <row r="739" spans="1:27" ht="13">
      <c r="A739" s="260"/>
      <c r="B739" s="260"/>
      <c r="C739" s="260"/>
      <c r="D739" s="260"/>
      <c r="E739" s="261"/>
      <c r="F739" s="262"/>
      <c r="G739" s="262"/>
      <c r="H739" s="262"/>
      <c r="I739" s="263"/>
      <c r="J739" s="262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  <c r="AA739" s="260"/>
    </row>
    <row r="740" spans="1:27" ht="13">
      <c r="A740" s="260"/>
      <c r="B740" s="260"/>
      <c r="C740" s="260"/>
      <c r="D740" s="260"/>
      <c r="E740" s="261"/>
      <c r="F740" s="262"/>
      <c r="G740" s="262"/>
      <c r="H740" s="262"/>
      <c r="I740" s="263"/>
      <c r="J740" s="262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  <c r="AA740" s="260"/>
    </row>
    <row r="741" spans="1:27" ht="13">
      <c r="A741" s="260"/>
      <c r="B741" s="260"/>
      <c r="C741" s="260"/>
      <c r="D741" s="260"/>
      <c r="E741" s="261"/>
      <c r="F741" s="262"/>
      <c r="G741" s="262"/>
      <c r="H741" s="262"/>
      <c r="I741" s="263"/>
      <c r="J741" s="262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  <c r="AA741" s="260"/>
    </row>
    <row r="742" spans="1:27" ht="13">
      <c r="A742" s="260"/>
      <c r="B742" s="260"/>
      <c r="C742" s="260"/>
      <c r="D742" s="260"/>
      <c r="E742" s="261"/>
      <c r="F742" s="262"/>
      <c r="G742" s="262"/>
      <c r="H742" s="262"/>
      <c r="I742" s="263"/>
      <c r="J742" s="262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  <c r="AA742" s="260"/>
    </row>
    <row r="743" spans="1:27" ht="13">
      <c r="A743" s="260"/>
      <c r="B743" s="260"/>
      <c r="C743" s="260"/>
      <c r="D743" s="260"/>
      <c r="E743" s="261"/>
      <c r="F743" s="262"/>
      <c r="G743" s="262"/>
      <c r="H743" s="262"/>
      <c r="I743" s="263"/>
      <c r="J743" s="262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  <c r="AA743" s="260"/>
    </row>
    <row r="744" spans="1:27" ht="13">
      <c r="A744" s="260"/>
      <c r="B744" s="260"/>
      <c r="C744" s="260"/>
      <c r="D744" s="260"/>
      <c r="E744" s="261"/>
      <c r="F744" s="262"/>
      <c r="G744" s="262"/>
      <c r="H744" s="262"/>
      <c r="I744" s="263"/>
      <c r="J744" s="262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  <c r="AA744" s="260"/>
    </row>
    <row r="745" spans="1:27" ht="13">
      <c r="A745" s="260"/>
      <c r="B745" s="260"/>
      <c r="C745" s="260"/>
      <c r="D745" s="260"/>
      <c r="E745" s="261"/>
      <c r="F745" s="262"/>
      <c r="G745" s="262"/>
      <c r="H745" s="262"/>
      <c r="I745" s="263"/>
      <c r="J745" s="262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  <c r="AA745" s="260"/>
    </row>
    <row r="746" spans="1:27" ht="13">
      <c r="A746" s="260"/>
      <c r="B746" s="260"/>
      <c r="C746" s="260"/>
      <c r="D746" s="260"/>
      <c r="E746" s="261"/>
      <c r="F746" s="262"/>
      <c r="G746" s="262"/>
      <c r="H746" s="262"/>
      <c r="I746" s="263"/>
      <c r="J746" s="262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  <c r="AA746" s="260"/>
    </row>
    <row r="747" spans="1:27" ht="13">
      <c r="A747" s="260"/>
      <c r="B747" s="260"/>
      <c r="C747" s="260"/>
      <c r="D747" s="260"/>
      <c r="E747" s="261"/>
      <c r="F747" s="262"/>
      <c r="G747" s="262"/>
      <c r="H747" s="262"/>
      <c r="I747" s="263"/>
      <c r="J747" s="262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  <c r="AA747" s="260"/>
    </row>
    <row r="748" spans="1:27" ht="13">
      <c r="A748" s="260"/>
      <c r="B748" s="260"/>
      <c r="C748" s="260"/>
      <c r="D748" s="260"/>
      <c r="E748" s="261"/>
      <c r="F748" s="262"/>
      <c r="G748" s="262"/>
      <c r="H748" s="262"/>
      <c r="I748" s="263"/>
      <c r="J748" s="262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  <c r="AA748" s="260"/>
    </row>
    <row r="749" spans="1:27" ht="13">
      <c r="A749" s="260"/>
      <c r="B749" s="260"/>
      <c r="C749" s="260"/>
      <c r="D749" s="260"/>
      <c r="E749" s="261"/>
      <c r="F749" s="262"/>
      <c r="G749" s="262"/>
      <c r="H749" s="262"/>
      <c r="I749" s="263"/>
      <c r="J749" s="262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  <c r="AA749" s="260"/>
    </row>
    <row r="750" spans="1:27" ht="13">
      <c r="A750" s="260"/>
      <c r="B750" s="260"/>
      <c r="C750" s="260"/>
      <c r="D750" s="260"/>
      <c r="E750" s="261"/>
      <c r="F750" s="262"/>
      <c r="G750" s="262"/>
      <c r="H750" s="262"/>
      <c r="I750" s="263"/>
      <c r="J750" s="262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  <c r="AA750" s="260"/>
    </row>
    <row r="751" spans="1:27" ht="13">
      <c r="A751" s="260"/>
      <c r="B751" s="260"/>
      <c r="C751" s="260"/>
      <c r="D751" s="260"/>
      <c r="E751" s="261"/>
      <c r="F751" s="262"/>
      <c r="G751" s="262"/>
      <c r="H751" s="262"/>
      <c r="I751" s="263"/>
      <c r="J751" s="262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  <c r="AA751" s="260"/>
    </row>
    <row r="752" spans="1:27" ht="13">
      <c r="A752" s="260"/>
      <c r="B752" s="260"/>
      <c r="C752" s="260"/>
      <c r="D752" s="260"/>
      <c r="E752" s="261"/>
      <c r="F752" s="262"/>
      <c r="G752" s="262"/>
      <c r="H752" s="262"/>
      <c r="I752" s="263"/>
      <c r="J752" s="262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  <c r="AA752" s="260"/>
    </row>
    <row r="753" spans="1:27" ht="13">
      <c r="A753" s="260"/>
      <c r="B753" s="260"/>
      <c r="C753" s="260"/>
      <c r="D753" s="260"/>
      <c r="E753" s="261"/>
      <c r="F753" s="262"/>
      <c r="G753" s="262"/>
      <c r="H753" s="262"/>
      <c r="I753" s="263"/>
      <c r="J753" s="262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  <c r="AA753" s="260"/>
    </row>
    <row r="754" spans="1:27" ht="13">
      <c r="A754" s="260"/>
      <c r="B754" s="260"/>
      <c r="C754" s="260"/>
      <c r="D754" s="260"/>
      <c r="E754" s="261"/>
      <c r="F754" s="262"/>
      <c r="G754" s="262"/>
      <c r="H754" s="262"/>
      <c r="I754" s="263"/>
      <c r="J754" s="262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  <c r="AA754" s="260"/>
    </row>
    <row r="755" spans="1:27" ht="13">
      <c r="A755" s="260"/>
      <c r="B755" s="260"/>
      <c r="C755" s="260"/>
      <c r="D755" s="260"/>
      <c r="E755" s="261"/>
      <c r="F755" s="262"/>
      <c r="G755" s="262"/>
      <c r="H755" s="262"/>
      <c r="I755" s="263"/>
      <c r="J755" s="262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  <c r="AA755" s="260"/>
    </row>
    <row r="756" spans="1:27" ht="13">
      <c r="A756" s="260"/>
      <c r="B756" s="260"/>
      <c r="C756" s="260"/>
      <c r="D756" s="260"/>
      <c r="E756" s="261"/>
      <c r="F756" s="262"/>
      <c r="G756" s="262"/>
      <c r="H756" s="262"/>
      <c r="I756" s="263"/>
      <c r="J756" s="262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  <c r="AA756" s="260"/>
    </row>
    <row r="757" spans="1:27" ht="13">
      <c r="A757" s="260"/>
      <c r="B757" s="260"/>
      <c r="C757" s="260"/>
      <c r="D757" s="260"/>
      <c r="E757" s="261"/>
      <c r="F757" s="262"/>
      <c r="G757" s="262"/>
      <c r="H757" s="262"/>
      <c r="I757" s="263"/>
      <c r="J757" s="262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  <c r="AA757" s="260"/>
    </row>
    <row r="758" spans="1:27" ht="13">
      <c r="A758" s="260"/>
      <c r="B758" s="260"/>
      <c r="C758" s="260"/>
      <c r="D758" s="260"/>
      <c r="E758" s="261"/>
      <c r="F758" s="262"/>
      <c r="G758" s="262"/>
      <c r="H758" s="262"/>
      <c r="I758" s="263"/>
      <c r="J758" s="262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  <c r="AA758" s="260"/>
    </row>
    <row r="759" spans="1:27" ht="13">
      <c r="A759" s="260"/>
      <c r="B759" s="260"/>
      <c r="C759" s="260"/>
      <c r="D759" s="260"/>
      <c r="E759" s="261"/>
      <c r="F759" s="262"/>
      <c r="G759" s="262"/>
      <c r="H759" s="262"/>
      <c r="I759" s="263"/>
      <c r="J759" s="262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  <c r="AA759" s="260"/>
    </row>
    <row r="760" spans="1:27" ht="13">
      <c r="A760" s="260"/>
      <c r="B760" s="260"/>
      <c r="C760" s="260"/>
      <c r="D760" s="260"/>
      <c r="E760" s="261"/>
      <c r="F760" s="262"/>
      <c r="G760" s="262"/>
      <c r="H760" s="262"/>
      <c r="I760" s="263"/>
      <c r="J760" s="262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  <c r="AA760" s="260"/>
    </row>
    <row r="761" spans="1:27" ht="13">
      <c r="A761" s="260"/>
      <c r="B761" s="260"/>
      <c r="C761" s="260"/>
      <c r="D761" s="260"/>
      <c r="E761" s="261"/>
      <c r="F761" s="262"/>
      <c r="G761" s="262"/>
      <c r="H761" s="262"/>
      <c r="I761" s="263"/>
      <c r="J761" s="262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  <c r="AA761" s="260"/>
    </row>
    <row r="762" spans="1:27" ht="13">
      <c r="A762" s="260"/>
      <c r="B762" s="260"/>
      <c r="C762" s="260"/>
      <c r="D762" s="260"/>
      <c r="E762" s="261"/>
      <c r="F762" s="262"/>
      <c r="G762" s="262"/>
      <c r="H762" s="262"/>
      <c r="I762" s="263"/>
      <c r="J762" s="262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  <c r="AA762" s="260"/>
    </row>
    <row r="763" spans="1:27" ht="13">
      <c r="A763" s="260"/>
      <c r="B763" s="260"/>
      <c r="C763" s="260"/>
      <c r="D763" s="260"/>
      <c r="E763" s="261"/>
      <c r="F763" s="262"/>
      <c r="G763" s="262"/>
      <c r="H763" s="262"/>
      <c r="I763" s="263"/>
      <c r="J763" s="262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  <c r="AA763" s="260"/>
    </row>
    <row r="764" spans="1:27" ht="13">
      <c r="A764" s="260"/>
      <c r="B764" s="260"/>
      <c r="C764" s="260"/>
      <c r="D764" s="260"/>
      <c r="E764" s="261"/>
      <c r="F764" s="262"/>
      <c r="G764" s="262"/>
      <c r="H764" s="262"/>
      <c r="I764" s="263"/>
      <c r="J764" s="262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  <c r="AA764" s="260"/>
    </row>
    <row r="765" spans="1:27" ht="13">
      <c r="A765" s="260"/>
      <c r="B765" s="260"/>
      <c r="C765" s="260"/>
      <c r="D765" s="260"/>
      <c r="E765" s="261"/>
      <c r="F765" s="262"/>
      <c r="G765" s="262"/>
      <c r="H765" s="262"/>
      <c r="I765" s="263"/>
      <c r="J765" s="262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  <c r="AA765" s="260"/>
    </row>
    <row r="766" spans="1:27" ht="13">
      <c r="A766" s="260"/>
      <c r="B766" s="260"/>
      <c r="C766" s="260"/>
      <c r="D766" s="260"/>
      <c r="E766" s="261"/>
      <c r="F766" s="262"/>
      <c r="G766" s="262"/>
      <c r="H766" s="262"/>
      <c r="I766" s="263"/>
      <c r="J766" s="262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  <c r="AA766" s="260"/>
    </row>
    <row r="767" spans="1:27" ht="13">
      <c r="A767" s="260"/>
      <c r="B767" s="260"/>
      <c r="C767" s="260"/>
      <c r="D767" s="260"/>
      <c r="E767" s="261"/>
      <c r="F767" s="262"/>
      <c r="G767" s="262"/>
      <c r="H767" s="262"/>
      <c r="I767" s="263"/>
      <c r="J767" s="262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  <c r="AA767" s="260"/>
    </row>
    <row r="768" spans="1:27" ht="13">
      <c r="A768" s="260"/>
      <c r="B768" s="260"/>
      <c r="C768" s="260"/>
      <c r="D768" s="260"/>
      <c r="E768" s="261"/>
      <c r="F768" s="262"/>
      <c r="G768" s="262"/>
      <c r="H768" s="262"/>
      <c r="I768" s="263"/>
      <c r="J768" s="262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  <c r="AA768" s="260"/>
    </row>
    <row r="769" spans="1:27" ht="13">
      <c r="A769" s="260"/>
      <c r="B769" s="260"/>
      <c r="C769" s="260"/>
      <c r="D769" s="260"/>
      <c r="E769" s="261"/>
      <c r="F769" s="262"/>
      <c r="G769" s="262"/>
      <c r="H769" s="262"/>
      <c r="I769" s="263"/>
      <c r="J769" s="262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  <c r="AA769" s="260"/>
    </row>
    <row r="770" spans="1:27" ht="13">
      <c r="A770" s="260"/>
      <c r="B770" s="260"/>
      <c r="C770" s="260"/>
      <c r="D770" s="260"/>
      <c r="E770" s="261"/>
      <c r="F770" s="262"/>
      <c r="G770" s="262"/>
      <c r="H770" s="262"/>
      <c r="I770" s="263"/>
      <c r="J770" s="262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  <c r="AA770" s="260"/>
    </row>
    <row r="771" spans="1:27" ht="13">
      <c r="A771" s="260"/>
      <c r="B771" s="260"/>
      <c r="C771" s="260"/>
      <c r="D771" s="260"/>
      <c r="E771" s="261"/>
      <c r="F771" s="262"/>
      <c r="G771" s="262"/>
      <c r="H771" s="262"/>
      <c r="I771" s="263"/>
      <c r="J771" s="262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  <c r="AA771" s="260"/>
    </row>
    <row r="772" spans="1:27" ht="13">
      <c r="A772" s="260"/>
      <c r="B772" s="260"/>
      <c r="C772" s="260"/>
      <c r="D772" s="260"/>
      <c r="E772" s="261"/>
      <c r="F772" s="262"/>
      <c r="G772" s="262"/>
      <c r="H772" s="262"/>
      <c r="I772" s="263"/>
      <c r="J772" s="262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  <c r="AA772" s="260"/>
    </row>
    <row r="773" spans="1:27" ht="13">
      <c r="A773" s="260"/>
      <c r="B773" s="260"/>
      <c r="C773" s="260"/>
      <c r="D773" s="260"/>
      <c r="E773" s="261"/>
      <c r="F773" s="262"/>
      <c r="G773" s="262"/>
      <c r="H773" s="262"/>
      <c r="I773" s="263"/>
      <c r="J773" s="262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  <c r="AA773" s="260"/>
    </row>
    <row r="774" spans="1:27" ht="13">
      <c r="A774" s="260"/>
      <c r="B774" s="260"/>
      <c r="C774" s="260"/>
      <c r="D774" s="260"/>
      <c r="E774" s="261"/>
      <c r="F774" s="262"/>
      <c r="G774" s="262"/>
      <c r="H774" s="262"/>
      <c r="I774" s="263"/>
      <c r="J774" s="262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  <c r="AA774" s="260"/>
    </row>
    <row r="775" spans="1:27" ht="13">
      <c r="A775" s="260"/>
      <c r="B775" s="260"/>
      <c r="C775" s="260"/>
      <c r="D775" s="260"/>
      <c r="E775" s="261"/>
      <c r="F775" s="262"/>
      <c r="G775" s="262"/>
      <c r="H775" s="262"/>
      <c r="I775" s="263"/>
      <c r="J775" s="262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  <c r="AA775" s="260"/>
    </row>
    <row r="776" spans="1:27" ht="13">
      <c r="A776" s="260"/>
      <c r="B776" s="260"/>
      <c r="C776" s="260"/>
      <c r="D776" s="260"/>
      <c r="E776" s="261"/>
      <c r="F776" s="262"/>
      <c r="G776" s="262"/>
      <c r="H776" s="262"/>
      <c r="I776" s="263"/>
      <c r="J776" s="262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  <c r="AA776" s="260"/>
    </row>
    <row r="777" spans="1:27" ht="13">
      <c r="A777" s="260"/>
      <c r="B777" s="260"/>
      <c r="C777" s="260"/>
      <c r="D777" s="260"/>
      <c r="E777" s="261"/>
      <c r="F777" s="262"/>
      <c r="G777" s="262"/>
      <c r="H777" s="262"/>
      <c r="I777" s="263"/>
      <c r="J777" s="262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  <c r="AA777" s="260"/>
    </row>
    <row r="778" spans="1:27" ht="13">
      <c r="A778" s="260"/>
      <c r="B778" s="260"/>
      <c r="C778" s="260"/>
      <c r="D778" s="260"/>
      <c r="E778" s="261"/>
      <c r="F778" s="262"/>
      <c r="G778" s="262"/>
      <c r="H778" s="262"/>
      <c r="I778" s="263"/>
      <c r="J778" s="262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  <c r="AA778" s="260"/>
    </row>
    <row r="779" spans="1:27" ht="13">
      <c r="A779" s="260"/>
      <c r="B779" s="260"/>
      <c r="C779" s="260"/>
      <c r="D779" s="260"/>
      <c r="E779" s="261"/>
      <c r="F779" s="262"/>
      <c r="G779" s="262"/>
      <c r="H779" s="262"/>
      <c r="I779" s="263"/>
      <c r="J779" s="262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  <c r="AA779" s="260"/>
    </row>
    <row r="780" spans="1:27" ht="13">
      <c r="A780" s="260"/>
      <c r="B780" s="260"/>
      <c r="C780" s="260"/>
      <c r="D780" s="260"/>
      <c r="E780" s="261"/>
      <c r="F780" s="262"/>
      <c r="G780" s="262"/>
      <c r="H780" s="262"/>
      <c r="I780" s="263"/>
      <c r="J780" s="262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  <c r="AA780" s="260"/>
    </row>
    <row r="781" spans="1:27" ht="13">
      <c r="A781" s="260"/>
      <c r="B781" s="260"/>
      <c r="C781" s="260"/>
      <c r="D781" s="260"/>
      <c r="E781" s="261"/>
      <c r="F781" s="262"/>
      <c r="G781" s="262"/>
      <c r="H781" s="262"/>
      <c r="I781" s="263"/>
      <c r="J781" s="262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  <c r="AA781" s="260"/>
    </row>
    <row r="782" spans="1:27" ht="13">
      <c r="A782" s="260"/>
      <c r="B782" s="260"/>
      <c r="C782" s="260"/>
      <c r="D782" s="260"/>
      <c r="E782" s="261"/>
      <c r="F782" s="262"/>
      <c r="G782" s="262"/>
      <c r="H782" s="262"/>
      <c r="I782" s="263"/>
      <c r="J782" s="262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  <c r="AA782" s="260"/>
    </row>
    <row r="783" spans="1:27" ht="13">
      <c r="A783" s="260"/>
      <c r="B783" s="260"/>
      <c r="C783" s="260"/>
      <c r="D783" s="260"/>
      <c r="E783" s="261"/>
      <c r="F783" s="262"/>
      <c r="G783" s="262"/>
      <c r="H783" s="262"/>
      <c r="I783" s="263"/>
      <c r="J783" s="262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  <c r="AA783" s="260"/>
    </row>
    <row r="784" spans="1:27" ht="13">
      <c r="A784" s="260"/>
      <c r="B784" s="260"/>
      <c r="C784" s="260"/>
      <c r="D784" s="260"/>
      <c r="E784" s="261"/>
      <c r="F784" s="262"/>
      <c r="G784" s="262"/>
      <c r="H784" s="262"/>
      <c r="I784" s="263"/>
      <c r="J784" s="262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  <c r="AA784" s="260"/>
    </row>
    <row r="785" spans="1:27" ht="13">
      <c r="A785" s="260"/>
      <c r="B785" s="260"/>
      <c r="C785" s="260"/>
      <c r="D785" s="260"/>
      <c r="E785" s="261"/>
      <c r="F785" s="262"/>
      <c r="G785" s="262"/>
      <c r="H785" s="262"/>
      <c r="I785" s="263"/>
      <c r="J785" s="262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  <c r="AA785" s="260"/>
    </row>
    <row r="786" spans="1:27" ht="13">
      <c r="A786" s="260"/>
      <c r="B786" s="260"/>
      <c r="C786" s="260"/>
      <c r="D786" s="260"/>
      <c r="E786" s="261"/>
      <c r="F786" s="262"/>
      <c r="G786" s="262"/>
      <c r="H786" s="262"/>
      <c r="I786" s="263"/>
      <c r="J786" s="262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  <c r="AA786" s="260"/>
    </row>
    <row r="787" spans="1:27" ht="13">
      <c r="A787" s="260"/>
      <c r="B787" s="260"/>
      <c r="C787" s="260"/>
      <c r="D787" s="260"/>
      <c r="E787" s="261"/>
      <c r="F787" s="262"/>
      <c r="G787" s="262"/>
      <c r="H787" s="262"/>
      <c r="I787" s="263"/>
      <c r="J787" s="262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  <c r="AA787" s="260"/>
    </row>
    <row r="788" spans="1:27" ht="13">
      <c r="A788" s="260"/>
      <c r="B788" s="260"/>
      <c r="C788" s="260"/>
      <c r="D788" s="260"/>
      <c r="E788" s="261"/>
      <c r="F788" s="262"/>
      <c r="G788" s="262"/>
      <c r="H788" s="262"/>
      <c r="I788" s="263"/>
      <c r="J788" s="262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  <c r="AA788" s="260"/>
    </row>
    <row r="789" spans="1:27" ht="13">
      <c r="A789" s="260"/>
      <c r="B789" s="260"/>
      <c r="C789" s="260"/>
      <c r="D789" s="260"/>
      <c r="E789" s="261"/>
      <c r="F789" s="262"/>
      <c r="G789" s="262"/>
      <c r="H789" s="262"/>
      <c r="I789" s="263"/>
      <c r="J789" s="262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  <c r="AA789" s="260"/>
    </row>
    <row r="790" spans="1:27" ht="13">
      <c r="A790" s="260"/>
      <c r="B790" s="260"/>
      <c r="C790" s="260"/>
      <c r="D790" s="260"/>
      <c r="E790" s="261"/>
      <c r="F790" s="262"/>
      <c r="G790" s="262"/>
      <c r="H790" s="262"/>
      <c r="I790" s="263"/>
      <c r="J790" s="262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  <c r="AA790" s="260"/>
    </row>
    <row r="791" spans="1:27" ht="13">
      <c r="A791" s="260"/>
      <c r="B791" s="260"/>
      <c r="C791" s="260"/>
      <c r="D791" s="260"/>
      <c r="E791" s="261"/>
      <c r="F791" s="262"/>
      <c r="G791" s="262"/>
      <c r="H791" s="262"/>
      <c r="I791" s="263"/>
      <c r="J791" s="262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  <c r="AA791" s="260"/>
    </row>
    <row r="792" spans="1:27" ht="13">
      <c r="A792" s="260"/>
      <c r="B792" s="260"/>
      <c r="C792" s="260"/>
      <c r="D792" s="260"/>
      <c r="E792" s="261"/>
      <c r="F792" s="262"/>
      <c r="G792" s="262"/>
      <c r="H792" s="262"/>
      <c r="I792" s="263"/>
      <c r="J792" s="262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  <c r="AA792" s="260"/>
    </row>
    <row r="793" spans="1:27" ht="13">
      <c r="A793" s="260"/>
      <c r="B793" s="260"/>
      <c r="C793" s="260"/>
      <c r="D793" s="260"/>
      <c r="E793" s="261"/>
      <c r="F793" s="262"/>
      <c r="G793" s="262"/>
      <c r="H793" s="262"/>
      <c r="I793" s="263"/>
      <c r="J793" s="262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  <c r="AA793" s="260"/>
    </row>
    <row r="794" spans="1:27" ht="13">
      <c r="A794" s="260"/>
      <c r="B794" s="260"/>
      <c r="C794" s="260"/>
      <c r="D794" s="260"/>
      <c r="E794" s="261"/>
      <c r="F794" s="262"/>
      <c r="G794" s="262"/>
      <c r="H794" s="262"/>
      <c r="I794" s="263"/>
      <c r="J794" s="262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  <c r="AA794" s="260"/>
    </row>
    <row r="795" spans="1:27" ht="13">
      <c r="A795" s="260"/>
      <c r="B795" s="260"/>
      <c r="C795" s="260"/>
      <c r="D795" s="260"/>
      <c r="E795" s="261"/>
      <c r="F795" s="262"/>
      <c r="G795" s="262"/>
      <c r="H795" s="262"/>
      <c r="I795" s="263"/>
      <c r="J795" s="262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  <c r="AA795" s="260"/>
    </row>
    <row r="796" spans="1:27" ht="13">
      <c r="A796" s="260"/>
      <c r="B796" s="260"/>
      <c r="C796" s="260"/>
      <c r="D796" s="260"/>
      <c r="E796" s="261"/>
      <c r="F796" s="262"/>
      <c r="G796" s="262"/>
      <c r="H796" s="262"/>
      <c r="I796" s="263"/>
      <c r="J796" s="262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  <c r="AA796" s="260"/>
    </row>
    <row r="797" spans="1:27" ht="13">
      <c r="A797" s="260"/>
      <c r="B797" s="260"/>
      <c r="C797" s="260"/>
      <c r="D797" s="260"/>
      <c r="E797" s="261"/>
      <c r="F797" s="262"/>
      <c r="G797" s="262"/>
      <c r="H797" s="262"/>
      <c r="I797" s="263"/>
      <c r="J797" s="262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  <c r="AA797" s="260"/>
    </row>
    <row r="798" spans="1:27" ht="13">
      <c r="A798" s="260"/>
      <c r="B798" s="260"/>
      <c r="C798" s="260"/>
      <c r="D798" s="260"/>
      <c r="E798" s="261"/>
      <c r="F798" s="262"/>
      <c r="G798" s="262"/>
      <c r="H798" s="262"/>
      <c r="I798" s="263"/>
      <c r="J798" s="262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  <c r="AA798" s="260"/>
    </row>
    <row r="799" spans="1:27" ht="13">
      <c r="A799" s="260"/>
      <c r="B799" s="260"/>
      <c r="C799" s="260"/>
      <c r="D799" s="260"/>
      <c r="E799" s="261"/>
      <c r="F799" s="262"/>
      <c r="G799" s="262"/>
      <c r="H799" s="262"/>
      <c r="I799" s="263"/>
      <c r="J799" s="262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  <c r="AA799" s="260"/>
    </row>
    <row r="800" spans="1:27" ht="13">
      <c r="A800" s="260"/>
      <c r="B800" s="260"/>
      <c r="C800" s="260"/>
      <c r="D800" s="260"/>
      <c r="E800" s="261"/>
      <c r="F800" s="262"/>
      <c r="G800" s="262"/>
      <c r="H800" s="262"/>
      <c r="I800" s="263"/>
      <c r="J800" s="262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  <c r="AA800" s="260"/>
    </row>
    <row r="801" spans="1:27" ht="13">
      <c r="A801" s="260"/>
      <c r="B801" s="260"/>
      <c r="C801" s="260"/>
      <c r="D801" s="260"/>
      <c r="E801" s="261"/>
      <c r="F801" s="262"/>
      <c r="G801" s="262"/>
      <c r="H801" s="262"/>
      <c r="I801" s="263"/>
      <c r="J801" s="262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  <c r="AA801" s="260"/>
    </row>
    <row r="802" spans="1:27" ht="13">
      <c r="A802" s="260"/>
      <c r="B802" s="260"/>
      <c r="C802" s="260"/>
      <c r="D802" s="260"/>
      <c r="E802" s="261"/>
      <c r="F802" s="262"/>
      <c r="G802" s="262"/>
      <c r="H802" s="262"/>
      <c r="I802" s="263"/>
      <c r="J802" s="262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  <c r="AA802" s="260"/>
    </row>
    <row r="803" spans="1:27" ht="13">
      <c r="A803" s="260"/>
      <c r="B803" s="260"/>
      <c r="C803" s="260"/>
      <c r="D803" s="260"/>
      <c r="E803" s="261"/>
      <c r="F803" s="262"/>
      <c r="G803" s="262"/>
      <c r="H803" s="262"/>
      <c r="I803" s="263"/>
      <c r="J803" s="262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  <c r="AA803" s="260"/>
    </row>
    <row r="804" spans="1:27" ht="13">
      <c r="A804" s="260"/>
      <c r="B804" s="260"/>
      <c r="C804" s="260"/>
      <c r="D804" s="260"/>
      <c r="E804" s="261"/>
      <c r="F804" s="262"/>
      <c r="G804" s="262"/>
      <c r="H804" s="262"/>
      <c r="I804" s="263"/>
      <c r="J804" s="262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  <c r="AA804" s="260"/>
    </row>
    <row r="805" spans="1:27" ht="13">
      <c r="A805" s="260"/>
      <c r="B805" s="260"/>
      <c r="C805" s="260"/>
      <c r="D805" s="260"/>
      <c r="E805" s="261"/>
      <c r="F805" s="262"/>
      <c r="G805" s="262"/>
      <c r="H805" s="262"/>
      <c r="I805" s="263"/>
      <c r="J805" s="262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  <c r="AA805" s="260"/>
    </row>
    <row r="806" spans="1:27" ht="13">
      <c r="A806" s="260"/>
      <c r="B806" s="260"/>
      <c r="C806" s="260"/>
      <c r="D806" s="260"/>
      <c r="E806" s="261"/>
      <c r="F806" s="262"/>
      <c r="G806" s="262"/>
      <c r="H806" s="262"/>
      <c r="I806" s="263"/>
      <c r="J806" s="262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  <c r="AA806" s="260"/>
    </row>
    <row r="807" spans="1:27" ht="13">
      <c r="A807" s="260"/>
      <c r="B807" s="260"/>
      <c r="C807" s="260"/>
      <c r="D807" s="260"/>
      <c r="E807" s="261"/>
      <c r="F807" s="262"/>
      <c r="G807" s="262"/>
      <c r="H807" s="262"/>
      <c r="I807" s="263"/>
      <c r="J807" s="262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  <c r="AA807" s="260"/>
    </row>
    <row r="808" spans="1:27" ht="13">
      <c r="A808" s="260"/>
      <c r="B808" s="260"/>
      <c r="C808" s="260"/>
      <c r="D808" s="260"/>
      <c r="E808" s="261"/>
      <c r="F808" s="262"/>
      <c r="G808" s="262"/>
      <c r="H808" s="262"/>
      <c r="I808" s="263"/>
      <c r="J808" s="262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  <c r="AA808" s="260"/>
    </row>
    <row r="809" spans="1:27" ht="13">
      <c r="A809" s="260"/>
      <c r="B809" s="260"/>
      <c r="C809" s="260"/>
      <c r="D809" s="260"/>
      <c r="E809" s="261"/>
      <c r="F809" s="262"/>
      <c r="G809" s="262"/>
      <c r="H809" s="262"/>
      <c r="I809" s="263"/>
      <c r="J809" s="262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  <c r="AA809" s="260"/>
    </row>
    <row r="810" spans="1:27" ht="13">
      <c r="A810" s="260"/>
      <c r="B810" s="260"/>
      <c r="C810" s="260"/>
      <c r="D810" s="260"/>
      <c r="E810" s="261"/>
      <c r="F810" s="262"/>
      <c r="G810" s="262"/>
      <c r="H810" s="262"/>
      <c r="I810" s="263"/>
      <c r="J810" s="262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  <c r="AA810" s="260"/>
    </row>
    <row r="811" spans="1:27" ht="13">
      <c r="A811" s="260"/>
      <c r="B811" s="260"/>
      <c r="C811" s="260"/>
      <c r="D811" s="260"/>
      <c r="E811" s="261"/>
      <c r="F811" s="262"/>
      <c r="G811" s="262"/>
      <c r="H811" s="262"/>
      <c r="I811" s="263"/>
      <c r="J811" s="262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  <c r="AA811" s="260"/>
    </row>
    <row r="812" spans="1:27" ht="13">
      <c r="A812" s="260"/>
      <c r="B812" s="260"/>
      <c r="C812" s="260"/>
      <c r="D812" s="260"/>
      <c r="E812" s="261"/>
      <c r="F812" s="262"/>
      <c r="G812" s="262"/>
      <c r="H812" s="262"/>
      <c r="I812" s="263"/>
      <c r="J812" s="262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  <c r="AA812" s="260"/>
    </row>
    <row r="813" spans="1:27" ht="13">
      <c r="A813" s="260"/>
      <c r="B813" s="260"/>
      <c r="C813" s="260"/>
      <c r="D813" s="260"/>
      <c r="E813" s="261"/>
      <c r="F813" s="262"/>
      <c r="G813" s="262"/>
      <c r="H813" s="262"/>
      <c r="I813" s="263"/>
      <c r="J813" s="262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  <c r="AA813" s="260"/>
    </row>
    <row r="814" spans="1:27" ht="13">
      <c r="A814" s="260"/>
      <c r="B814" s="260"/>
      <c r="C814" s="260"/>
      <c r="D814" s="260"/>
      <c r="E814" s="261"/>
      <c r="F814" s="262"/>
      <c r="G814" s="262"/>
      <c r="H814" s="262"/>
      <c r="I814" s="263"/>
      <c r="J814" s="262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  <c r="AA814" s="260"/>
    </row>
    <row r="815" spans="1:27" ht="13">
      <c r="A815" s="260"/>
      <c r="B815" s="260"/>
      <c r="C815" s="260"/>
      <c r="D815" s="260"/>
      <c r="E815" s="261"/>
      <c r="F815" s="262"/>
      <c r="G815" s="262"/>
      <c r="H815" s="262"/>
      <c r="I815" s="263"/>
      <c r="J815" s="262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  <c r="AA815" s="260"/>
    </row>
    <row r="816" spans="1:27" ht="13">
      <c r="A816" s="260"/>
      <c r="B816" s="260"/>
      <c r="C816" s="260"/>
      <c r="D816" s="260"/>
      <c r="E816" s="261"/>
      <c r="F816" s="262"/>
      <c r="G816" s="262"/>
      <c r="H816" s="262"/>
      <c r="I816" s="263"/>
      <c r="J816" s="262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  <c r="AA816" s="260"/>
    </row>
    <row r="817" spans="1:27" ht="13">
      <c r="A817" s="260"/>
      <c r="B817" s="260"/>
      <c r="C817" s="260"/>
      <c r="D817" s="260"/>
      <c r="E817" s="261"/>
      <c r="F817" s="262"/>
      <c r="G817" s="262"/>
      <c r="H817" s="262"/>
      <c r="I817" s="263"/>
      <c r="J817" s="262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  <c r="AA817" s="260"/>
    </row>
    <row r="818" spans="1:27" ht="13">
      <c r="A818" s="260"/>
      <c r="B818" s="260"/>
      <c r="C818" s="260"/>
      <c r="D818" s="260"/>
      <c r="E818" s="261"/>
      <c r="F818" s="262"/>
      <c r="G818" s="262"/>
      <c r="H818" s="262"/>
      <c r="I818" s="263"/>
      <c r="J818" s="262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  <c r="AA818" s="260"/>
    </row>
    <row r="819" spans="1:27" ht="13">
      <c r="A819" s="260"/>
      <c r="B819" s="260"/>
      <c r="C819" s="260"/>
      <c r="D819" s="260"/>
      <c r="E819" s="261"/>
      <c r="F819" s="262"/>
      <c r="G819" s="262"/>
      <c r="H819" s="262"/>
      <c r="I819" s="263"/>
      <c r="J819" s="262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  <c r="AA819" s="260"/>
    </row>
    <row r="820" spans="1:27" ht="13">
      <c r="A820" s="260"/>
      <c r="B820" s="260"/>
      <c r="C820" s="260"/>
      <c r="D820" s="260"/>
      <c r="E820" s="261"/>
      <c r="F820" s="262"/>
      <c r="G820" s="262"/>
      <c r="H820" s="262"/>
      <c r="I820" s="263"/>
      <c r="J820" s="262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  <c r="AA820" s="260"/>
    </row>
    <row r="821" spans="1:27" ht="13">
      <c r="A821" s="260"/>
      <c r="B821" s="260"/>
      <c r="C821" s="260"/>
      <c r="D821" s="260"/>
      <c r="E821" s="261"/>
      <c r="F821" s="262"/>
      <c r="G821" s="262"/>
      <c r="H821" s="262"/>
      <c r="I821" s="263"/>
      <c r="J821" s="262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  <c r="AA821" s="260"/>
    </row>
    <row r="822" spans="1:27" ht="13">
      <c r="A822" s="260"/>
      <c r="B822" s="260"/>
      <c r="C822" s="260"/>
      <c r="D822" s="260"/>
      <c r="E822" s="261"/>
      <c r="F822" s="262"/>
      <c r="G822" s="262"/>
      <c r="H822" s="262"/>
      <c r="I822" s="263"/>
      <c r="J822" s="262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  <c r="AA822" s="260"/>
    </row>
    <row r="823" spans="1:27" ht="13">
      <c r="A823" s="260"/>
      <c r="B823" s="260"/>
      <c r="C823" s="260"/>
      <c r="D823" s="260"/>
      <c r="E823" s="261"/>
      <c r="F823" s="262"/>
      <c r="G823" s="262"/>
      <c r="H823" s="262"/>
      <c r="I823" s="263"/>
      <c r="J823" s="262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  <c r="AA823" s="260"/>
    </row>
    <row r="824" spans="1:27" ht="13">
      <c r="A824" s="260"/>
      <c r="B824" s="260"/>
      <c r="C824" s="260"/>
      <c r="D824" s="260"/>
      <c r="E824" s="261"/>
      <c r="F824" s="262"/>
      <c r="G824" s="262"/>
      <c r="H824" s="262"/>
      <c r="I824" s="263"/>
      <c r="J824" s="262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  <c r="AA824" s="260"/>
    </row>
    <row r="825" spans="1:27" ht="13">
      <c r="A825" s="260"/>
      <c r="B825" s="260"/>
      <c r="C825" s="260"/>
      <c r="D825" s="260"/>
      <c r="E825" s="261"/>
      <c r="F825" s="262"/>
      <c r="G825" s="262"/>
      <c r="H825" s="262"/>
      <c r="I825" s="263"/>
      <c r="J825" s="262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  <c r="AA825" s="260"/>
    </row>
    <row r="826" spans="1:27" ht="13">
      <c r="A826" s="260"/>
      <c r="B826" s="260"/>
      <c r="C826" s="260"/>
      <c r="D826" s="260"/>
      <c r="E826" s="261"/>
      <c r="F826" s="262"/>
      <c r="G826" s="262"/>
      <c r="H826" s="262"/>
      <c r="I826" s="263"/>
      <c r="J826" s="262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  <c r="AA826" s="260"/>
    </row>
    <row r="827" spans="1:27" ht="13">
      <c r="A827" s="260"/>
      <c r="B827" s="260"/>
      <c r="C827" s="260"/>
      <c r="D827" s="260"/>
      <c r="E827" s="261"/>
      <c r="F827" s="262"/>
      <c r="G827" s="262"/>
      <c r="H827" s="262"/>
      <c r="I827" s="263"/>
      <c r="J827" s="262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  <c r="AA827" s="260"/>
    </row>
    <row r="828" spans="1:27" ht="13">
      <c r="A828" s="260"/>
      <c r="B828" s="260"/>
      <c r="C828" s="260"/>
      <c r="D828" s="260"/>
      <c r="E828" s="261"/>
      <c r="F828" s="262"/>
      <c r="G828" s="262"/>
      <c r="H828" s="262"/>
      <c r="I828" s="263"/>
      <c r="J828" s="262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  <c r="AA828" s="260"/>
    </row>
    <row r="829" spans="1:27" ht="13">
      <c r="A829" s="260"/>
      <c r="B829" s="260"/>
      <c r="C829" s="260"/>
      <c r="D829" s="260"/>
      <c r="E829" s="261"/>
      <c r="F829" s="262"/>
      <c r="G829" s="262"/>
      <c r="H829" s="262"/>
      <c r="I829" s="263"/>
      <c r="J829" s="262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  <c r="AA829" s="260"/>
    </row>
    <row r="830" spans="1:27" ht="13">
      <c r="A830" s="260"/>
      <c r="B830" s="260"/>
      <c r="C830" s="260"/>
      <c r="D830" s="260"/>
      <c r="E830" s="261"/>
      <c r="F830" s="262"/>
      <c r="G830" s="262"/>
      <c r="H830" s="262"/>
      <c r="I830" s="263"/>
      <c r="J830" s="262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  <c r="AA830" s="260"/>
    </row>
    <row r="831" spans="1:27" ht="13">
      <c r="A831" s="260"/>
      <c r="B831" s="260"/>
      <c r="C831" s="260"/>
      <c r="D831" s="260"/>
      <c r="E831" s="261"/>
      <c r="F831" s="262"/>
      <c r="G831" s="262"/>
      <c r="H831" s="262"/>
      <c r="I831" s="263"/>
      <c r="J831" s="262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  <c r="AA831" s="260"/>
    </row>
    <row r="832" spans="1:27" ht="13">
      <c r="A832" s="260"/>
      <c r="B832" s="260"/>
      <c r="C832" s="260"/>
      <c r="D832" s="260"/>
      <c r="E832" s="261"/>
      <c r="F832" s="262"/>
      <c r="G832" s="262"/>
      <c r="H832" s="262"/>
      <c r="I832" s="263"/>
      <c r="J832" s="262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  <c r="AA832" s="260"/>
    </row>
    <row r="833" spans="1:27" ht="13">
      <c r="A833" s="260"/>
      <c r="B833" s="260"/>
      <c r="C833" s="260"/>
      <c r="D833" s="260"/>
      <c r="E833" s="261"/>
      <c r="F833" s="262"/>
      <c r="G833" s="262"/>
      <c r="H833" s="262"/>
      <c r="I833" s="263"/>
      <c r="J833" s="262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  <c r="AA833" s="260"/>
    </row>
    <row r="834" spans="1:27" ht="13">
      <c r="A834" s="260"/>
      <c r="B834" s="260"/>
      <c r="C834" s="260"/>
      <c r="D834" s="260"/>
      <c r="E834" s="261"/>
      <c r="F834" s="262"/>
      <c r="G834" s="262"/>
      <c r="H834" s="262"/>
      <c r="I834" s="263"/>
      <c r="J834" s="262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  <c r="AA834" s="260"/>
    </row>
    <row r="835" spans="1:27" ht="13">
      <c r="A835" s="260"/>
      <c r="B835" s="260"/>
      <c r="C835" s="260"/>
      <c r="D835" s="260"/>
      <c r="E835" s="261"/>
      <c r="F835" s="262"/>
      <c r="G835" s="262"/>
      <c r="H835" s="262"/>
      <c r="I835" s="263"/>
      <c r="J835" s="262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  <c r="AA835" s="260"/>
    </row>
    <row r="836" spans="1:27" ht="13">
      <c r="A836" s="260"/>
      <c r="B836" s="260"/>
      <c r="C836" s="260"/>
      <c r="D836" s="260"/>
      <c r="E836" s="261"/>
      <c r="F836" s="262"/>
      <c r="G836" s="262"/>
      <c r="H836" s="262"/>
      <c r="I836" s="263"/>
      <c r="J836" s="262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  <c r="AA836" s="260"/>
    </row>
    <row r="837" spans="1:27" ht="13">
      <c r="A837" s="260"/>
      <c r="B837" s="260"/>
      <c r="C837" s="260"/>
      <c r="D837" s="260"/>
      <c r="E837" s="261"/>
      <c r="F837" s="262"/>
      <c r="G837" s="262"/>
      <c r="H837" s="262"/>
      <c r="I837" s="263"/>
      <c r="J837" s="262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  <c r="AA837" s="260"/>
    </row>
    <row r="838" spans="1:27" ht="13">
      <c r="A838" s="260"/>
      <c r="B838" s="260"/>
      <c r="C838" s="260"/>
      <c r="D838" s="260"/>
      <c r="E838" s="261"/>
      <c r="F838" s="262"/>
      <c r="G838" s="262"/>
      <c r="H838" s="262"/>
      <c r="I838" s="263"/>
      <c r="J838" s="262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  <c r="AA838" s="260"/>
    </row>
    <row r="839" spans="1:27" ht="13">
      <c r="A839" s="260"/>
      <c r="B839" s="260"/>
      <c r="C839" s="260"/>
      <c r="D839" s="260"/>
      <c r="E839" s="261"/>
      <c r="F839" s="262"/>
      <c r="G839" s="262"/>
      <c r="H839" s="262"/>
      <c r="I839" s="263"/>
      <c r="J839" s="262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  <c r="AA839" s="260"/>
    </row>
    <row r="840" spans="1:27" ht="13">
      <c r="A840" s="260"/>
      <c r="B840" s="260"/>
      <c r="C840" s="260"/>
      <c r="D840" s="260"/>
      <c r="E840" s="261"/>
      <c r="F840" s="262"/>
      <c r="G840" s="262"/>
      <c r="H840" s="262"/>
      <c r="I840" s="263"/>
      <c r="J840" s="262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  <c r="AA840" s="260"/>
    </row>
    <row r="841" spans="1:27" ht="13">
      <c r="A841" s="260"/>
      <c r="B841" s="260"/>
      <c r="C841" s="260"/>
      <c r="D841" s="260"/>
      <c r="E841" s="261"/>
      <c r="F841" s="262"/>
      <c r="G841" s="262"/>
      <c r="H841" s="262"/>
      <c r="I841" s="263"/>
      <c r="J841" s="262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  <c r="AA841" s="260"/>
    </row>
    <row r="842" spans="1:27" ht="13">
      <c r="A842" s="260"/>
      <c r="B842" s="260"/>
      <c r="C842" s="260"/>
      <c r="D842" s="260"/>
      <c r="E842" s="261"/>
      <c r="F842" s="262"/>
      <c r="G842" s="262"/>
      <c r="H842" s="262"/>
      <c r="I842" s="263"/>
      <c r="J842" s="262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  <c r="AA842" s="260"/>
    </row>
    <row r="843" spans="1:27" ht="13">
      <c r="A843" s="260"/>
      <c r="B843" s="260"/>
      <c r="C843" s="260"/>
      <c r="D843" s="260"/>
      <c r="E843" s="261"/>
      <c r="F843" s="262"/>
      <c r="G843" s="262"/>
      <c r="H843" s="262"/>
      <c r="I843" s="263"/>
      <c r="J843" s="262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  <c r="AA843" s="260"/>
    </row>
    <row r="844" spans="1:27" ht="13">
      <c r="A844" s="260"/>
      <c r="B844" s="260"/>
      <c r="C844" s="260"/>
      <c r="D844" s="260"/>
      <c r="E844" s="261"/>
      <c r="F844" s="262"/>
      <c r="G844" s="262"/>
      <c r="H844" s="262"/>
      <c r="I844" s="263"/>
      <c r="J844" s="262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  <c r="AA844" s="260"/>
    </row>
    <row r="845" spans="1:27" ht="13">
      <c r="A845" s="260"/>
      <c r="B845" s="260"/>
      <c r="C845" s="260"/>
      <c r="D845" s="260"/>
      <c r="E845" s="261"/>
      <c r="F845" s="262"/>
      <c r="G845" s="262"/>
      <c r="H845" s="262"/>
      <c r="I845" s="263"/>
      <c r="J845" s="262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  <c r="AA845" s="260"/>
    </row>
    <row r="846" spans="1:27" ht="13">
      <c r="A846" s="260"/>
      <c r="B846" s="260"/>
      <c r="C846" s="260"/>
      <c r="D846" s="260"/>
      <c r="E846" s="261"/>
      <c r="F846" s="262"/>
      <c r="G846" s="262"/>
      <c r="H846" s="262"/>
      <c r="I846" s="263"/>
      <c r="J846" s="262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  <c r="AA846" s="260"/>
    </row>
    <row r="847" spans="1:27" ht="13">
      <c r="A847" s="260"/>
      <c r="B847" s="260"/>
      <c r="C847" s="260"/>
      <c r="D847" s="260"/>
      <c r="E847" s="261"/>
      <c r="F847" s="262"/>
      <c r="G847" s="262"/>
      <c r="H847" s="262"/>
      <c r="I847" s="263"/>
      <c r="J847" s="262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  <c r="AA847" s="260"/>
    </row>
    <row r="848" spans="1:27" ht="13">
      <c r="A848" s="260"/>
      <c r="B848" s="260"/>
      <c r="C848" s="260"/>
      <c r="D848" s="260"/>
      <c r="E848" s="261"/>
      <c r="F848" s="262"/>
      <c r="G848" s="262"/>
      <c r="H848" s="262"/>
      <c r="I848" s="263"/>
      <c r="J848" s="262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  <c r="AA848" s="260"/>
    </row>
    <row r="849" spans="1:27" ht="13">
      <c r="A849" s="260"/>
      <c r="B849" s="260"/>
      <c r="C849" s="260"/>
      <c r="D849" s="260"/>
      <c r="E849" s="261"/>
      <c r="F849" s="262"/>
      <c r="G849" s="262"/>
      <c r="H849" s="262"/>
      <c r="I849" s="263"/>
      <c r="J849" s="262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  <c r="AA849" s="260"/>
    </row>
    <row r="850" spans="1:27" ht="13">
      <c r="A850" s="260"/>
      <c r="B850" s="260"/>
      <c r="C850" s="260"/>
      <c r="D850" s="260"/>
      <c r="E850" s="261"/>
      <c r="F850" s="262"/>
      <c r="G850" s="262"/>
      <c r="H850" s="262"/>
      <c r="I850" s="263"/>
      <c r="J850" s="262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  <c r="AA850" s="260"/>
    </row>
    <row r="851" spans="1:27" ht="13">
      <c r="A851" s="260"/>
      <c r="B851" s="260"/>
      <c r="C851" s="260"/>
      <c r="D851" s="260"/>
      <c r="E851" s="261"/>
      <c r="F851" s="262"/>
      <c r="G851" s="262"/>
      <c r="H851" s="262"/>
      <c r="I851" s="263"/>
      <c r="J851" s="262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  <c r="AA851" s="260"/>
    </row>
    <row r="852" spans="1:27" ht="13">
      <c r="A852" s="260"/>
      <c r="B852" s="260"/>
      <c r="C852" s="260"/>
      <c r="D852" s="260"/>
      <c r="E852" s="261"/>
      <c r="F852" s="262"/>
      <c r="G852" s="262"/>
      <c r="H852" s="262"/>
      <c r="I852" s="263"/>
      <c r="J852" s="262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  <c r="AA852" s="260"/>
    </row>
    <row r="853" spans="1:27" ht="13">
      <c r="A853" s="260"/>
      <c r="B853" s="260"/>
      <c r="C853" s="260"/>
      <c r="D853" s="260"/>
      <c r="E853" s="261"/>
      <c r="F853" s="262"/>
      <c r="G853" s="262"/>
      <c r="H853" s="262"/>
      <c r="I853" s="263"/>
      <c r="J853" s="262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  <c r="AA853" s="260"/>
    </row>
    <row r="854" spans="1:27" ht="13">
      <c r="A854" s="260"/>
      <c r="B854" s="260"/>
      <c r="C854" s="260"/>
      <c r="D854" s="260"/>
      <c r="E854" s="261"/>
      <c r="F854" s="262"/>
      <c r="G854" s="262"/>
      <c r="H854" s="262"/>
      <c r="I854" s="263"/>
      <c r="J854" s="262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  <c r="AA854" s="260"/>
    </row>
    <row r="855" spans="1:27" ht="13">
      <c r="A855" s="260"/>
      <c r="B855" s="260"/>
      <c r="C855" s="260"/>
      <c r="D855" s="260"/>
      <c r="E855" s="261"/>
      <c r="F855" s="262"/>
      <c r="G855" s="262"/>
      <c r="H855" s="262"/>
      <c r="I855" s="263"/>
      <c r="J855" s="262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  <c r="AA855" s="260"/>
    </row>
    <row r="856" spans="1:27" ht="13">
      <c r="A856" s="260"/>
      <c r="B856" s="260"/>
      <c r="C856" s="260"/>
      <c r="D856" s="260"/>
      <c r="E856" s="261"/>
      <c r="F856" s="262"/>
      <c r="G856" s="262"/>
      <c r="H856" s="262"/>
      <c r="I856" s="263"/>
      <c r="J856" s="262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  <c r="AA856" s="260"/>
    </row>
    <row r="857" spans="1:27" ht="13">
      <c r="A857" s="260"/>
      <c r="B857" s="260"/>
      <c r="C857" s="260"/>
      <c r="D857" s="260"/>
      <c r="E857" s="261"/>
      <c r="F857" s="262"/>
      <c r="G857" s="262"/>
      <c r="H857" s="262"/>
      <c r="I857" s="263"/>
      <c r="J857" s="262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  <c r="AA857" s="260"/>
    </row>
    <row r="858" spans="1:27" ht="13">
      <c r="A858" s="260"/>
      <c r="B858" s="260"/>
      <c r="C858" s="260"/>
      <c r="D858" s="260"/>
      <c r="E858" s="261"/>
      <c r="F858" s="262"/>
      <c r="G858" s="262"/>
      <c r="H858" s="262"/>
      <c r="I858" s="263"/>
      <c r="J858" s="262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  <c r="AA858" s="260"/>
    </row>
    <row r="859" spans="1:27" ht="13">
      <c r="A859" s="260"/>
      <c r="B859" s="260"/>
      <c r="C859" s="260"/>
      <c r="D859" s="260"/>
      <c r="E859" s="261"/>
      <c r="F859" s="262"/>
      <c r="G859" s="262"/>
      <c r="H859" s="262"/>
      <c r="I859" s="263"/>
      <c r="J859" s="262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  <c r="AA859" s="260"/>
    </row>
    <row r="860" spans="1:27" ht="13">
      <c r="A860" s="260"/>
      <c r="B860" s="260"/>
      <c r="C860" s="260"/>
      <c r="D860" s="260"/>
      <c r="E860" s="261"/>
      <c r="F860" s="262"/>
      <c r="G860" s="262"/>
      <c r="H860" s="262"/>
      <c r="I860" s="263"/>
      <c r="J860" s="262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  <c r="AA860" s="260"/>
    </row>
    <row r="861" spans="1:27" ht="13">
      <c r="A861" s="260"/>
      <c r="B861" s="260"/>
      <c r="C861" s="260"/>
      <c r="D861" s="260"/>
      <c r="E861" s="261"/>
      <c r="F861" s="262"/>
      <c r="G861" s="262"/>
      <c r="H861" s="262"/>
      <c r="I861" s="263"/>
      <c r="J861" s="262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  <c r="AA861" s="260"/>
    </row>
    <row r="862" spans="1:27" ht="13">
      <c r="A862" s="260"/>
      <c r="B862" s="260"/>
      <c r="C862" s="260"/>
      <c r="D862" s="260"/>
      <c r="E862" s="261"/>
      <c r="F862" s="262"/>
      <c r="G862" s="262"/>
      <c r="H862" s="262"/>
      <c r="I862" s="263"/>
      <c r="J862" s="262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  <c r="AA862" s="260"/>
    </row>
    <row r="863" spans="1:27" ht="13">
      <c r="A863" s="260"/>
      <c r="B863" s="260"/>
      <c r="C863" s="260"/>
      <c r="D863" s="260"/>
      <c r="E863" s="261"/>
      <c r="F863" s="262"/>
      <c r="G863" s="262"/>
      <c r="H863" s="262"/>
      <c r="I863" s="263"/>
      <c r="J863" s="262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  <c r="AA863" s="260"/>
    </row>
    <row r="864" spans="1:27" ht="13">
      <c r="A864" s="260"/>
      <c r="B864" s="260"/>
      <c r="C864" s="260"/>
      <c r="D864" s="260"/>
      <c r="E864" s="261"/>
      <c r="F864" s="262"/>
      <c r="G864" s="262"/>
      <c r="H864" s="262"/>
      <c r="I864" s="263"/>
      <c r="J864" s="262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  <c r="AA864" s="260"/>
    </row>
    <row r="865" spans="1:27" ht="13">
      <c r="A865" s="260"/>
      <c r="B865" s="260"/>
      <c r="C865" s="260"/>
      <c r="D865" s="260"/>
      <c r="E865" s="261"/>
      <c r="F865" s="262"/>
      <c r="G865" s="262"/>
      <c r="H865" s="262"/>
      <c r="I865" s="263"/>
      <c r="J865" s="262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  <c r="AA865" s="260"/>
    </row>
    <row r="866" spans="1:27" ht="13">
      <c r="A866" s="260"/>
      <c r="B866" s="260"/>
      <c r="C866" s="260"/>
      <c r="D866" s="260"/>
      <c r="E866" s="261"/>
      <c r="F866" s="262"/>
      <c r="G866" s="262"/>
      <c r="H866" s="262"/>
      <c r="I866" s="263"/>
      <c r="J866" s="262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  <c r="AA866" s="260"/>
    </row>
    <row r="867" spans="1:27" ht="13">
      <c r="A867" s="260"/>
      <c r="B867" s="260"/>
      <c r="C867" s="260"/>
      <c r="D867" s="260"/>
      <c r="E867" s="261"/>
      <c r="F867" s="262"/>
      <c r="G867" s="262"/>
      <c r="H867" s="262"/>
      <c r="I867" s="263"/>
      <c r="J867" s="262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  <c r="AA867" s="260"/>
    </row>
    <row r="868" spans="1:27" ht="13">
      <c r="A868" s="260"/>
      <c r="B868" s="260"/>
      <c r="C868" s="260"/>
      <c r="D868" s="260"/>
      <c r="E868" s="261"/>
      <c r="F868" s="262"/>
      <c r="G868" s="262"/>
      <c r="H868" s="262"/>
      <c r="I868" s="263"/>
      <c r="J868" s="262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  <c r="AA868" s="260"/>
    </row>
    <row r="869" spans="1:27" ht="13">
      <c r="A869" s="260"/>
      <c r="B869" s="260"/>
      <c r="C869" s="260"/>
      <c r="D869" s="260"/>
      <c r="E869" s="261"/>
      <c r="F869" s="262"/>
      <c r="G869" s="262"/>
      <c r="H869" s="262"/>
      <c r="I869" s="263"/>
      <c r="J869" s="262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  <c r="AA869" s="260"/>
    </row>
    <row r="870" spans="1:27" ht="13">
      <c r="A870" s="260"/>
      <c r="B870" s="260"/>
      <c r="C870" s="260"/>
      <c r="D870" s="260"/>
      <c r="E870" s="261"/>
      <c r="F870" s="262"/>
      <c r="G870" s="262"/>
      <c r="H870" s="262"/>
      <c r="I870" s="263"/>
      <c r="J870" s="262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  <c r="AA870" s="260"/>
    </row>
    <row r="871" spans="1:27" ht="13">
      <c r="A871" s="260"/>
      <c r="B871" s="260"/>
      <c r="C871" s="260"/>
      <c r="D871" s="260"/>
      <c r="E871" s="261"/>
      <c r="F871" s="262"/>
      <c r="G871" s="262"/>
      <c r="H871" s="262"/>
      <c r="I871" s="263"/>
      <c r="J871" s="262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  <c r="AA871" s="260"/>
    </row>
    <row r="872" spans="1:27" ht="13">
      <c r="A872" s="260"/>
      <c r="B872" s="260"/>
      <c r="C872" s="260"/>
      <c r="D872" s="260"/>
      <c r="E872" s="261"/>
      <c r="F872" s="262"/>
      <c r="G872" s="262"/>
      <c r="H872" s="262"/>
      <c r="I872" s="263"/>
      <c r="J872" s="262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  <c r="AA872" s="260"/>
    </row>
    <row r="873" spans="1:27" ht="13">
      <c r="A873" s="260"/>
      <c r="B873" s="260"/>
      <c r="C873" s="260"/>
      <c r="D873" s="260"/>
      <c r="E873" s="261"/>
      <c r="F873" s="262"/>
      <c r="G873" s="262"/>
      <c r="H873" s="262"/>
      <c r="I873" s="263"/>
      <c r="J873" s="262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  <c r="AA873" s="260"/>
    </row>
    <row r="874" spans="1:27" ht="13">
      <c r="A874" s="260"/>
      <c r="B874" s="260"/>
      <c r="C874" s="260"/>
      <c r="D874" s="260"/>
      <c r="E874" s="261"/>
      <c r="F874" s="262"/>
      <c r="G874" s="262"/>
      <c r="H874" s="262"/>
      <c r="I874" s="263"/>
      <c r="J874" s="262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  <c r="AA874" s="260"/>
    </row>
    <row r="875" spans="1:27" ht="13">
      <c r="A875" s="260"/>
      <c r="B875" s="260"/>
      <c r="C875" s="260"/>
      <c r="D875" s="260"/>
      <c r="E875" s="261"/>
      <c r="F875" s="262"/>
      <c r="G875" s="262"/>
      <c r="H875" s="262"/>
      <c r="I875" s="263"/>
      <c r="J875" s="262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  <c r="AA875" s="260"/>
    </row>
    <row r="876" spans="1:27" ht="13">
      <c r="A876" s="260"/>
      <c r="B876" s="260"/>
      <c r="C876" s="260"/>
      <c r="D876" s="260"/>
      <c r="E876" s="261"/>
      <c r="F876" s="262"/>
      <c r="G876" s="262"/>
      <c r="H876" s="262"/>
      <c r="I876" s="263"/>
      <c r="J876" s="262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  <c r="AA876" s="260"/>
    </row>
    <row r="877" spans="1:27" ht="13">
      <c r="A877" s="260"/>
      <c r="B877" s="260"/>
      <c r="C877" s="260"/>
      <c r="D877" s="260"/>
      <c r="E877" s="261"/>
      <c r="F877" s="262"/>
      <c r="G877" s="262"/>
      <c r="H877" s="262"/>
      <c r="I877" s="263"/>
      <c r="J877" s="262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  <c r="AA877" s="260"/>
    </row>
    <row r="878" spans="1:27" ht="13">
      <c r="A878" s="260"/>
      <c r="B878" s="260"/>
      <c r="C878" s="260"/>
      <c r="D878" s="260"/>
      <c r="E878" s="261"/>
      <c r="F878" s="262"/>
      <c r="G878" s="262"/>
      <c r="H878" s="262"/>
      <c r="I878" s="263"/>
      <c r="J878" s="262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  <c r="AA878" s="260"/>
    </row>
    <row r="879" spans="1:27" ht="13">
      <c r="A879" s="260"/>
      <c r="B879" s="260"/>
      <c r="C879" s="260"/>
      <c r="D879" s="260"/>
      <c r="E879" s="261"/>
      <c r="F879" s="262"/>
      <c r="G879" s="262"/>
      <c r="H879" s="262"/>
      <c r="I879" s="263"/>
      <c r="J879" s="262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  <c r="AA879" s="260"/>
    </row>
    <row r="880" spans="1:27" ht="13">
      <c r="A880" s="260"/>
      <c r="B880" s="260"/>
      <c r="C880" s="260"/>
      <c r="D880" s="260"/>
      <c r="E880" s="261"/>
      <c r="F880" s="262"/>
      <c r="G880" s="262"/>
      <c r="H880" s="262"/>
      <c r="I880" s="263"/>
      <c r="J880" s="262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  <c r="AA880" s="260"/>
    </row>
    <row r="881" spans="1:27" ht="13">
      <c r="A881" s="260"/>
      <c r="B881" s="260"/>
      <c r="C881" s="260"/>
      <c r="D881" s="260"/>
      <c r="E881" s="261"/>
      <c r="F881" s="262"/>
      <c r="G881" s="262"/>
      <c r="H881" s="262"/>
      <c r="I881" s="263"/>
      <c r="J881" s="262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  <c r="AA881" s="260"/>
    </row>
    <row r="882" spans="1:27" ht="13">
      <c r="A882" s="260"/>
      <c r="B882" s="260"/>
      <c r="C882" s="260"/>
      <c r="D882" s="260"/>
      <c r="E882" s="261"/>
      <c r="F882" s="262"/>
      <c r="G882" s="262"/>
      <c r="H882" s="262"/>
      <c r="I882" s="263"/>
      <c r="J882" s="262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  <c r="AA882" s="260"/>
    </row>
    <row r="883" spans="1:27" ht="13">
      <c r="A883" s="260"/>
      <c r="B883" s="260"/>
      <c r="C883" s="260"/>
      <c r="D883" s="260"/>
      <c r="E883" s="261"/>
      <c r="F883" s="262"/>
      <c r="G883" s="262"/>
      <c r="H883" s="262"/>
      <c r="I883" s="263"/>
      <c r="J883" s="262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  <c r="AA883" s="260"/>
    </row>
    <row r="884" spans="1:27" ht="13">
      <c r="A884" s="260"/>
      <c r="B884" s="260"/>
      <c r="C884" s="260"/>
      <c r="D884" s="260"/>
      <c r="E884" s="261"/>
      <c r="F884" s="262"/>
      <c r="G884" s="262"/>
      <c r="H884" s="262"/>
      <c r="I884" s="263"/>
      <c r="J884" s="262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  <c r="AA884" s="260"/>
    </row>
    <row r="885" spans="1:27" ht="13">
      <c r="A885" s="260"/>
      <c r="B885" s="260"/>
      <c r="C885" s="260"/>
      <c r="D885" s="260"/>
      <c r="E885" s="261"/>
      <c r="F885" s="262"/>
      <c r="G885" s="262"/>
      <c r="H885" s="262"/>
      <c r="I885" s="263"/>
      <c r="J885" s="262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  <c r="AA885" s="260"/>
    </row>
    <row r="886" spans="1:27" ht="13">
      <c r="A886" s="260"/>
      <c r="B886" s="260"/>
      <c r="C886" s="260"/>
      <c r="D886" s="260"/>
      <c r="E886" s="261"/>
      <c r="F886" s="262"/>
      <c r="G886" s="262"/>
      <c r="H886" s="262"/>
      <c r="I886" s="263"/>
      <c r="J886" s="262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  <c r="AA886" s="260"/>
    </row>
    <row r="887" spans="1:27" ht="13">
      <c r="A887" s="260"/>
      <c r="B887" s="260"/>
      <c r="C887" s="260"/>
      <c r="D887" s="260"/>
      <c r="E887" s="261"/>
      <c r="F887" s="262"/>
      <c r="G887" s="262"/>
      <c r="H887" s="262"/>
      <c r="I887" s="263"/>
      <c r="J887" s="262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  <c r="AA887" s="260"/>
    </row>
    <row r="888" spans="1:27" ht="13">
      <c r="A888" s="260"/>
      <c r="B888" s="260"/>
      <c r="C888" s="260"/>
      <c r="D888" s="260"/>
      <c r="E888" s="261"/>
      <c r="F888" s="262"/>
      <c r="G888" s="262"/>
      <c r="H888" s="262"/>
      <c r="I888" s="263"/>
      <c r="J888" s="262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  <c r="AA888" s="260"/>
    </row>
    <row r="889" spans="1:27" ht="13">
      <c r="A889" s="260"/>
      <c r="B889" s="260"/>
      <c r="C889" s="260"/>
      <c r="D889" s="260"/>
      <c r="E889" s="261"/>
      <c r="F889" s="262"/>
      <c r="G889" s="262"/>
      <c r="H889" s="262"/>
      <c r="I889" s="263"/>
      <c r="J889" s="262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  <c r="AA889" s="260"/>
    </row>
    <row r="890" spans="1:27" ht="13">
      <c r="A890" s="260"/>
      <c r="B890" s="260"/>
      <c r="C890" s="260"/>
      <c r="D890" s="260"/>
      <c r="E890" s="261"/>
      <c r="F890" s="262"/>
      <c r="G890" s="262"/>
      <c r="H890" s="262"/>
      <c r="I890" s="263"/>
      <c r="J890" s="262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  <c r="AA890" s="260"/>
    </row>
    <row r="891" spans="1:27" ht="13">
      <c r="A891" s="260"/>
      <c r="B891" s="260"/>
      <c r="C891" s="260"/>
      <c r="D891" s="260"/>
      <c r="E891" s="261"/>
      <c r="F891" s="262"/>
      <c r="G891" s="262"/>
      <c r="H891" s="262"/>
      <c r="I891" s="263"/>
      <c r="J891" s="262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  <c r="AA891" s="260"/>
    </row>
    <row r="892" spans="1:27" ht="13">
      <c r="A892" s="260"/>
      <c r="B892" s="260"/>
      <c r="C892" s="260"/>
      <c r="D892" s="260"/>
      <c r="E892" s="261"/>
      <c r="F892" s="262"/>
      <c r="G892" s="262"/>
      <c r="H892" s="262"/>
      <c r="I892" s="263"/>
      <c r="J892" s="262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  <c r="AA892" s="260"/>
    </row>
    <row r="893" spans="1:27" ht="13">
      <c r="A893" s="260"/>
      <c r="B893" s="260"/>
      <c r="C893" s="260"/>
      <c r="D893" s="260"/>
      <c r="E893" s="261"/>
      <c r="F893" s="262"/>
      <c r="G893" s="262"/>
      <c r="H893" s="262"/>
      <c r="I893" s="263"/>
      <c r="J893" s="262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  <c r="AA893" s="260"/>
    </row>
    <row r="894" spans="1:27" ht="13">
      <c r="A894" s="260"/>
      <c r="B894" s="260"/>
      <c r="C894" s="260"/>
      <c r="D894" s="260"/>
      <c r="E894" s="261"/>
      <c r="F894" s="262"/>
      <c r="G894" s="262"/>
      <c r="H894" s="262"/>
      <c r="I894" s="263"/>
      <c r="J894" s="262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  <c r="AA894" s="260"/>
    </row>
    <row r="895" spans="1:27" ht="13">
      <c r="A895" s="260"/>
      <c r="B895" s="260"/>
      <c r="C895" s="260"/>
      <c r="D895" s="260"/>
      <c r="E895" s="261"/>
      <c r="F895" s="262"/>
      <c r="G895" s="262"/>
      <c r="H895" s="262"/>
      <c r="I895" s="263"/>
      <c r="J895" s="262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  <c r="AA895" s="260"/>
    </row>
    <row r="896" spans="1:27" ht="13">
      <c r="A896" s="260"/>
      <c r="B896" s="260"/>
      <c r="C896" s="260"/>
      <c r="D896" s="260"/>
      <c r="E896" s="261"/>
      <c r="F896" s="262"/>
      <c r="G896" s="262"/>
      <c r="H896" s="262"/>
      <c r="I896" s="263"/>
      <c r="J896" s="262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  <c r="AA896" s="260"/>
    </row>
    <row r="897" spans="1:27" ht="13">
      <c r="A897" s="260"/>
      <c r="B897" s="260"/>
      <c r="C897" s="260"/>
      <c r="D897" s="260"/>
      <c r="E897" s="261"/>
      <c r="F897" s="262"/>
      <c r="G897" s="262"/>
      <c r="H897" s="262"/>
      <c r="I897" s="263"/>
      <c r="J897" s="262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  <c r="AA897" s="260"/>
    </row>
    <row r="898" spans="1:27" ht="13">
      <c r="A898" s="260"/>
      <c r="B898" s="260"/>
      <c r="C898" s="260"/>
      <c r="D898" s="260"/>
      <c r="E898" s="261"/>
      <c r="F898" s="262"/>
      <c r="G898" s="262"/>
      <c r="H898" s="262"/>
      <c r="I898" s="263"/>
      <c r="J898" s="262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  <c r="AA898" s="260"/>
    </row>
    <row r="899" spans="1:27" ht="13">
      <c r="A899" s="260"/>
      <c r="B899" s="260"/>
      <c r="C899" s="260"/>
      <c r="D899" s="260"/>
      <c r="E899" s="261"/>
      <c r="F899" s="262"/>
      <c r="G899" s="262"/>
      <c r="H899" s="262"/>
      <c r="I899" s="263"/>
      <c r="J899" s="262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  <c r="AA899" s="260"/>
    </row>
    <row r="900" spans="1:27" ht="13">
      <c r="A900" s="260"/>
      <c r="B900" s="260"/>
      <c r="C900" s="260"/>
      <c r="D900" s="260"/>
      <c r="E900" s="261"/>
      <c r="F900" s="262"/>
      <c r="G900" s="262"/>
      <c r="H900" s="262"/>
      <c r="I900" s="263"/>
      <c r="J900" s="262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  <c r="AA900" s="260"/>
    </row>
    <row r="901" spans="1:27" ht="13">
      <c r="A901" s="260"/>
      <c r="B901" s="260"/>
      <c r="C901" s="260"/>
      <c r="D901" s="260"/>
      <c r="E901" s="261"/>
      <c r="F901" s="262"/>
      <c r="G901" s="262"/>
      <c r="H901" s="262"/>
      <c r="I901" s="263"/>
      <c r="J901" s="262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  <c r="AA901" s="260"/>
    </row>
    <row r="902" spans="1:27" ht="13">
      <c r="A902" s="260"/>
      <c r="B902" s="260"/>
      <c r="C902" s="260"/>
      <c r="D902" s="260"/>
      <c r="E902" s="261"/>
      <c r="F902" s="262"/>
      <c r="G902" s="262"/>
      <c r="H902" s="262"/>
      <c r="I902" s="263"/>
      <c r="J902" s="262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  <c r="AA902" s="260"/>
    </row>
    <row r="903" spans="1:27" ht="13">
      <c r="A903" s="260"/>
      <c r="B903" s="260"/>
      <c r="C903" s="260"/>
      <c r="D903" s="260"/>
      <c r="E903" s="261"/>
      <c r="F903" s="262"/>
      <c r="G903" s="262"/>
      <c r="H903" s="262"/>
      <c r="I903" s="263"/>
      <c r="J903" s="262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  <c r="AA903" s="260"/>
    </row>
    <row r="904" spans="1:27" ht="13">
      <c r="A904" s="260"/>
      <c r="B904" s="260"/>
      <c r="C904" s="260"/>
      <c r="D904" s="260"/>
      <c r="E904" s="261"/>
      <c r="F904" s="262"/>
      <c r="G904" s="262"/>
      <c r="H904" s="262"/>
      <c r="I904" s="263"/>
      <c r="J904" s="262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  <c r="AA904" s="260"/>
    </row>
    <row r="905" spans="1:27" ht="13">
      <c r="A905" s="260"/>
      <c r="B905" s="260"/>
      <c r="C905" s="260"/>
      <c r="D905" s="260"/>
      <c r="E905" s="261"/>
      <c r="F905" s="262"/>
      <c r="G905" s="262"/>
      <c r="H905" s="262"/>
      <c r="I905" s="263"/>
      <c r="J905" s="262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  <c r="AA905" s="260"/>
    </row>
    <row r="906" spans="1:27" ht="13">
      <c r="A906" s="260"/>
      <c r="B906" s="260"/>
      <c r="C906" s="260"/>
      <c r="D906" s="260"/>
      <c r="E906" s="261"/>
      <c r="F906" s="262"/>
      <c r="G906" s="262"/>
      <c r="H906" s="262"/>
      <c r="I906" s="263"/>
      <c r="J906" s="262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  <c r="AA906" s="260"/>
    </row>
    <row r="907" spans="1:27" ht="13">
      <c r="A907" s="260"/>
      <c r="B907" s="260"/>
      <c r="C907" s="260"/>
      <c r="D907" s="260"/>
      <c r="E907" s="261"/>
      <c r="F907" s="262"/>
      <c r="G907" s="262"/>
      <c r="H907" s="262"/>
      <c r="I907" s="263"/>
      <c r="J907" s="262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  <c r="AA907" s="260"/>
    </row>
    <row r="908" spans="1:27" ht="13">
      <c r="A908" s="260"/>
      <c r="B908" s="260"/>
      <c r="C908" s="260"/>
      <c r="D908" s="260"/>
      <c r="E908" s="261"/>
      <c r="F908" s="262"/>
      <c r="G908" s="262"/>
      <c r="H908" s="262"/>
      <c r="I908" s="263"/>
      <c r="J908" s="262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  <c r="AA908" s="260"/>
    </row>
    <row r="909" spans="1:27" ht="13">
      <c r="A909" s="260"/>
      <c r="B909" s="260"/>
      <c r="C909" s="260"/>
      <c r="D909" s="260"/>
      <c r="E909" s="261"/>
      <c r="F909" s="262"/>
      <c r="G909" s="262"/>
      <c r="H909" s="262"/>
      <c r="I909" s="263"/>
      <c r="J909" s="262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  <c r="AA909" s="260"/>
    </row>
    <row r="910" spans="1:27" ht="13">
      <c r="A910" s="260"/>
      <c r="B910" s="260"/>
      <c r="C910" s="260"/>
      <c r="D910" s="260"/>
      <c r="E910" s="261"/>
      <c r="F910" s="262"/>
      <c r="G910" s="262"/>
      <c r="H910" s="262"/>
      <c r="I910" s="263"/>
      <c r="J910" s="262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  <c r="AA910" s="260"/>
    </row>
    <row r="911" spans="1:27" ht="13">
      <c r="A911" s="260"/>
      <c r="B911" s="260"/>
      <c r="C911" s="260"/>
      <c r="D911" s="260"/>
      <c r="E911" s="261"/>
      <c r="F911" s="262"/>
      <c r="G911" s="262"/>
      <c r="H911" s="262"/>
      <c r="I911" s="263"/>
      <c r="J911" s="262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  <c r="AA911" s="260"/>
    </row>
    <row r="912" spans="1:27" ht="13">
      <c r="A912" s="260"/>
      <c r="B912" s="260"/>
      <c r="C912" s="260"/>
      <c r="D912" s="260"/>
      <c r="E912" s="261"/>
      <c r="F912" s="262"/>
      <c r="G912" s="262"/>
      <c r="H912" s="262"/>
      <c r="I912" s="263"/>
      <c r="J912" s="262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  <c r="AA912" s="260"/>
    </row>
    <row r="913" spans="1:27" ht="13">
      <c r="A913" s="260"/>
      <c r="B913" s="260"/>
      <c r="C913" s="260"/>
      <c r="D913" s="260"/>
      <c r="E913" s="261"/>
      <c r="F913" s="262"/>
      <c r="G913" s="262"/>
      <c r="H913" s="262"/>
      <c r="I913" s="263"/>
      <c r="J913" s="262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  <c r="AA913" s="260"/>
    </row>
    <row r="914" spans="1:27" ht="13">
      <c r="A914" s="260"/>
      <c r="B914" s="260"/>
      <c r="C914" s="260"/>
      <c r="D914" s="260"/>
      <c r="E914" s="261"/>
      <c r="F914" s="262"/>
      <c r="G914" s="262"/>
      <c r="H914" s="262"/>
      <c r="I914" s="263"/>
      <c r="J914" s="262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  <c r="AA914" s="260"/>
    </row>
    <row r="915" spans="1:27" ht="13">
      <c r="A915" s="260"/>
      <c r="B915" s="260"/>
      <c r="C915" s="260"/>
      <c r="D915" s="260"/>
      <c r="E915" s="261"/>
      <c r="F915" s="262"/>
      <c r="G915" s="262"/>
      <c r="H915" s="262"/>
      <c r="I915" s="263"/>
      <c r="J915" s="262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  <c r="AA915" s="260"/>
    </row>
    <row r="916" spans="1:27" ht="13">
      <c r="A916" s="260"/>
      <c r="B916" s="260"/>
      <c r="C916" s="260"/>
      <c r="D916" s="260"/>
      <c r="E916" s="261"/>
      <c r="F916" s="262"/>
      <c r="G916" s="262"/>
      <c r="H916" s="262"/>
      <c r="I916" s="263"/>
      <c r="J916" s="262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  <c r="AA916" s="260"/>
    </row>
    <row r="917" spans="1:27" ht="13">
      <c r="A917" s="260"/>
      <c r="B917" s="260"/>
      <c r="C917" s="260"/>
      <c r="D917" s="260"/>
      <c r="E917" s="261"/>
      <c r="F917" s="262"/>
      <c r="G917" s="262"/>
      <c r="H917" s="262"/>
      <c r="I917" s="263"/>
      <c r="J917" s="262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  <c r="AA917" s="260"/>
    </row>
    <row r="918" spans="1:27" ht="13">
      <c r="A918" s="260"/>
      <c r="B918" s="260"/>
      <c r="C918" s="260"/>
      <c r="D918" s="260"/>
      <c r="E918" s="261"/>
      <c r="F918" s="262"/>
      <c r="G918" s="262"/>
      <c r="H918" s="262"/>
      <c r="I918" s="263"/>
      <c r="J918" s="262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  <c r="AA918" s="260"/>
    </row>
    <row r="919" spans="1:27" ht="13">
      <c r="A919" s="260"/>
      <c r="B919" s="260"/>
      <c r="C919" s="260"/>
      <c r="D919" s="260"/>
      <c r="E919" s="261"/>
      <c r="F919" s="262"/>
      <c r="G919" s="262"/>
      <c r="H919" s="262"/>
      <c r="I919" s="263"/>
      <c r="J919" s="262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  <c r="AA919" s="260"/>
    </row>
    <row r="920" spans="1:27" ht="13">
      <c r="A920" s="260"/>
      <c r="B920" s="260"/>
      <c r="C920" s="260"/>
      <c r="D920" s="260"/>
      <c r="E920" s="261"/>
      <c r="F920" s="262"/>
      <c r="G920" s="262"/>
      <c r="H920" s="262"/>
      <c r="I920" s="263"/>
      <c r="J920" s="262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  <c r="AA920" s="260"/>
    </row>
    <row r="921" spans="1:27" ht="13">
      <c r="A921" s="260"/>
      <c r="B921" s="260"/>
      <c r="C921" s="260"/>
      <c r="D921" s="260"/>
      <c r="E921" s="261"/>
      <c r="F921" s="262"/>
      <c r="G921" s="262"/>
      <c r="H921" s="262"/>
      <c r="I921" s="263"/>
      <c r="J921" s="262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  <c r="AA921" s="260"/>
    </row>
    <row r="922" spans="1:27" ht="13">
      <c r="A922" s="260"/>
      <c r="B922" s="260"/>
      <c r="C922" s="260"/>
      <c r="D922" s="260"/>
      <c r="E922" s="261"/>
      <c r="F922" s="262"/>
      <c r="G922" s="262"/>
      <c r="H922" s="262"/>
      <c r="I922" s="263"/>
      <c r="J922" s="262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  <c r="AA922" s="260"/>
    </row>
    <row r="923" spans="1:27" ht="13">
      <c r="A923" s="260"/>
      <c r="B923" s="260"/>
      <c r="C923" s="260"/>
      <c r="D923" s="260"/>
      <c r="E923" s="261"/>
      <c r="F923" s="262"/>
      <c r="G923" s="262"/>
      <c r="H923" s="262"/>
      <c r="I923" s="263"/>
      <c r="J923" s="262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  <c r="AA923" s="260"/>
    </row>
    <row r="924" spans="1:27" ht="13">
      <c r="A924" s="260"/>
      <c r="B924" s="260"/>
      <c r="C924" s="260"/>
      <c r="D924" s="260"/>
      <c r="E924" s="261"/>
      <c r="F924" s="262"/>
      <c r="G924" s="262"/>
      <c r="H924" s="262"/>
      <c r="I924" s="263"/>
      <c r="J924" s="262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  <c r="AA924" s="260"/>
    </row>
    <row r="925" spans="1:27" ht="13">
      <c r="A925" s="260"/>
      <c r="B925" s="260"/>
      <c r="C925" s="260"/>
      <c r="D925" s="260"/>
      <c r="E925" s="261"/>
      <c r="F925" s="262"/>
      <c r="G925" s="262"/>
      <c r="H925" s="262"/>
      <c r="I925" s="263"/>
      <c r="J925" s="262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  <c r="AA925" s="260"/>
    </row>
    <row r="926" spans="1:27" ht="13">
      <c r="A926" s="260"/>
      <c r="B926" s="260"/>
      <c r="C926" s="260"/>
      <c r="D926" s="260"/>
      <c r="E926" s="261"/>
      <c r="F926" s="262"/>
      <c r="G926" s="262"/>
      <c r="H926" s="262"/>
      <c r="I926" s="263"/>
      <c r="J926" s="262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  <c r="AA926" s="260"/>
    </row>
    <row r="927" spans="1:27" ht="13">
      <c r="A927" s="260"/>
      <c r="B927" s="260"/>
      <c r="C927" s="260"/>
      <c r="D927" s="260"/>
      <c r="E927" s="261"/>
      <c r="F927" s="262"/>
      <c r="G927" s="262"/>
      <c r="H927" s="262"/>
      <c r="I927" s="263"/>
      <c r="J927" s="262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  <c r="AA927" s="260"/>
    </row>
    <row r="928" spans="1:27" ht="13">
      <c r="A928" s="260"/>
      <c r="B928" s="260"/>
      <c r="C928" s="260"/>
      <c r="D928" s="260"/>
      <c r="E928" s="261"/>
      <c r="F928" s="262"/>
      <c r="G928" s="262"/>
      <c r="H928" s="262"/>
      <c r="I928" s="263"/>
      <c r="J928" s="262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  <c r="AA928" s="260"/>
    </row>
    <row r="929" spans="1:27" ht="13">
      <c r="A929" s="260"/>
      <c r="B929" s="260"/>
      <c r="C929" s="260"/>
      <c r="D929" s="260"/>
      <c r="E929" s="261"/>
      <c r="F929" s="262"/>
      <c r="G929" s="262"/>
      <c r="H929" s="262"/>
      <c r="I929" s="263"/>
      <c r="J929" s="262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  <c r="AA929" s="260"/>
    </row>
    <row r="930" spans="1:27" ht="13">
      <c r="A930" s="260"/>
      <c r="B930" s="260"/>
      <c r="C930" s="260"/>
      <c r="D930" s="260"/>
      <c r="E930" s="261"/>
      <c r="F930" s="262"/>
      <c r="G930" s="262"/>
      <c r="H930" s="262"/>
      <c r="I930" s="263"/>
      <c r="J930" s="262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  <c r="AA930" s="260"/>
    </row>
    <row r="931" spans="1:27" ht="13">
      <c r="A931" s="260"/>
      <c r="B931" s="260"/>
      <c r="C931" s="260"/>
      <c r="D931" s="260"/>
      <c r="E931" s="261"/>
      <c r="F931" s="262"/>
      <c r="G931" s="262"/>
      <c r="H931" s="262"/>
      <c r="I931" s="263"/>
      <c r="J931" s="262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  <c r="AA931" s="260"/>
    </row>
    <row r="932" spans="1:27" ht="13">
      <c r="A932" s="260"/>
      <c r="B932" s="260"/>
      <c r="C932" s="260"/>
      <c r="D932" s="260"/>
      <c r="E932" s="261"/>
      <c r="F932" s="262"/>
      <c r="G932" s="262"/>
      <c r="H932" s="262"/>
      <c r="I932" s="263"/>
      <c r="J932" s="262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  <c r="AA932" s="260"/>
    </row>
    <row r="933" spans="1:27" ht="13">
      <c r="A933" s="260"/>
      <c r="B933" s="260"/>
      <c r="C933" s="260"/>
      <c r="D933" s="260"/>
      <c r="E933" s="261"/>
      <c r="F933" s="262"/>
      <c r="G933" s="262"/>
      <c r="H933" s="262"/>
      <c r="I933" s="263"/>
      <c r="J933" s="262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  <c r="AA933" s="260"/>
    </row>
    <row r="934" spans="1:27" ht="13">
      <c r="A934" s="260"/>
      <c r="B934" s="260"/>
      <c r="C934" s="260"/>
      <c r="D934" s="260"/>
      <c r="E934" s="261"/>
      <c r="F934" s="262"/>
      <c r="G934" s="262"/>
      <c r="H934" s="262"/>
      <c r="I934" s="263"/>
      <c r="J934" s="262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  <c r="AA934" s="260"/>
    </row>
    <row r="935" spans="1:27" ht="13">
      <c r="A935" s="260"/>
      <c r="B935" s="260"/>
      <c r="C935" s="260"/>
      <c r="D935" s="260"/>
      <c r="E935" s="261"/>
      <c r="F935" s="262"/>
      <c r="G935" s="262"/>
      <c r="H935" s="262"/>
      <c r="I935" s="263"/>
      <c r="J935" s="262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  <c r="AA935" s="260"/>
    </row>
    <row r="936" spans="1:27" ht="13">
      <c r="A936" s="260"/>
      <c r="B936" s="260"/>
      <c r="C936" s="260"/>
      <c r="D936" s="260"/>
      <c r="E936" s="261"/>
      <c r="F936" s="262"/>
      <c r="G936" s="262"/>
      <c r="H936" s="262"/>
      <c r="I936" s="263"/>
      <c r="J936" s="262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  <c r="AA936" s="260"/>
    </row>
    <row r="937" spans="1:27" ht="13">
      <c r="A937" s="260"/>
      <c r="B937" s="260"/>
      <c r="C937" s="260"/>
      <c r="D937" s="260"/>
      <c r="E937" s="261"/>
      <c r="F937" s="262"/>
      <c r="G937" s="262"/>
      <c r="H937" s="262"/>
      <c r="I937" s="263"/>
      <c r="J937" s="262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  <c r="AA937" s="260"/>
    </row>
    <row r="938" spans="1:27" ht="13">
      <c r="A938" s="260"/>
      <c r="B938" s="260"/>
      <c r="C938" s="260"/>
      <c r="D938" s="260"/>
      <c r="E938" s="261"/>
      <c r="F938" s="262"/>
      <c r="G938" s="262"/>
      <c r="H938" s="262"/>
      <c r="I938" s="263"/>
      <c r="J938" s="262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  <c r="AA938" s="260"/>
    </row>
    <row r="939" spans="1:27" ht="13">
      <c r="A939" s="260"/>
      <c r="B939" s="260"/>
      <c r="C939" s="260"/>
      <c r="D939" s="260"/>
      <c r="E939" s="261"/>
      <c r="F939" s="262"/>
      <c r="G939" s="262"/>
      <c r="H939" s="262"/>
      <c r="I939" s="263"/>
      <c r="J939" s="262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  <c r="AA939" s="260"/>
    </row>
    <row r="940" spans="1:27" ht="13">
      <c r="A940" s="260"/>
      <c r="B940" s="260"/>
      <c r="C940" s="260"/>
      <c r="D940" s="260"/>
      <c r="E940" s="261"/>
      <c r="F940" s="262"/>
      <c r="G940" s="262"/>
      <c r="H940" s="262"/>
      <c r="I940" s="263"/>
      <c r="J940" s="262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  <c r="AA940" s="260"/>
    </row>
    <row r="941" spans="1:27" ht="13">
      <c r="A941" s="260"/>
      <c r="B941" s="260"/>
      <c r="C941" s="260"/>
      <c r="D941" s="260"/>
      <c r="E941" s="261"/>
      <c r="F941" s="262"/>
      <c r="G941" s="262"/>
      <c r="H941" s="262"/>
      <c r="I941" s="263"/>
      <c r="J941" s="262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  <c r="AA941" s="260"/>
    </row>
    <row r="942" spans="1:27" ht="13">
      <c r="A942" s="260"/>
      <c r="B942" s="260"/>
      <c r="C942" s="260"/>
      <c r="D942" s="260"/>
      <c r="E942" s="261"/>
      <c r="F942" s="262"/>
      <c r="G942" s="262"/>
      <c r="H942" s="262"/>
      <c r="I942" s="263"/>
      <c r="J942" s="262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  <c r="AA942" s="260"/>
    </row>
    <row r="943" spans="1:27" ht="13">
      <c r="A943" s="260"/>
      <c r="B943" s="260"/>
      <c r="C943" s="260"/>
      <c r="D943" s="260"/>
      <c r="E943" s="261"/>
      <c r="F943" s="262"/>
      <c r="G943" s="262"/>
      <c r="H943" s="262"/>
      <c r="I943" s="263"/>
      <c r="J943" s="262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  <c r="AA943" s="260"/>
    </row>
    <row r="944" spans="1:27" ht="13">
      <c r="A944" s="260"/>
      <c r="B944" s="260"/>
      <c r="C944" s="260"/>
      <c r="D944" s="260"/>
      <c r="E944" s="261"/>
      <c r="F944" s="262"/>
      <c r="G944" s="262"/>
      <c r="H944" s="262"/>
      <c r="I944" s="263"/>
      <c r="J944" s="262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  <c r="AA944" s="260"/>
    </row>
    <row r="945" spans="1:27" ht="13">
      <c r="A945" s="260"/>
      <c r="B945" s="260"/>
      <c r="C945" s="260"/>
      <c r="D945" s="260"/>
      <c r="E945" s="261"/>
      <c r="F945" s="262"/>
      <c r="G945" s="262"/>
      <c r="H945" s="262"/>
      <c r="I945" s="263"/>
      <c r="J945" s="262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  <c r="AA945" s="260"/>
    </row>
    <row r="946" spans="1:27" ht="13">
      <c r="A946" s="260"/>
      <c r="B946" s="260"/>
      <c r="C946" s="260"/>
      <c r="D946" s="260"/>
      <c r="E946" s="261"/>
      <c r="F946" s="262"/>
      <c r="G946" s="262"/>
      <c r="H946" s="262"/>
      <c r="I946" s="263"/>
      <c r="J946" s="262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  <c r="AA946" s="260"/>
    </row>
    <row r="947" spans="1:27" ht="13">
      <c r="A947" s="260"/>
      <c r="B947" s="260"/>
      <c r="C947" s="260"/>
      <c r="D947" s="260"/>
      <c r="E947" s="261"/>
      <c r="F947" s="262"/>
      <c r="G947" s="262"/>
      <c r="H947" s="262"/>
      <c r="I947" s="263"/>
      <c r="J947" s="262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  <c r="AA947" s="260"/>
    </row>
    <row r="948" spans="1:27" ht="13">
      <c r="A948" s="260"/>
      <c r="B948" s="260"/>
      <c r="C948" s="260"/>
      <c r="D948" s="260"/>
      <c r="E948" s="261"/>
      <c r="F948" s="262"/>
      <c r="G948" s="262"/>
      <c r="H948" s="262"/>
      <c r="I948" s="263"/>
      <c r="J948" s="262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  <c r="AA948" s="260"/>
    </row>
    <row r="949" spans="1:27" ht="13">
      <c r="A949" s="260"/>
      <c r="B949" s="260"/>
      <c r="C949" s="260"/>
      <c r="D949" s="260"/>
      <c r="E949" s="261"/>
      <c r="F949" s="262"/>
      <c r="G949" s="262"/>
      <c r="H949" s="262"/>
      <c r="I949" s="263"/>
      <c r="J949" s="262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  <c r="AA949" s="260"/>
    </row>
    <row r="950" spans="1:27" ht="13">
      <c r="A950" s="260"/>
      <c r="B950" s="260"/>
      <c r="C950" s="260"/>
      <c r="D950" s="260"/>
      <c r="E950" s="261"/>
      <c r="F950" s="262"/>
      <c r="G950" s="262"/>
      <c r="H950" s="262"/>
      <c r="I950" s="263"/>
      <c r="J950" s="262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  <c r="AA950" s="260"/>
    </row>
    <row r="951" spans="1:27" ht="13">
      <c r="A951" s="260"/>
      <c r="B951" s="260"/>
      <c r="C951" s="260"/>
      <c r="D951" s="260"/>
      <c r="E951" s="261"/>
      <c r="F951" s="262"/>
      <c r="G951" s="262"/>
      <c r="H951" s="262"/>
      <c r="I951" s="263"/>
      <c r="J951" s="262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  <c r="AA951" s="260"/>
    </row>
    <row r="952" spans="1:27" ht="13">
      <c r="A952" s="260"/>
      <c r="B952" s="260"/>
      <c r="C952" s="260"/>
      <c r="D952" s="260"/>
      <c r="E952" s="261"/>
      <c r="F952" s="262"/>
      <c r="G952" s="262"/>
      <c r="H952" s="262"/>
      <c r="I952" s="263"/>
      <c r="J952" s="262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  <c r="AA952" s="260"/>
    </row>
    <row r="953" spans="1:27" ht="13">
      <c r="A953" s="260"/>
      <c r="B953" s="260"/>
      <c r="C953" s="260"/>
      <c r="D953" s="260"/>
      <c r="E953" s="261"/>
      <c r="F953" s="262"/>
      <c r="G953" s="262"/>
      <c r="H953" s="262"/>
      <c r="I953" s="263"/>
      <c r="J953" s="262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  <c r="AA953" s="260"/>
    </row>
    <row r="954" spans="1:27" ht="13">
      <c r="A954" s="260"/>
      <c r="B954" s="260"/>
      <c r="C954" s="260"/>
      <c r="D954" s="260"/>
      <c r="E954" s="261"/>
      <c r="F954" s="262"/>
      <c r="G954" s="262"/>
      <c r="H954" s="262"/>
      <c r="I954" s="263"/>
      <c r="J954" s="262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  <c r="AA954" s="260"/>
    </row>
    <row r="955" spans="1:27" ht="13">
      <c r="A955" s="260"/>
      <c r="B955" s="260"/>
      <c r="C955" s="260"/>
      <c r="D955" s="260"/>
      <c r="E955" s="261"/>
      <c r="F955" s="262"/>
      <c r="G955" s="262"/>
      <c r="H955" s="262"/>
      <c r="I955" s="263"/>
      <c r="J955" s="262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  <c r="AA955" s="260"/>
    </row>
    <row r="956" spans="1:27" ht="13">
      <c r="A956" s="260"/>
      <c r="B956" s="260"/>
      <c r="C956" s="260"/>
      <c r="D956" s="260"/>
      <c r="E956" s="261"/>
      <c r="F956" s="262"/>
      <c r="G956" s="262"/>
      <c r="H956" s="262"/>
      <c r="I956" s="263"/>
      <c r="J956" s="262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  <c r="AA956" s="260"/>
    </row>
    <row r="957" spans="1:27" ht="13">
      <c r="A957" s="260"/>
      <c r="B957" s="260"/>
      <c r="C957" s="260"/>
      <c r="D957" s="260"/>
      <c r="E957" s="261"/>
      <c r="F957" s="262"/>
      <c r="G957" s="262"/>
      <c r="H957" s="262"/>
      <c r="I957" s="263"/>
      <c r="J957" s="262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  <c r="AA957" s="260"/>
    </row>
    <row r="958" spans="1:27" ht="13">
      <c r="A958" s="260"/>
      <c r="B958" s="260"/>
      <c r="C958" s="260"/>
      <c r="D958" s="260"/>
      <c r="E958" s="261"/>
      <c r="F958" s="262"/>
      <c r="G958" s="262"/>
      <c r="H958" s="262"/>
      <c r="I958" s="263"/>
      <c r="J958" s="262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  <c r="AA958" s="260"/>
    </row>
    <row r="959" spans="1:27" ht="13">
      <c r="A959" s="260"/>
      <c r="B959" s="260"/>
      <c r="C959" s="260"/>
      <c r="D959" s="260"/>
      <c r="E959" s="261"/>
      <c r="F959" s="262"/>
      <c r="G959" s="262"/>
      <c r="H959" s="262"/>
      <c r="I959" s="263"/>
      <c r="J959" s="262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  <c r="AA959" s="260"/>
    </row>
    <row r="960" spans="1:27" ht="13">
      <c r="A960" s="260"/>
      <c r="B960" s="260"/>
      <c r="C960" s="260"/>
      <c r="D960" s="260"/>
      <c r="E960" s="261"/>
      <c r="F960" s="262"/>
      <c r="G960" s="262"/>
      <c r="H960" s="262"/>
      <c r="I960" s="263"/>
      <c r="J960" s="262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  <c r="AA960" s="260"/>
    </row>
    <row r="961" spans="1:27" ht="13">
      <c r="A961" s="260"/>
      <c r="B961" s="260"/>
      <c r="C961" s="260"/>
      <c r="D961" s="260"/>
      <c r="E961" s="261"/>
      <c r="F961" s="262"/>
      <c r="G961" s="262"/>
      <c r="H961" s="262"/>
      <c r="I961" s="263"/>
      <c r="J961" s="262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  <c r="AA961" s="260"/>
    </row>
    <row r="962" spans="1:27" ht="13">
      <c r="A962" s="260"/>
      <c r="B962" s="260"/>
      <c r="C962" s="260"/>
      <c r="D962" s="260"/>
      <c r="E962" s="261"/>
      <c r="F962" s="262"/>
      <c r="G962" s="262"/>
      <c r="H962" s="262"/>
      <c r="I962" s="263"/>
      <c r="J962" s="262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  <c r="AA962" s="260"/>
    </row>
    <row r="963" spans="1:27" ht="13">
      <c r="A963" s="260"/>
      <c r="B963" s="260"/>
      <c r="C963" s="260"/>
      <c r="D963" s="260"/>
      <c r="E963" s="261"/>
      <c r="F963" s="262"/>
      <c r="G963" s="262"/>
      <c r="H963" s="262"/>
      <c r="I963" s="263"/>
      <c r="J963" s="262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  <c r="AA963" s="260"/>
    </row>
    <row r="964" spans="1:27" ht="13">
      <c r="A964" s="260"/>
      <c r="B964" s="260"/>
      <c r="C964" s="260"/>
      <c r="D964" s="260"/>
      <c r="E964" s="261"/>
      <c r="F964" s="262"/>
      <c r="G964" s="262"/>
      <c r="H964" s="262"/>
      <c r="I964" s="263"/>
      <c r="J964" s="262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  <c r="AA964" s="260"/>
    </row>
    <row r="965" spans="1:27" ht="13">
      <c r="A965" s="260"/>
      <c r="B965" s="260"/>
      <c r="C965" s="260"/>
      <c r="D965" s="260"/>
      <c r="E965" s="261"/>
      <c r="F965" s="262"/>
      <c r="G965" s="262"/>
      <c r="H965" s="262"/>
      <c r="I965" s="263"/>
      <c r="J965" s="262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  <c r="AA965" s="260"/>
    </row>
    <row r="966" spans="1:27" ht="13">
      <c r="A966" s="260"/>
      <c r="B966" s="260"/>
      <c r="C966" s="260"/>
      <c r="D966" s="260"/>
      <c r="E966" s="261"/>
      <c r="F966" s="262"/>
      <c r="G966" s="262"/>
      <c r="H966" s="262"/>
      <c r="I966" s="263"/>
      <c r="J966" s="262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  <c r="AA966" s="260"/>
    </row>
    <row r="967" spans="1:27" ht="13">
      <c r="A967" s="260"/>
      <c r="B967" s="260"/>
      <c r="C967" s="260"/>
      <c r="D967" s="260"/>
      <c r="E967" s="261"/>
      <c r="F967" s="262"/>
      <c r="G967" s="262"/>
      <c r="H967" s="262"/>
      <c r="I967" s="263"/>
      <c r="J967" s="262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  <c r="AA967" s="260"/>
    </row>
    <row r="968" spans="1:27" ht="13">
      <c r="A968" s="260"/>
      <c r="B968" s="260"/>
      <c r="C968" s="260"/>
      <c r="D968" s="260"/>
      <c r="E968" s="261"/>
      <c r="F968" s="262"/>
      <c r="G968" s="262"/>
      <c r="H968" s="262"/>
      <c r="I968" s="263"/>
      <c r="J968" s="262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  <c r="AA968" s="260"/>
    </row>
    <row r="969" spans="1:27" ht="13">
      <c r="A969" s="260"/>
      <c r="B969" s="260"/>
      <c r="C969" s="260"/>
      <c r="D969" s="260"/>
      <c r="E969" s="261"/>
      <c r="F969" s="262"/>
      <c r="G969" s="262"/>
      <c r="H969" s="262"/>
      <c r="I969" s="263"/>
      <c r="J969" s="262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  <c r="AA969" s="260"/>
    </row>
    <row r="970" spans="1:27" ht="13">
      <c r="A970" s="260"/>
      <c r="B970" s="260"/>
      <c r="C970" s="260"/>
      <c r="D970" s="260"/>
      <c r="E970" s="261"/>
      <c r="F970" s="262"/>
      <c r="G970" s="262"/>
      <c r="H970" s="262"/>
      <c r="I970" s="263"/>
      <c r="J970" s="262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  <c r="AA970" s="260"/>
    </row>
    <row r="971" spans="1:27" ht="13">
      <c r="A971" s="260"/>
      <c r="B971" s="260"/>
      <c r="C971" s="260"/>
      <c r="D971" s="260"/>
      <c r="E971" s="261"/>
      <c r="F971" s="262"/>
      <c r="G971" s="262"/>
      <c r="H971" s="262"/>
      <c r="I971" s="263"/>
      <c r="J971" s="262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  <c r="AA971" s="260"/>
    </row>
    <row r="972" spans="1:27" ht="13">
      <c r="A972" s="260"/>
      <c r="B972" s="260"/>
      <c r="C972" s="260"/>
      <c r="D972" s="260"/>
      <c r="E972" s="261"/>
      <c r="F972" s="262"/>
      <c r="G972" s="262"/>
      <c r="H972" s="262"/>
      <c r="I972" s="263"/>
      <c r="J972" s="262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  <c r="AA972" s="260"/>
    </row>
    <row r="973" spans="1:27" ht="13">
      <c r="A973" s="260"/>
      <c r="B973" s="260"/>
      <c r="C973" s="260"/>
      <c r="D973" s="260"/>
      <c r="E973" s="261"/>
      <c r="F973" s="262"/>
      <c r="G973" s="262"/>
      <c r="H973" s="262"/>
      <c r="I973" s="263"/>
      <c r="J973" s="262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  <c r="AA973" s="260"/>
    </row>
    <row r="974" spans="1:27" ht="13">
      <c r="A974" s="260"/>
      <c r="B974" s="260"/>
      <c r="C974" s="260"/>
      <c r="D974" s="260"/>
      <c r="E974" s="261"/>
      <c r="F974" s="262"/>
      <c r="G974" s="262"/>
      <c r="H974" s="262"/>
      <c r="I974" s="263"/>
      <c r="J974" s="262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  <c r="AA974" s="260"/>
    </row>
    <row r="975" spans="1:27" ht="13">
      <c r="A975" s="260"/>
      <c r="B975" s="260"/>
      <c r="C975" s="260"/>
      <c r="D975" s="260"/>
      <c r="E975" s="261"/>
      <c r="F975" s="262"/>
      <c r="G975" s="262"/>
      <c r="H975" s="262"/>
      <c r="I975" s="263"/>
      <c r="J975" s="262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  <c r="AA975" s="260"/>
    </row>
    <row r="976" spans="1:27" ht="13">
      <c r="A976" s="260"/>
      <c r="B976" s="260"/>
      <c r="C976" s="260"/>
      <c r="D976" s="260"/>
      <c r="E976" s="261"/>
      <c r="F976" s="262"/>
      <c r="G976" s="262"/>
      <c r="H976" s="262"/>
      <c r="I976" s="263"/>
      <c r="J976" s="262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  <c r="AA976" s="260"/>
    </row>
    <row r="977" spans="1:27" ht="13">
      <c r="A977" s="260"/>
      <c r="B977" s="260"/>
      <c r="C977" s="260"/>
      <c r="D977" s="260"/>
      <c r="E977" s="261"/>
      <c r="F977" s="262"/>
      <c r="G977" s="262"/>
      <c r="H977" s="262"/>
      <c r="I977" s="263"/>
      <c r="J977" s="262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  <c r="AA977" s="260"/>
    </row>
    <row r="978" spans="1:27" ht="13">
      <c r="A978" s="260"/>
      <c r="B978" s="260"/>
      <c r="C978" s="260"/>
      <c r="D978" s="260"/>
      <c r="E978" s="261"/>
      <c r="F978" s="262"/>
      <c r="G978" s="262"/>
      <c r="H978" s="262"/>
      <c r="I978" s="263"/>
      <c r="J978" s="262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  <c r="AA978" s="260"/>
    </row>
    <row r="979" spans="1:27" ht="13">
      <c r="A979" s="260"/>
      <c r="B979" s="260"/>
      <c r="C979" s="260"/>
      <c r="D979" s="260"/>
      <c r="E979" s="261"/>
      <c r="F979" s="262"/>
      <c r="G979" s="262"/>
      <c r="H979" s="262"/>
      <c r="I979" s="263"/>
      <c r="J979" s="262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  <c r="AA979" s="260"/>
    </row>
    <row r="980" spans="1:27" ht="13">
      <c r="A980" s="260"/>
      <c r="B980" s="260"/>
      <c r="C980" s="260"/>
      <c r="D980" s="260"/>
      <c r="E980" s="261"/>
      <c r="F980" s="262"/>
      <c r="G980" s="262"/>
      <c r="H980" s="262"/>
      <c r="I980" s="263"/>
      <c r="J980" s="262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  <c r="AA980" s="260"/>
    </row>
    <row r="981" spans="1:27" ht="13">
      <c r="A981" s="260"/>
      <c r="B981" s="260"/>
      <c r="C981" s="260"/>
      <c r="D981" s="260"/>
      <c r="E981" s="261"/>
      <c r="F981" s="262"/>
      <c r="G981" s="262"/>
      <c r="H981" s="262"/>
      <c r="I981" s="263"/>
      <c r="J981" s="262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  <c r="AA981" s="260"/>
    </row>
    <row r="982" spans="1:27" ht="13">
      <c r="A982" s="260"/>
      <c r="B982" s="260"/>
      <c r="C982" s="260"/>
      <c r="D982" s="260"/>
      <c r="E982" s="261"/>
      <c r="F982" s="262"/>
      <c r="G982" s="262"/>
      <c r="H982" s="262"/>
      <c r="I982" s="263"/>
      <c r="J982" s="262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  <c r="AA982" s="260"/>
    </row>
    <row r="983" spans="1:27" ht="13">
      <c r="A983" s="260"/>
      <c r="B983" s="260"/>
      <c r="C983" s="260"/>
      <c r="D983" s="260"/>
      <c r="E983" s="261"/>
      <c r="F983" s="262"/>
      <c r="G983" s="262"/>
      <c r="H983" s="262"/>
      <c r="I983" s="263"/>
      <c r="J983" s="262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  <c r="AA983" s="260"/>
    </row>
    <row r="984" spans="1:27" ht="13">
      <c r="A984" s="260"/>
      <c r="B984" s="260"/>
      <c r="C984" s="260"/>
      <c r="D984" s="260"/>
      <c r="E984" s="261"/>
      <c r="F984" s="262"/>
      <c r="G984" s="262"/>
      <c r="H984" s="262"/>
      <c r="I984" s="263"/>
      <c r="J984" s="262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  <c r="AA984" s="260"/>
    </row>
    <row r="985" spans="1:27" ht="13">
      <c r="A985" s="260"/>
      <c r="B985" s="260"/>
      <c r="C985" s="260"/>
      <c r="D985" s="260"/>
      <c r="E985" s="261"/>
      <c r="F985" s="262"/>
      <c r="G985" s="262"/>
      <c r="H985" s="262"/>
      <c r="I985" s="263"/>
      <c r="J985" s="262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  <c r="AA985" s="260"/>
    </row>
    <row r="986" spans="1:27" ht="13">
      <c r="A986" s="260"/>
      <c r="B986" s="260"/>
      <c r="C986" s="260"/>
      <c r="D986" s="260"/>
      <c r="E986" s="261"/>
      <c r="F986" s="262"/>
      <c r="G986" s="262"/>
      <c r="H986" s="262"/>
      <c r="I986" s="263"/>
      <c r="J986" s="262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  <c r="AA986" s="260"/>
    </row>
    <row r="987" spans="1:27" ht="13">
      <c r="A987" s="260"/>
      <c r="B987" s="260"/>
      <c r="C987" s="260"/>
      <c r="D987" s="260"/>
      <c r="E987" s="261"/>
      <c r="F987" s="262"/>
      <c r="G987" s="262"/>
      <c r="H987" s="262"/>
      <c r="I987" s="263"/>
      <c r="J987" s="262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  <c r="AA987" s="260"/>
    </row>
    <row r="988" spans="1:27" ht="13">
      <c r="A988" s="260"/>
      <c r="B988" s="260"/>
      <c r="C988" s="260"/>
      <c r="D988" s="260"/>
      <c r="E988" s="261"/>
      <c r="F988" s="262"/>
      <c r="G988" s="262"/>
      <c r="H988" s="262"/>
      <c r="I988" s="263"/>
      <c r="J988" s="262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  <c r="AA988" s="260"/>
    </row>
    <row r="989" spans="1:27" ht="13">
      <c r="A989" s="260"/>
      <c r="B989" s="260"/>
      <c r="C989" s="260"/>
      <c r="D989" s="260"/>
      <c r="E989" s="261"/>
      <c r="F989" s="262"/>
      <c r="G989" s="262"/>
      <c r="H989" s="262"/>
      <c r="I989" s="263"/>
      <c r="J989" s="262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  <c r="AA989" s="260"/>
    </row>
    <row r="990" spans="1:27" ht="13">
      <c r="A990" s="260"/>
      <c r="B990" s="260"/>
      <c r="C990" s="260"/>
      <c r="D990" s="260"/>
      <c r="E990" s="261"/>
      <c r="F990" s="262"/>
      <c r="G990" s="262"/>
      <c r="H990" s="262"/>
      <c r="I990" s="263"/>
      <c r="J990" s="262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  <c r="AA990" s="260"/>
    </row>
    <row r="991" spans="1:27" ht="13">
      <c r="A991" s="260"/>
      <c r="B991" s="260"/>
      <c r="C991" s="260"/>
      <c r="D991" s="260"/>
      <c r="E991" s="261"/>
      <c r="F991" s="262"/>
      <c r="G991" s="262"/>
      <c r="H991" s="262"/>
      <c r="I991" s="263"/>
      <c r="J991" s="262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  <c r="AA991" s="260"/>
    </row>
    <row r="992" spans="1:27" ht="13">
      <c r="A992" s="260"/>
      <c r="B992" s="260"/>
      <c r="C992" s="260"/>
      <c r="D992" s="260"/>
      <c r="E992" s="261"/>
      <c r="F992" s="262"/>
      <c r="G992" s="262"/>
      <c r="H992" s="262"/>
      <c r="I992" s="263"/>
      <c r="J992" s="262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  <c r="AA992" s="260"/>
    </row>
    <row r="993" spans="1:27" ht="13">
      <c r="A993" s="260"/>
      <c r="B993" s="260"/>
      <c r="C993" s="260"/>
      <c r="D993" s="260"/>
      <c r="E993" s="261"/>
      <c r="F993" s="262"/>
      <c r="G993" s="262"/>
      <c r="H993" s="262"/>
      <c r="I993" s="263"/>
      <c r="J993" s="262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  <c r="AA993" s="260"/>
    </row>
    <row r="994" spans="1:27" ht="13">
      <c r="A994" s="260"/>
      <c r="B994" s="260"/>
      <c r="C994" s="260"/>
      <c r="D994" s="260"/>
      <c r="E994" s="261"/>
      <c r="F994" s="262"/>
      <c r="G994" s="262"/>
      <c r="H994" s="262"/>
      <c r="I994" s="263"/>
      <c r="J994" s="262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  <c r="AA994" s="260"/>
    </row>
    <row r="995" spans="1:27" ht="13">
      <c r="A995" s="260"/>
      <c r="B995" s="260"/>
      <c r="C995" s="260"/>
      <c r="D995" s="260"/>
      <c r="E995" s="261"/>
      <c r="F995" s="262"/>
      <c r="G995" s="262"/>
      <c r="H995" s="262"/>
      <c r="I995" s="263"/>
      <c r="J995" s="262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  <c r="AA995" s="260"/>
    </row>
    <row r="996" spans="1:27" ht="13">
      <c r="A996" s="260"/>
      <c r="B996" s="260"/>
      <c r="C996" s="260"/>
      <c r="D996" s="260"/>
      <c r="E996" s="261"/>
      <c r="F996" s="262"/>
      <c r="G996" s="262"/>
      <c r="H996" s="262"/>
      <c r="I996" s="263"/>
      <c r="J996" s="262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  <c r="AA996" s="260"/>
    </row>
    <row r="997" spans="1:27" ht="13">
      <c r="A997" s="260"/>
      <c r="B997" s="260"/>
      <c r="C997" s="260"/>
      <c r="D997" s="260"/>
      <c r="E997" s="261"/>
      <c r="F997" s="262"/>
      <c r="G997" s="262"/>
      <c r="H997" s="262"/>
      <c r="I997" s="263"/>
      <c r="J997" s="262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  <c r="AA997" s="260"/>
    </row>
    <row r="998" spans="1:27" ht="13">
      <c r="A998" s="260"/>
      <c r="B998" s="260"/>
      <c r="C998" s="260"/>
      <c r="D998" s="260"/>
      <c r="E998" s="261"/>
      <c r="F998" s="262"/>
      <c r="G998" s="262"/>
      <c r="H998" s="262"/>
      <c r="I998" s="263"/>
      <c r="J998" s="262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  <c r="AA998" s="260"/>
    </row>
    <row r="999" spans="1:27" ht="13">
      <c r="A999" s="260"/>
      <c r="B999" s="260"/>
      <c r="C999" s="260"/>
      <c r="D999" s="260"/>
      <c r="E999" s="261"/>
      <c r="F999" s="262"/>
      <c r="G999" s="262"/>
      <c r="H999" s="262"/>
      <c r="I999" s="263"/>
      <c r="J999" s="262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  <c r="AA999" s="260"/>
    </row>
    <row r="1000" spans="1:27" ht="13">
      <c r="A1000" s="260"/>
      <c r="B1000" s="260"/>
      <c r="C1000" s="260"/>
      <c r="D1000" s="260"/>
      <c r="E1000" s="261"/>
      <c r="F1000" s="262"/>
      <c r="G1000" s="262"/>
      <c r="H1000" s="262"/>
      <c r="I1000" s="263"/>
      <c r="J1000" s="262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  <c r="AA1000" s="26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AC1000"/>
  <sheetViews>
    <sheetView workbookViewId="0"/>
  </sheetViews>
  <sheetFormatPr baseColWidth="10" defaultColWidth="12.6640625" defaultRowHeight="15.75" customHeight="1"/>
  <cols>
    <col min="2" max="2" width="15.33203125" customWidth="1"/>
    <col min="3" max="3" width="11" customWidth="1"/>
    <col min="4" max="4" width="14.1640625" customWidth="1"/>
    <col min="13" max="13" width="12" customWidth="1"/>
    <col min="15" max="15" width="12.83203125" customWidth="1"/>
  </cols>
  <sheetData>
    <row r="1" spans="1:29" ht="13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</row>
    <row r="2" spans="1:29" ht="13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 ht="13">
      <c r="A3" s="260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</row>
    <row r="4" spans="1:29" ht="13">
      <c r="A4" s="260"/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3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</row>
    <row r="6" spans="1:29" ht="13">
      <c r="A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</row>
    <row r="7" spans="1:29" ht="33" customHeight="1">
      <c r="A7" s="261"/>
      <c r="B7" s="273" t="s">
        <v>363</v>
      </c>
      <c r="C7" s="274" t="s">
        <v>364</v>
      </c>
      <c r="D7" s="275" t="s">
        <v>365</v>
      </c>
      <c r="E7" s="275" t="s">
        <v>366</v>
      </c>
      <c r="F7" s="276" t="s">
        <v>367</v>
      </c>
      <c r="G7" s="277" t="s">
        <v>368</v>
      </c>
      <c r="H7" s="277" t="s">
        <v>369</v>
      </c>
      <c r="I7" s="278" t="s">
        <v>370</v>
      </c>
      <c r="J7" s="279" t="s">
        <v>371</v>
      </c>
      <c r="K7" s="279" t="s">
        <v>372</v>
      </c>
      <c r="L7" s="280" t="s">
        <v>373</v>
      </c>
      <c r="M7" s="280" t="s">
        <v>374</v>
      </c>
      <c r="N7" s="280" t="s">
        <v>375</v>
      </c>
      <c r="O7" s="281" t="s">
        <v>376</v>
      </c>
      <c r="P7" s="281" t="s">
        <v>377</v>
      </c>
      <c r="Q7" s="281" t="s">
        <v>320</v>
      </c>
      <c r="R7" s="281" t="s">
        <v>378</v>
      </c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3">
      <c r="A8" s="260"/>
      <c r="B8" s="260" t="s">
        <v>171</v>
      </c>
      <c r="C8" s="282">
        <v>45241</v>
      </c>
      <c r="D8" s="262">
        <v>4270</v>
      </c>
      <c r="E8" s="262">
        <v>4500</v>
      </c>
      <c r="F8" s="262" t="s">
        <v>379</v>
      </c>
      <c r="G8" s="262">
        <f>600000*12</f>
        <v>7200000</v>
      </c>
      <c r="H8" s="283">
        <f>G8/(E8*38000)</f>
        <v>4.2105263157894736E-2</v>
      </c>
      <c r="I8" s="284">
        <f>(D8-J8)*38000</f>
        <v>4028000</v>
      </c>
      <c r="J8" s="284">
        <v>4164</v>
      </c>
      <c r="K8" s="285">
        <v>0.04</v>
      </c>
      <c r="L8" s="284">
        <f>850000*12</f>
        <v>10200000</v>
      </c>
      <c r="M8" s="284">
        <f>J8*K8*38000</f>
        <v>6329280</v>
      </c>
      <c r="N8" s="284">
        <f>M8*23%</f>
        <v>1455734.4000000001</v>
      </c>
      <c r="O8" s="284">
        <f>G8-M8+N8</f>
        <v>2326454.4000000004</v>
      </c>
      <c r="P8" s="286">
        <f>O8/I8</f>
        <v>0.57757060575968233</v>
      </c>
      <c r="Q8" s="287">
        <f ca="1">(TODAY()-C8)/360</f>
        <v>2.2277777777777779</v>
      </c>
      <c r="R8" s="270">
        <f ca="1">P8/Q8</f>
        <v>0.25925862602679006</v>
      </c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</row>
    <row r="9" spans="1:29" ht="13">
      <c r="A9" s="260"/>
      <c r="B9" s="260" t="s">
        <v>172</v>
      </c>
      <c r="C9" s="262"/>
      <c r="D9" s="262"/>
      <c r="E9" s="262"/>
      <c r="F9" s="262"/>
      <c r="G9" s="262"/>
      <c r="H9" s="262"/>
      <c r="I9" s="262"/>
      <c r="J9" s="262"/>
      <c r="K9" s="262"/>
      <c r="L9" s="262"/>
      <c r="M9" s="262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</row>
    <row r="10" spans="1:29" ht="13">
      <c r="A10" s="260"/>
      <c r="B10" s="260" t="s">
        <v>173</v>
      </c>
      <c r="C10" s="262"/>
      <c r="D10" s="262"/>
      <c r="E10" s="262"/>
      <c r="F10" s="262"/>
      <c r="G10" s="262"/>
      <c r="H10" s="262"/>
      <c r="I10" s="262"/>
      <c r="J10" s="262"/>
      <c r="K10" s="262"/>
      <c r="L10" s="262"/>
      <c r="M10" s="262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</row>
    <row r="11" spans="1:29" ht="13">
      <c r="A11" s="260"/>
      <c r="B11" s="260" t="s">
        <v>174</v>
      </c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</row>
    <row r="12" spans="1:29" ht="13">
      <c r="A12" s="260"/>
      <c r="B12" s="260" t="s">
        <v>380</v>
      </c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262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</row>
    <row r="13" spans="1:29" ht="13">
      <c r="A13" s="260"/>
      <c r="B13" s="260" t="s">
        <v>381</v>
      </c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</row>
    <row r="14" spans="1:29" ht="13">
      <c r="A14" s="260"/>
      <c r="B14" s="260" t="s">
        <v>382</v>
      </c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62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</row>
    <row r="15" spans="1:29" ht="13">
      <c r="A15" s="260"/>
      <c r="B15" s="260" t="s">
        <v>383</v>
      </c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</row>
    <row r="16" spans="1:29" ht="13">
      <c r="A16" s="260"/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</row>
    <row r="17" spans="1:29" ht="13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</row>
    <row r="18" spans="1:29" ht="13">
      <c r="A18" s="260"/>
      <c r="B18" s="260"/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</row>
    <row r="19" spans="1:29" ht="13">
      <c r="A19" s="260"/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</row>
    <row r="20" spans="1:29" ht="13">
      <c r="A20" s="260"/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</row>
    <row r="21" spans="1:29" ht="13">
      <c r="A21" s="260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</row>
    <row r="22" spans="1:29" ht="13">
      <c r="A22" s="260"/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29" ht="13">
      <c r="A23" s="260"/>
      <c r="B23" s="260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</row>
    <row r="24" spans="1:29" ht="13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</row>
    <row r="25" spans="1:29" ht="13">
      <c r="A25" s="260"/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</row>
    <row r="26" spans="1:29" ht="13">
      <c r="A26" s="260"/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</row>
    <row r="27" spans="1:29" ht="13">
      <c r="A27" s="260"/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</row>
    <row r="28" spans="1:29" ht="13">
      <c r="A28" s="260"/>
      <c r="B28" s="260"/>
      <c r="C28" s="260"/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  <c r="AA28" s="260"/>
      <c r="AB28" s="260"/>
      <c r="AC28" s="260"/>
    </row>
    <row r="29" spans="1:29" ht="13">
      <c r="A29" s="260"/>
      <c r="B29" s="260"/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  <c r="AA29" s="260"/>
      <c r="AB29" s="260"/>
      <c r="AC29" s="260"/>
    </row>
    <row r="30" spans="1:29" ht="13">
      <c r="A30" s="260"/>
      <c r="B30" s="260"/>
      <c r="C30" s="260"/>
      <c r="D30" s="260"/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  <c r="AA30" s="260"/>
      <c r="AB30" s="260"/>
      <c r="AC30" s="260"/>
    </row>
    <row r="31" spans="1:29" ht="13">
      <c r="A31" s="260"/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</row>
    <row r="32" spans="1:29" ht="13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</row>
    <row r="33" spans="1:29" ht="13">
      <c r="A33" s="260"/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</row>
    <row r="34" spans="1:29" ht="13">
      <c r="A34" s="260"/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0"/>
      <c r="AC34" s="260"/>
    </row>
    <row r="35" spans="1:29" ht="13">
      <c r="A35" s="260"/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</row>
    <row r="36" spans="1:29" ht="13">
      <c r="A36" s="260"/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  <c r="AB36" s="260"/>
      <c r="AC36" s="260"/>
    </row>
    <row r="37" spans="1:29" ht="13">
      <c r="A37" s="260"/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</row>
    <row r="38" spans="1:29" ht="13">
      <c r="A38" s="260"/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0"/>
      <c r="AC38" s="260"/>
    </row>
    <row r="39" spans="1:29" ht="13">
      <c r="A39" s="260"/>
      <c r="B39" s="260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</row>
    <row r="40" spans="1:29" ht="13">
      <c r="A40" s="260"/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</row>
    <row r="41" spans="1:29" ht="13">
      <c r="A41" s="260"/>
      <c r="B41" s="260"/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</row>
    <row r="42" spans="1:29" ht="13">
      <c r="A42" s="260"/>
      <c r="B42" s="260"/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  <c r="AA42" s="260"/>
      <c r="AB42" s="260"/>
      <c r="AC42" s="260"/>
    </row>
    <row r="43" spans="1:29" ht="13">
      <c r="A43" s="260"/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</row>
    <row r="44" spans="1:29" ht="13">
      <c r="A44" s="260"/>
      <c r="B44" s="260"/>
      <c r="C44" s="260"/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</row>
    <row r="45" spans="1:29" ht="13">
      <c r="A45" s="260"/>
      <c r="B45" s="260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</row>
    <row r="46" spans="1:29" ht="13">
      <c r="A46" s="260"/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  <c r="AB46" s="260"/>
      <c r="AC46" s="260"/>
    </row>
    <row r="47" spans="1:29" ht="13">
      <c r="A47" s="260"/>
      <c r="B47" s="260"/>
      <c r="C47" s="260"/>
      <c r="D47" s="260"/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</row>
    <row r="48" spans="1:29" ht="13">
      <c r="A48" s="260"/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</row>
    <row r="49" spans="1:29" ht="13">
      <c r="A49" s="260"/>
      <c r="B49" s="260"/>
      <c r="C49" s="260"/>
      <c r="D49" s="26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</row>
    <row r="50" spans="1:29" ht="13">
      <c r="A50" s="260"/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</row>
    <row r="51" spans="1:29" ht="13">
      <c r="A51" s="260"/>
      <c r="B51" s="260"/>
      <c r="C51" s="260"/>
      <c r="D51" s="260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</row>
    <row r="52" spans="1:29" ht="13">
      <c r="A52" s="260"/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</row>
    <row r="53" spans="1:29" ht="13">
      <c r="A53" s="260"/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</row>
    <row r="54" spans="1:29" ht="13">
      <c r="A54" s="260"/>
      <c r="B54" s="260"/>
      <c r="C54" s="260"/>
      <c r="D54" s="260"/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</row>
    <row r="55" spans="1:29" ht="13">
      <c r="A55" s="260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</row>
    <row r="56" spans="1:29" ht="13">
      <c r="A56" s="260"/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</row>
    <row r="57" spans="1:29" ht="13">
      <c r="A57" s="260"/>
      <c r="B57" s="260"/>
      <c r="C57" s="260"/>
      <c r="D57" s="260"/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  <c r="AA57" s="260"/>
      <c r="AB57" s="260"/>
      <c r="AC57" s="260"/>
    </row>
    <row r="58" spans="1:29" ht="13">
      <c r="A58" s="260"/>
      <c r="B58" s="260"/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</row>
    <row r="59" spans="1:29" ht="13">
      <c r="A59" s="260"/>
      <c r="B59" s="260"/>
      <c r="C59" s="260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</row>
    <row r="60" spans="1:29" ht="13">
      <c r="A60" s="260"/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</row>
    <row r="61" spans="1:29" ht="13">
      <c r="A61" s="260"/>
      <c r="B61" s="260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260"/>
      <c r="AB61" s="260"/>
      <c r="AC61" s="260"/>
    </row>
    <row r="62" spans="1:29" ht="13">
      <c r="A62" s="260"/>
      <c r="B62" s="260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0"/>
      <c r="AC62" s="260"/>
    </row>
    <row r="63" spans="1:29" ht="13">
      <c r="A63" s="260"/>
      <c r="B63" s="260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  <c r="AA63" s="260"/>
      <c r="AB63" s="260"/>
      <c r="AC63" s="260"/>
    </row>
    <row r="64" spans="1:29" ht="13">
      <c r="A64" s="260"/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260"/>
    </row>
    <row r="65" spans="1:29" ht="13">
      <c r="A65" s="260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  <c r="AB65" s="260"/>
      <c r="AC65" s="260"/>
    </row>
    <row r="66" spans="1:29" ht="13">
      <c r="A66" s="260"/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  <c r="AB66" s="260"/>
      <c r="AC66" s="260"/>
    </row>
    <row r="67" spans="1:29" ht="13">
      <c r="A67" s="260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</row>
    <row r="68" spans="1:29" ht="13">
      <c r="A68" s="260"/>
      <c r="B68" s="260"/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</row>
    <row r="69" spans="1:29" ht="13">
      <c r="A69" s="260"/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</row>
    <row r="70" spans="1:29" ht="13">
      <c r="A70" s="260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</row>
    <row r="71" spans="1:29" ht="13">
      <c r="A71" s="260"/>
      <c r="B71" s="260"/>
      <c r="C71" s="260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</row>
    <row r="72" spans="1:29" ht="13">
      <c r="A72" s="260"/>
      <c r="B72" s="260"/>
      <c r="C72" s="260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</row>
    <row r="73" spans="1:29" ht="13">
      <c r="A73" s="260"/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</row>
    <row r="74" spans="1:29" ht="13">
      <c r="A74" s="260"/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</row>
    <row r="75" spans="1:29" ht="13">
      <c r="A75" s="260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</row>
    <row r="76" spans="1:29" ht="13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</row>
    <row r="77" spans="1:29" ht="13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</row>
    <row r="78" spans="1:29" ht="13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</row>
    <row r="79" spans="1:29" ht="13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</row>
    <row r="80" spans="1:29" ht="13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</row>
    <row r="81" spans="1:29" ht="13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</row>
    <row r="82" spans="1:29" ht="13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</row>
    <row r="83" spans="1:29" ht="13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</row>
    <row r="84" spans="1:29" ht="13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</row>
    <row r="85" spans="1:29" ht="13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</row>
    <row r="86" spans="1:29" ht="13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</row>
    <row r="87" spans="1:29" ht="13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</row>
    <row r="88" spans="1:29" ht="13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</row>
    <row r="89" spans="1:29" ht="13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</row>
    <row r="90" spans="1:29" ht="13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</row>
    <row r="91" spans="1:29" ht="13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</row>
    <row r="92" spans="1:29" ht="13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</row>
    <row r="93" spans="1:29" ht="13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</row>
    <row r="94" spans="1:29" ht="13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</row>
    <row r="95" spans="1:29" ht="13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</row>
    <row r="96" spans="1:29" ht="13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</row>
    <row r="97" spans="1:29" ht="13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</row>
    <row r="98" spans="1:29" ht="13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</row>
    <row r="99" spans="1:29" ht="13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</row>
    <row r="100" spans="1:29" ht="13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</row>
    <row r="101" spans="1:29" ht="13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</row>
    <row r="102" spans="1:29" ht="13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</row>
    <row r="103" spans="1:29" ht="13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</row>
    <row r="104" spans="1:29" ht="13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</row>
    <row r="105" spans="1:29" ht="13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</row>
    <row r="106" spans="1:29" ht="13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</row>
    <row r="107" spans="1:29" ht="13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</row>
    <row r="108" spans="1:29" ht="13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</row>
    <row r="109" spans="1:29" ht="13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</row>
    <row r="110" spans="1:29" ht="13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</row>
    <row r="111" spans="1:29" ht="13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</row>
    <row r="112" spans="1:29" ht="13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</row>
    <row r="113" spans="1:29" ht="13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</row>
    <row r="114" spans="1:29" ht="13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</row>
    <row r="115" spans="1:29" ht="13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</row>
    <row r="116" spans="1:29" ht="13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</row>
    <row r="117" spans="1:29" ht="13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</row>
    <row r="118" spans="1:29" ht="13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</row>
    <row r="119" spans="1:29" ht="13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</row>
    <row r="120" spans="1:29" ht="13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</row>
    <row r="121" spans="1:29" ht="13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</row>
    <row r="122" spans="1:29" ht="13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</row>
    <row r="123" spans="1:29" ht="13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</row>
    <row r="124" spans="1:29" ht="13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</row>
    <row r="125" spans="1:29" ht="13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</row>
    <row r="126" spans="1:29" ht="13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</row>
    <row r="127" spans="1:29" ht="13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</row>
    <row r="128" spans="1:29" ht="13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</row>
    <row r="129" spans="1:29" ht="13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</row>
    <row r="130" spans="1:29" ht="13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</row>
    <row r="131" spans="1:29" ht="13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</row>
    <row r="132" spans="1:29" ht="13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</row>
    <row r="133" spans="1:29" ht="13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</row>
    <row r="134" spans="1:29" ht="13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</row>
    <row r="135" spans="1:29" ht="13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</row>
    <row r="136" spans="1:29" ht="13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</row>
    <row r="137" spans="1:29" ht="13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</row>
    <row r="138" spans="1:29" ht="13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</row>
    <row r="139" spans="1:29" ht="13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</row>
    <row r="140" spans="1:29" ht="13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</row>
    <row r="141" spans="1:29" ht="13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</row>
    <row r="142" spans="1:29" ht="13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</row>
    <row r="143" spans="1:29" ht="13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</row>
    <row r="144" spans="1:29" ht="13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</row>
    <row r="145" spans="1:29" ht="13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</row>
    <row r="146" spans="1:29" ht="13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</row>
    <row r="147" spans="1:29" ht="13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</row>
    <row r="148" spans="1:29" ht="13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</row>
    <row r="149" spans="1:29" ht="13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</row>
    <row r="150" spans="1:29" ht="13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</row>
    <row r="151" spans="1:29" ht="13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</row>
    <row r="152" spans="1:29" ht="13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</row>
    <row r="153" spans="1:29" ht="13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</row>
    <row r="154" spans="1:29" ht="13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</row>
    <row r="155" spans="1:29" ht="13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</row>
    <row r="156" spans="1:29" ht="13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</row>
    <row r="157" spans="1:29" ht="13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</row>
    <row r="158" spans="1:29" ht="13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</row>
    <row r="159" spans="1:29" ht="13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</row>
    <row r="160" spans="1:29" ht="13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</row>
    <row r="161" spans="1:29" ht="13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</row>
    <row r="162" spans="1:29" ht="13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</row>
    <row r="163" spans="1:29" ht="13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0"/>
      <c r="AB163" s="260"/>
      <c r="AC163" s="260"/>
    </row>
    <row r="164" spans="1:29" ht="13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</row>
    <row r="165" spans="1:29" ht="13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0"/>
      <c r="AB165" s="260"/>
      <c r="AC165" s="260"/>
    </row>
    <row r="166" spans="1:29" ht="13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</row>
    <row r="167" spans="1:29" ht="13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  <c r="AB167" s="260"/>
      <c r="AC167" s="260"/>
    </row>
    <row r="168" spans="1:29" ht="13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</row>
    <row r="169" spans="1:29" ht="13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  <c r="AB169" s="260"/>
      <c r="AC169" s="260"/>
    </row>
    <row r="170" spans="1:29" ht="13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</row>
    <row r="171" spans="1:29" ht="13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0"/>
      <c r="AB171" s="260"/>
      <c r="AC171" s="260"/>
    </row>
    <row r="172" spans="1:29" ht="13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  <c r="AB172" s="260"/>
      <c r="AC172" s="260"/>
    </row>
    <row r="173" spans="1:29" ht="13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  <c r="AB173" s="260"/>
      <c r="AC173" s="260"/>
    </row>
    <row r="174" spans="1:29" ht="13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  <c r="AB174" s="260"/>
      <c r="AC174" s="260"/>
    </row>
    <row r="175" spans="1:29" ht="13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  <c r="AB175" s="260"/>
      <c r="AC175" s="260"/>
    </row>
    <row r="176" spans="1:29" ht="13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0"/>
      <c r="AB176" s="260"/>
      <c r="AC176" s="260"/>
    </row>
    <row r="177" spans="1:29" ht="13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  <c r="AB177" s="260"/>
      <c r="AC177" s="260"/>
    </row>
    <row r="178" spans="1:29" ht="13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0"/>
      <c r="AB178" s="260"/>
      <c r="AC178" s="260"/>
    </row>
    <row r="179" spans="1:29" ht="13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  <c r="AA179" s="260"/>
      <c r="AB179" s="260"/>
      <c r="AC179" s="260"/>
    </row>
    <row r="180" spans="1:29" ht="13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  <c r="AA180" s="260"/>
      <c r="AB180" s="260"/>
      <c r="AC180" s="260"/>
    </row>
    <row r="181" spans="1:29" ht="13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</row>
    <row r="182" spans="1:29" ht="13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/>
    </row>
    <row r="183" spans="1:29" ht="13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  <c r="AB183" s="260"/>
      <c r="AC183" s="260"/>
    </row>
    <row r="184" spans="1:29" ht="13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  <c r="AB184" s="260"/>
      <c r="AC184" s="260"/>
    </row>
    <row r="185" spans="1:29" ht="13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  <c r="AB185" s="260"/>
      <c r="AC185" s="260"/>
    </row>
    <row r="186" spans="1:29" ht="13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  <c r="AB186" s="260"/>
      <c r="AC186" s="260"/>
    </row>
    <row r="187" spans="1:29" ht="13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  <c r="AB187" s="260"/>
      <c r="AC187" s="260"/>
    </row>
    <row r="188" spans="1:29" ht="13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  <c r="AB188" s="260"/>
      <c r="AC188" s="260"/>
    </row>
    <row r="189" spans="1:29" ht="13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</row>
    <row r="190" spans="1:29" ht="13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</row>
    <row r="191" spans="1:29" ht="13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</row>
    <row r="192" spans="1:29" ht="13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</row>
    <row r="193" spans="1:29" ht="13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  <c r="AB193" s="260"/>
      <c r="AC193" s="260"/>
    </row>
    <row r="194" spans="1:29" ht="13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</row>
    <row r="195" spans="1:29" ht="13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</row>
    <row r="196" spans="1:29" ht="13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  <c r="AB196" s="260"/>
      <c r="AC196" s="260"/>
    </row>
    <row r="197" spans="1:29" ht="13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  <c r="AB197" s="260"/>
      <c r="AC197" s="260"/>
    </row>
    <row r="198" spans="1:29" ht="13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</row>
    <row r="199" spans="1:29" ht="13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  <c r="AB199" s="260"/>
      <c r="AC199" s="260"/>
    </row>
    <row r="200" spans="1:29" ht="13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0"/>
      <c r="AB200" s="260"/>
      <c r="AC200" s="260"/>
    </row>
    <row r="201" spans="1:29" ht="13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0"/>
      <c r="AB201" s="260"/>
      <c r="AC201" s="260"/>
    </row>
    <row r="202" spans="1:29" ht="13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13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0"/>
      <c r="AB203" s="260"/>
      <c r="AC203" s="260"/>
    </row>
    <row r="204" spans="1:29" ht="13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  <c r="AB204" s="260"/>
      <c r="AC204" s="260"/>
    </row>
    <row r="205" spans="1:29" ht="13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  <c r="AB205" s="260"/>
      <c r="AC205" s="260"/>
    </row>
    <row r="206" spans="1:29" ht="13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  <c r="AB206" s="260"/>
      <c r="AC206" s="260"/>
    </row>
    <row r="207" spans="1:29" ht="13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  <c r="AB207" s="260"/>
      <c r="AC207" s="260"/>
    </row>
    <row r="208" spans="1:29" ht="13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  <c r="AB208" s="260"/>
      <c r="AC208" s="260"/>
    </row>
    <row r="209" spans="1:29" ht="13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  <c r="AB209" s="260"/>
      <c r="AC209" s="260"/>
    </row>
    <row r="210" spans="1:29" ht="13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0"/>
      <c r="AB210" s="260"/>
      <c r="AC210" s="260"/>
    </row>
    <row r="211" spans="1:29" ht="13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0"/>
      <c r="AB211" s="260"/>
      <c r="AC211" s="260"/>
    </row>
    <row r="212" spans="1:29" ht="13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  <c r="AB212" s="260"/>
      <c r="AC212" s="260"/>
    </row>
    <row r="213" spans="1:29" ht="13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0"/>
      <c r="AB213" s="260"/>
      <c r="AC213" s="260"/>
    </row>
    <row r="214" spans="1:29" ht="13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  <c r="AB214" s="260"/>
      <c r="AC214" s="260"/>
    </row>
    <row r="215" spans="1:29" ht="13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  <c r="AB215" s="260"/>
      <c r="AC215" s="260"/>
    </row>
    <row r="216" spans="1:29" ht="13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  <c r="AB216" s="260"/>
      <c r="AC216" s="260"/>
    </row>
    <row r="217" spans="1:29" ht="13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  <c r="AB217" s="260"/>
      <c r="AC217" s="260"/>
    </row>
    <row r="218" spans="1:29" ht="13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</row>
    <row r="219" spans="1:29" ht="13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0"/>
      <c r="AB219" s="260"/>
      <c r="AC219" s="260"/>
    </row>
    <row r="220" spans="1:29" ht="13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0"/>
      <c r="AB220" s="260"/>
      <c r="AC220" s="260"/>
    </row>
    <row r="221" spans="1:29" ht="13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  <c r="AB221" s="260"/>
      <c r="AC221" s="260"/>
    </row>
    <row r="222" spans="1:29" ht="13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  <c r="AB222" s="260"/>
      <c r="AC222" s="260"/>
    </row>
    <row r="223" spans="1:29" ht="13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0"/>
      <c r="AB223" s="260"/>
      <c r="AC223" s="260"/>
    </row>
    <row r="224" spans="1:29" ht="13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  <c r="AB224" s="260"/>
      <c r="AC224" s="260"/>
    </row>
    <row r="225" spans="1:29" ht="13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0"/>
      <c r="AB225" s="260"/>
      <c r="AC225" s="260"/>
    </row>
    <row r="226" spans="1:29" ht="13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  <c r="AB226" s="260"/>
      <c r="AC226" s="260"/>
    </row>
    <row r="227" spans="1:29" ht="13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  <c r="AB227" s="260"/>
      <c r="AC227" s="260"/>
    </row>
    <row r="228" spans="1:29" ht="13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0"/>
      <c r="AB228" s="260"/>
      <c r="AC228" s="260"/>
    </row>
    <row r="229" spans="1:29" ht="13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  <c r="AB229" s="260"/>
      <c r="AC229" s="260"/>
    </row>
    <row r="230" spans="1:29" ht="13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0"/>
      <c r="AB230" s="260"/>
      <c r="AC230" s="260"/>
    </row>
    <row r="231" spans="1:29" ht="13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  <c r="AB231" s="260"/>
      <c r="AC231" s="260"/>
    </row>
    <row r="232" spans="1:29" ht="13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  <c r="AB232" s="260"/>
      <c r="AC232" s="260"/>
    </row>
    <row r="233" spans="1:29" ht="13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  <c r="AB233" s="260"/>
      <c r="AC233" s="260"/>
    </row>
    <row r="234" spans="1:29" ht="13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0"/>
      <c r="AB234" s="260"/>
      <c r="AC234" s="260"/>
    </row>
    <row r="235" spans="1:29" ht="13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0"/>
      <c r="AB235" s="260"/>
      <c r="AC235" s="260"/>
    </row>
    <row r="236" spans="1:29" ht="13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0"/>
      <c r="AB236" s="260"/>
      <c r="AC236" s="260"/>
    </row>
    <row r="237" spans="1:29" ht="13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  <c r="AB237" s="260"/>
      <c r="AC237" s="260"/>
    </row>
    <row r="238" spans="1:29" ht="13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0"/>
      <c r="AB238" s="260"/>
      <c r="AC238" s="260"/>
    </row>
    <row r="239" spans="1:29" ht="13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0"/>
      <c r="AB239" s="260"/>
      <c r="AC239" s="260"/>
    </row>
    <row r="240" spans="1:29" ht="13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0"/>
      <c r="AB240" s="260"/>
      <c r="AC240" s="260"/>
    </row>
    <row r="241" spans="1:29" ht="13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  <c r="AB241" s="260"/>
      <c r="AC241" s="260"/>
    </row>
    <row r="242" spans="1:29" ht="13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  <c r="AB242" s="260"/>
      <c r="AC242" s="260"/>
    </row>
    <row r="243" spans="1:29" ht="13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0"/>
      <c r="AB243" s="260"/>
      <c r="AC243" s="260"/>
    </row>
    <row r="244" spans="1:29" ht="13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0"/>
      <c r="AB244" s="260"/>
      <c r="AC244" s="260"/>
    </row>
    <row r="245" spans="1:29" ht="13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  <c r="AB245" s="260"/>
      <c r="AC245" s="260"/>
    </row>
    <row r="246" spans="1:29" ht="13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  <c r="AB246" s="260"/>
      <c r="AC246" s="260"/>
    </row>
    <row r="247" spans="1:29" ht="13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  <c r="AB247" s="260"/>
      <c r="AC247" s="260"/>
    </row>
    <row r="248" spans="1:29" ht="13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  <c r="AB248" s="260"/>
      <c r="AC248" s="260"/>
    </row>
    <row r="249" spans="1:29" ht="13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  <c r="AB249" s="260"/>
      <c r="AC249" s="260"/>
    </row>
    <row r="250" spans="1:29" ht="13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0"/>
      <c r="AB250" s="260"/>
      <c r="AC250" s="260"/>
    </row>
    <row r="251" spans="1:29" ht="13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0"/>
      <c r="AB251" s="260"/>
      <c r="AC251" s="260"/>
    </row>
    <row r="252" spans="1:29" ht="13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  <c r="AB252" s="260"/>
      <c r="AC252" s="260"/>
    </row>
    <row r="253" spans="1:29" ht="13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</row>
    <row r="254" spans="1:29" ht="13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  <c r="AA254" s="260"/>
      <c r="AB254" s="260"/>
      <c r="AC254" s="260"/>
    </row>
    <row r="255" spans="1:29" ht="13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0"/>
      <c r="AB255" s="260"/>
      <c r="AC255" s="260"/>
    </row>
    <row r="256" spans="1:29" ht="13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  <c r="AA256" s="260"/>
      <c r="AB256" s="260"/>
      <c r="AC256" s="260"/>
    </row>
    <row r="257" spans="1:29" ht="13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  <c r="AA257" s="260"/>
      <c r="AB257" s="260"/>
      <c r="AC257" s="260"/>
    </row>
    <row r="258" spans="1:29" ht="13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  <c r="AA258" s="260"/>
      <c r="AB258" s="260"/>
      <c r="AC258" s="260"/>
    </row>
    <row r="259" spans="1:29" ht="13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  <c r="AA259" s="260"/>
      <c r="AB259" s="260"/>
      <c r="AC259" s="260"/>
    </row>
    <row r="260" spans="1:29" ht="13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  <c r="AB260" s="260"/>
      <c r="AC260" s="260"/>
    </row>
    <row r="261" spans="1:29" ht="13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  <c r="AA261" s="260"/>
      <c r="AB261" s="260"/>
      <c r="AC261" s="260"/>
    </row>
    <row r="262" spans="1:29" ht="13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  <c r="AA262" s="260"/>
      <c r="AB262" s="260"/>
      <c r="AC262" s="260"/>
    </row>
    <row r="263" spans="1:29" ht="13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  <c r="AA263" s="260"/>
      <c r="AB263" s="260"/>
      <c r="AC263" s="260"/>
    </row>
    <row r="264" spans="1:29" ht="13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  <c r="AA264" s="260"/>
      <c r="AB264" s="260"/>
      <c r="AC264" s="260"/>
    </row>
    <row r="265" spans="1:29" ht="13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0"/>
      <c r="AB265" s="260"/>
      <c r="AC265" s="260"/>
    </row>
    <row r="266" spans="1:29" ht="13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  <c r="AB266" s="260"/>
      <c r="AC266" s="260"/>
    </row>
    <row r="267" spans="1:29" ht="13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0"/>
      <c r="AB267" s="260"/>
      <c r="AC267" s="260"/>
    </row>
    <row r="268" spans="1:29" ht="13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0"/>
      <c r="AB268" s="260"/>
      <c r="AC268" s="260"/>
    </row>
    <row r="269" spans="1:29" ht="13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</row>
    <row r="270" spans="1:29" ht="13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  <c r="AB270" s="260"/>
      <c r="AC270" s="260"/>
    </row>
    <row r="271" spans="1:29" ht="13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  <c r="AB271" s="260"/>
      <c r="AC271" s="260"/>
    </row>
    <row r="272" spans="1:29" ht="13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</row>
    <row r="273" spans="1:29" ht="13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0"/>
      <c r="AB273" s="260"/>
      <c r="AC273" s="260"/>
    </row>
    <row r="274" spans="1:29" ht="13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</row>
    <row r="275" spans="1:29" ht="13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0"/>
      <c r="AB275" s="260"/>
      <c r="AC275" s="260"/>
    </row>
    <row r="276" spans="1:29" ht="13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0"/>
      <c r="AB276" s="260"/>
      <c r="AC276" s="260"/>
    </row>
    <row r="277" spans="1:29" ht="13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0"/>
      <c r="AB277" s="260"/>
      <c r="AC277" s="260"/>
    </row>
    <row r="278" spans="1:29" ht="13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0"/>
      <c r="AB278" s="260"/>
      <c r="AC278" s="260"/>
    </row>
    <row r="279" spans="1:29" ht="13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  <c r="AB279" s="260"/>
      <c r="AC279" s="260"/>
    </row>
    <row r="280" spans="1:29" ht="13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0"/>
      <c r="AB280" s="260"/>
      <c r="AC280" s="260"/>
    </row>
    <row r="281" spans="1:29" ht="13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0"/>
      <c r="AB281" s="260"/>
      <c r="AC281" s="260"/>
    </row>
    <row r="282" spans="1:29" ht="13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  <c r="AB282" s="260"/>
      <c r="AC282" s="260"/>
    </row>
    <row r="283" spans="1:29" ht="13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  <c r="AB283" s="260"/>
      <c r="AC283" s="260"/>
    </row>
    <row r="284" spans="1:29" ht="13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0"/>
      <c r="AB284" s="260"/>
      <c r="AC284" s="260"/>
    </row>
    <row r="285" spans="1:29" ht="13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  <c r="AB285" s="260"/>
      <c r="AC285" s="260"/>
    </row>
    <row r="286" spans="1:29" ht="13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0"/>
      <c r="AB286" s="260"/>
      <c r="AC286" s="260"/>
    </row>
    <row r="287" spans="1:29" ht="13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0"/>
      <c r="AB287" s="260"/>
      <c r="AC287" s="260"/>
    </row>
    <row r="288" spans="1:29" ht="13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0"/>
      <c r="AB288" s="260"/>
      <c r="AC288" s="260"/>
    </row>
    <row r="289" spans="1:29" ht="13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0"/>
      <c r="AB289" s="260"/>
      <c r="AC289" s="260"/>
    </row>
    <row r="290" spans="1:29" ht="13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0"/>
      <c r="AB290" s="260"/>
      <c r="AC290" s="260"/>
    </row>
    <row r="291" spans="1:29" ht="13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  <c r="AB291" s="260"/>
      <c r="AC291" s="260"/>
    </row>
    <row r="292" spans="1:29" ht="13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0"/>
      <c r="AB292" s="260"/>
      <c r="AC292" s="260"/>
    </row>
    <row r="293" spans="1:29" ht="13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0"/>
      <c r="AB293" s="260"/>
      <c r="AC293" s="260"/>
    </row>
    <row r="294" spans="1:29" ht="13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0"/>
      <c r="AB294" s="260"/>
      <c r="AC294" s="260"/>
    </row>
    <row r="295" spans="1:29" ht="13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0"/>
      <c r="AB295" s="260"/>
      <c r="AC295" s="260"/>
    </row>
    <row r="296" spans="1:29" ht="13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0"/>
      <c r="AB296" s="260"/>
      <c r="AC296" s="260"/>
    </row>
    <row r="297" spans="1:29" ht="13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  <c r="AA297" s="260"/>
      <c r="AB297" s="260"/>
      <c r="AC297" s="260"/>
    </row>
    <row r="298" spans="1:29" ht="13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  <c r="AA298" s="260"/>
      <c r="AB298" s="260"/>
      <c r="AC298" s="260"/>
    </row>
    <row r="299" spans="1:29" ht="13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  <c r="AB299" s="260"/>
      <c r="AC299" s="260"/>
    </row>
    <row r="300" spans="1:29" ht="13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  <c r="AA300" s="260"/>
      <c r="AB300" s="260"/>
      <c r="AC300" s="260"/>
    </row>
    <row r="301" spans="1:29" ht="13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  <c r="AA301" s="260"/>
      <c r="AB301" s="260"/>
      <c r="AC301" s="260"/>
    </row>
    <row r="302" spans="1:29" ht="13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0"/>
      <c r="AB302" s="260"/>
      <c r="AC302" s="260"/>
    </row>
    <row r="303" spans="1:29" ht="13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  <c r="AA303" s="260"/>
      <c r="AB303" s="260"/>
      <c r="AC303" s="260"/>
    </row>
    <row r="304" spans="1:29" ht="13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  <c r="AA304" s="260"/>
      <c r="AB304" s="260"/>
      <c r="AC304" s="260"/>
    </row>
    <row r="305" spans="1:29" ht="13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0"/>
      <c r="AB305" s="260"/>
      <c r="AC305" s="260"/>
    </row>
    <row r="306" spans="1:29" ht="13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  <c r="AA306" s="260"/>
      <c r="AB306" s="260"/>
      <c r="AC306" s="260"/>
    </row>
    <row r="307" spans="1:29" ht="13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  <c r="AA307" s="260"/>
      <c r="AB307" s="260"/>
      <c r="AC307" s="260"/>
    </row>
    <row r="308" spans="1:29" ht="13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  <c r="AA308" s="260"/>
      <c r="AB308" s="260"/>
      <c r="AC308" s="260"/>
    </row>
    <row r="309" spans="1:29" ht="13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0"/>
      <c r="AB309" s="260"/>
      <c r="AC309" s="260"/>
    </row>
    <row r="310" spans="1:29" ht="13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  <c r="AA310" s="260"/>
      <c r="AB310" s="260"/>
      <c r="AC310" s="260"/>
    </row>
    <row r="311" spans="1:29" ht="13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0"/>
      <c r="AB311" s="260"/>
      <c r="AC311" s="260"/>
    </row>
    <row r="312" spans="1:29" ht="13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  <c r="AA312" s="260"/>
      <c r="AB312" s="260"/>
      <c r="AC312" s="260"/>
    </row>
    <row r="313" spans="1:29" ht="13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0"/>
      <c r="AB313" s="260"/>
      <c r="AC313" s="260"/>
    </row>
    <row r="314" spans="1:29" ht="13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  <c r="AA314" s="260"/>
      <c r="AB314" s="260"/>
      <c r="AC314" s="260"/>
    </row>
    <row r="315" spans="1:29" ht="13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0"/>
      <c r="AB315" s="260"/>
      <c r="AC315" s="260"/>
    </row>
    <row r="316" spans="1:29" ht="13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  <c r="AA316" s="260"/>
      <c r="AB316" s="260"/>
      <c r="AC316" s="260"/>
    </row>
    <row r="317" spans="1:29" ht="13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  <c r="AA317" s="260"/>
      <c r="AB317" s="260"/>
      <c r="AC317" s="260"/>
    </row>
    <row r="318" spans="1:29" ht="13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  <c r="AB318" s="260"/>
      <c r="AC318" s="260"/>
    </row>
    <row r="319" spans="1:29" ht="13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  <c r="AA319" s="260"/>
      <c r="AB319" s="260"/>
      <c r="AC319" s="260"/>
    </row>
    <row r="320" spans="1:29" ht="13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  <c r="AA320" s="260"/>
      <c r="AB320" s="260"/>
      <c r="AC320" s="260"/>
    </row>
    <row r="321" spans="1:29" ht="13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  <c r="AA321" s="260"/>
      <c r="AB321" s="260"/>
      <c r="AC321" s="260"/>
    </row>
    <row r="322" spans="1:29" ht="13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  <c r="AA322" s="260"/>
      <c r="AB322" s="260"/>
      <c r="AC322" s="260"/>
    </row>
    <row r="323" spans="1:29" ht="13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  <c r="AA323" s="260"/>
      <c r="AB323" s="260"/>
      <c r="AC323" s="260"/>
    </row>
    <row r="324" spans="1:29" ht="13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  <c r="AB324" s="260"/>
      <c r="AC324" s="260"/>
    </row>
    <row r="325" spans="1:29" ht="13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  <c r="AA325" s="260"/>
      <c r="AB325" s="260"/>
      <c r="AC325" s="260"/>
    </row>
    <row r="326" spans="1:29" ht="13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  <c r="AA326" s="260"/>
      <c r="AB326" s="260"/>
      <c r="AC326" s="260"/>
    </row>
    <row r="327" spans="1:29" ht="13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  <c r="AA327" s="260"/>
      <c r="AB327" s="260"/>
      <c r="AC327" s="260"/>
    </row>
    <row r="328" spans="1:29" ht="13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  <c r="AA328" s="260"/>
      <c r="AB328" s="260"/>
      <c r="AC328" s="260"/>
    </row>
    <row r="329" spans="1:29" ht="13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  <c r="AA329" s="260"/>
      <c r="AB329" s="260"/>
      <c r="AC329" s="260"/>
    </row>
    <row r="330" spans="1:29" ht="13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  <c r="AA330" s="260"/>
      <c r="AB330" s="260"/>
      <c r="AC330" s="260"/>
    </row>
    <row r="331" spans="1:29" ht="13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  <c r="AA331" s="260"/>
      <c r="AB331" s="260"/>
      <c r="AC331" s="260"/>
    </row>
    <row r="332" spans="1:29" ht="13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  <c r="AA332" s="260"/>
      <c r="AB332" s="260"/>
      <c r="AC332" s="260"/>
    </row>
    <row r="333" spans="1:29" ht="13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  <c r="AA333" s="260"/>
      <c r="AB333" s="260"/>
      <c r="AC333" s="260"/>
    </row>
    <row r="334" spans="1:29" ht="13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  <c r="AA334" s="260"/>
      <c r="AB334" s="260"/>
      <c r="AC334" s="260"/>
    </row>
    <row r="335" spans="1:29" ht="13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  <c r="AA335" s="260"/>
      <c r="AB335" s="260"/>
      <c r="AC335" s="260"/>
    </row>
    <row r="336" spans="1:29" ht="13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  <c r="AA336" s="260"/>
      <c r="AB336" s="260"/>
      <c r="AC336" s="260"/>
    </row>
    <row r="337" spans="1:29" ht="13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  <c r="AA337" s="260"/>
      <c r="AB337" s="260"/>
      <c r="AC337" s="260"/>
    </row>
    <row r="338" spans="1:29" ht="13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  <c r="AA338" s="260"/>
      <c r="AB338" s="260"/>
      <c r="AC338" s="260"/>
    </row>
    <row r="339" spans="1:29" ht="13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  <c r="AB339" s="260"/>
      <c r="AC339" s="260"/>
    </row>
    <row r="340" spans="1:29" ht="13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</row>
    <row r="341" spans="1:29" ht="13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  <c r="AA341" s="260"/>
      <c r="AB341" s="260"/>
      <c r="AC341" s="260"/>
    </row>
    <row r="342" spans="1:29" ht="13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  <c r="AA342" s="260"/>
      <c r="AB342" s="260"/>
      <c r="AC342" s="260"/>
    </row>
    <row r="343" spans="1:29" ht="13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  <c r="AB343" s="260"/>
      <c r="AC343" s="260"/>
    </row>
    <row r="344" spans="1:29" ht="13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</row>
    <row r="345" spans="1:29" ht="13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  <c r="AA345" s="260"/>
      <c r="AB345" s="260"/>
      <c r="AC345" s="260"/>
    </row>
    <row r="346" spans="1:29" ht="13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  <c r="AA346" s="260"/>
      <c r="AB346" s="260"/>
      <c r="AC346" s="260"/>
    </row>
    <row r="347" spans="1:29" ht="13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  <c r="AA347" s="260"/>
      <c r="AB347" s="260"/>
      <c r="AC347" s="260"/>
    </row>
    <row r="348" spans="1:29" ht="13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  <c r="AA348" s="260"/>
      <c r="AB348" s="260"/>
      <c r="AC348" s="260"/>
    </row>
    <row r="349" spans="1:29" ht="13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  <c r="AA349" s="260"/>
      <c r="AB349" s="260"/>
      <c r="AC349" s="260"/>
    </row>
    <row r="350" spans="1:29" ht="13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  <c r="AA350" s="260"/>
      <c r="AB350" s="260"/>
      <c r="AC350" s="260"/>
    </row>
    <row r="351" spans="1:29" ht="13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  <c r="AA351" s="260"/>
      <c r="AB351" s="260"/>
      <c r="AC351" s="260"/>
    </row>
    <row r="352" spans="1:29" ht="13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  <c r="AA352" s="260"/>
      <c r="AB352" s="260"/>
      <c r="AC352" s="260"/>
    </row>
    <row r="353" spans="1:29" ht="13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  <c r="AA353" s="260"/>
      <c r="AB353" s="260"/>
      <c r="AC353" s="260"/>
    </row>
    <row r="354" spans="1:29" ht="13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  <c r="AA354" s="260"/>
      <c r="AB354" s="260"/>
      <c r="AC354" s="260"/>
    </row>
    <row r="355" spans="1:29" ht="13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  <c r="AA355" s="260"/>
      <c r="AB355" s="260"/>
      <c r="AC355" s="260"/>
    </row>
    <row r="356" spans="1:29" ht="13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  <c r="AA356" s="260"/>
      <c r="AB356" s="260"/>
      <c r="AC356" s="260"/>
    </row>
    <row r="357" spans="1:29" ht="13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  <c r="AA357" s="260"/>
      <c r="AB357" s="260"/>
      <c r="AC357" s="260"/>
    </row>
    <row r="358" spans="1:29" ht="13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  <c r="AA358" s="260"/>
      <c r="AB358" s="260"/>
      <c r="AC358" s="260"/>
    </row>
    <row r="359" spans="1:29" ht="13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  <c r="AA359" s="260"/>
      <c r="AB359" s="260"/>
      <c r="AC359" s="260"/>
    </row>
    <row r="360" spans="1:29" ht="13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  <c r="AA360" s="260"/>
      <c r="AB360" s="260"/>
      <c r="AC360" s="260"/>
    </row>
    <row r="361" spans="1:29" ht="13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  <c r="AA361" s="260"/>
      <c r="AB361" s="260"/>
      <c r="AC361" s="260"/>
    </row>
    <row r="362" spans="1:29" ht="13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  <c r="AA362" s="260"/>
      <c r="AB362" s="260"/>
      <c r="AC362" s="260"/>
    </row>
    <row r="363" spans="1:29" ht="13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  <c r="AA363" s="260"/>
      <c r="AB363" s="260"/>
      <c r="AC363" s="260"/>
    </row>
    <row r="364" spans="1:29" ht="13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  <c r="AA364" s="260"/>
      <c r="AB364" s="260"/>
      <c r="AC364" s="260"/>
    </row>
    <row r="365" spans="1:29" ht="13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  <c r="AA365" s="260"/>
      <c r="AB365" s="260"/>
      <c r="AC365" s="260"/>
    </row>
    <row r="366" spans="1:29" ht="13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  <c r="AA366" s="260"/>
      <c r="AB366" s="260"/>
      <c r="AC366" s="260"/>
    </row>
    <row r="367" spans="1:29" ht="13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  <c r="AA367" s="260"/>
      <c r="AB367" s="260"/>
      <c r="AC367" s="260"/>
    </row>
    <row r="368" spans="1:29" ht="13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  <c r="AA368" s="260"/>
      <c r="AB368" s="260"/>
      <c r="AC368" s="260"/>
    </row>
    <row r="369" spans="1:29" ht="13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0"/>
    </row>
    <row r="370" spans="1:29" ht="13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  <c r="AA370" s="260"/>
      <c r="AB370" s="260"/>
      <c r="AC370" s="260"/>
    </row>
    <row r="371" spans="1:29" ht="13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  <c r="AA371" s="260"/>
      <c r="AB371" s="260"/>
      <c r="AC371" s="260"/>
    </row>
    <row r="372" spans="1:29" ht="13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  <c r="AA372" s="260"/>
      <c r="AB372" s="260"/>
      <c r="AC372" s="260"/>
    </row>
    <row r="373" spans="1:29" ht="13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</row>
    <row r="374" spans="1:29" ht="13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  <c r="AA374" s="260"/>
      <c r="AB374" s="260"/>
      <c r="AC374" s="260"/>
    </row>
    <row r="375" spans="1:29" ht="13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  <c r="AA375" s="260"/>
      <c r="AB375" s="260"/>
      <c r="AC375" s="260"/>
    </row>
    <row r="376" spans="1:29" ht="13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  <c r="AA376" s="260"/>
      <c r="AB376" s="260"/>
      <c r="AC376" s="260"/>
    </row>
    <row r="377" spans="1:29" ht="13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  <c r="AA377" s="260"/>
      <c r="AB377" s="260"/>
      <c r="AC377" s="260"/>
    </row>
    <row r="378" spans="1:29" ht="13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  <c r="AA378" s="260"/>
      <c r="AB378" s="260"/>
      <c r="AC378" s="260"/>
    </row>
    <row r="379" spans="1:29" ht="13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  <c r="AA379" s="260"/>
      <c r="AB379" s="260"/>
      <c r="AC379" s="260"/>
    </row>
    <row r="380" spans="1:29" ht="13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  <c r="AA380" s="260"/>
      <c r="AB380" s="260"/>
      <c r="AC380" s="260"/>
    </row>
    <row r="381" spans="1:29" ht="13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  <c r="AA381" s="260"/>
      <c r="AB381" s="260"/>
      <c r="AC381" s="260"/>
    </row>
    <row r="382" spans="1:29" ht="13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  <c r="AA382" s="260"/>
      <c r="AB382" s="260"/>
      <c r="AC382" s="260"/>
    </row>
    <row r="383" spans="1:29" ht="13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  <c r="AB383" s="260"/>
      <c r="AC383" s="260"/>
    </row>
    <row r="384" spans="1:29" ht="13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  <c r="AA384" s="260"/>
      <c r="AB384" s="260"/>
      <c r="AC384" s="260"/>
    </row>
    <row r="385" spans="1:29" ht="13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  <c r="AA385" s="260"/>
      <c r="AB385" s="260"/>
      <c r="AC385" s="260"/>
    </row>
    <row r="386" spans="1:29" ht="13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  <c r="AA386" s="260"/>
      <c r="AB386" s="260"/>
      <c r="AC386" s="260"/>
    </row>
    <row r="387" spans="1:29" ht="13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  <c r="AA387" s="260"/>
      <c r="AB387" s="260"/>
      <c r="AC387" s="260"/>
    </row>
    <row r="388" spans="1:29" ht="13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  <c r="AA388" s="260"/>
      <c r="AB388" s="260"/>
      <c r="AC388" s="260"/>
    </row>
    <row r="389" spans="1:29" ht="13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  <c r="AA389" s="260"/>
      <c r="AB389" s="260"/>
      <c r="AC389" s="260"/>
    </row>
    <row r="390" spans="1:29" ht="13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  <c r="AA390" s="260"/>
      <c r="AB390" s="260"/>
      <c r="AC390" s="260"/>
    </row>
    <row r="391" spans="1:29" ht="13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  <c r="AA391" s="260"/>
      <c r="AB391" s="260"/>
      <c r="AC391" s="260"/>
    </row>
    <row r="392" spans="1:29" ht="13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  <c r="AA392" s="260"/>
      <c r="AB392" s="260"/>
      <c r="AC392" s="260"/>
    </row>
    <row r="393" spans="1:29" ht="13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</row>
    <row r="394" spans="1:29" ht="13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  <c r="AA394" s="260"/>
      <c r="AB394" s="260"/>
      <c r="AC394" s="260"/>
    </row>
    <row r="395" spans="1:29" ht="13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  <c r="AA395" s="260"/>
      <c r="AB395" s="260"/>
      <c r="AC395" s="260"/>
    </row>
    <row r="396" spans="1:29" ht="13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  <c r="AA396" s="260"/>
      <c r="AB396" s="260"/>
      <c r="AC396" s="260"/>
    </row>
    <row r="397" spans="1:29" ht="13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  <c r="AA397" s="260"/>
      <c r="AB397" s="260"/>
      <c r="AC397" s="260"/>
    </row>
    <row r="398" spans="1:29" ht="13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  <c r="AA398" s="260"/>
      <c r="AB398" s="260"/>
      <c r="AC398" s="260"/>
    </row>
    <row r="399" spans="1:29" ht="13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  <c r="AA399" s="260"/>
      <c r="AB399" s="260"/>
      <c r="AC399" s="260"/>
    </row>
    <row r="400" spans="1:29" ht="13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  <c r="AA400" s="260"/>
      <c r="AB400" s="260"/>
      <c r="AC400" s="260"/>
    </row>
    <row r="401" spans="1:29" ht="13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  <c r="AA401" s="260"/>
      <c r="AB401" s="260"/>
      <c r="AC401" s="260"/>
    </row>
    <row r="402" spans="1:29" ht="13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  <c r="AA402" s="260"/>
      <c r="AB402" s="260"/>
      <c r="AC402" s="260"/>
    </row>
    <row r="403" spans="1:29" ht="13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  <c r="AA403" s="260"/>
      <c r="AB403" s="260"/>
      <c r="AC403" s="260"/>
    </row>
    <row r="404" spans="1:29" ht="13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  <c r="AA404" s="260"/>
      <c r="AB404" s="260"/>
      <c r="AC404" s="260"/>
    </row>
    <row r="405" spans="1:29" ht="13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  <c r="AA405" s="260"/>
      <c r="AB405" s="260"/>
      <c r="AC405" s="260"/>
    </row>
    <row r="406" spans="1:29" ht="13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  <c r="AA406" s="260"/>
      <c r="AB406" s="260"/>
      <c r="AC406" s="260"/>
    </row>
    <row r="407" spans="1:29" ht="13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  <c r="AA407" s="260"/>
      <c r="AB407" s="260"/>
      <c r="AC407" s="260"/>
    </row>
    <row r="408" spans="1:29" ht="13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  <c r="AA408" s="260"/>
      <c r="AB408" s="260"/>
      <c r="AC408" s="260"/>
    </row>
    <row r="409" spans="1:29" ht="13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  <c r="AA409" s="260"/>
      <c r="AB409" s="260"/>
      <c r="AC409" s="260"/>
    </row>
    <row r="410" spans="1:29" ht="13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  <c r="AA410" s="260"/>
      <c r="AB410" s="260"/>
      <c r="AC410" s="260"/>
    </row>
    <row r="411" spans="1:29" ht="13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13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  <c r="AA412" s="260"/>
      <c r="AB412" s="260"/>
      <c r="AC412" s="260"/>
    </row>
    <row r="413" spans="1:29" ht="13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  <c r="AA413" s="260"/>
      <c r="AB413" s="260"/>
      <c r="AC413" s="260"/>
    </row>
    <row r="414" spans="1:29" ht="13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  <c r="AA414" s="260"/>
      <c r="AB414" s="260"/>
      <c r="AC414" s="260"/>
    </row>
    <row r="415" spans="1:29" ht="13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  <c r="AA415" s="260"/>
      <c r="AB415" s="260"/>
      <c r="AC415" s="260"/>
    </row>
    <row r="416" spans="1:29" ht="13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  <c r="AA416" s="260"/>
      <c r="AB416" s="260"/>
      <c r="AC416" s="260"/>
    </row>
    <row r="417" spans="1:29" ht="13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  <c r="AA417" s="260"/>
      <c r="AB417" s="260"/>
      <c r="AC417" s="260"/>
    </row>
    <row r="418" spans="1:29" ht="13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  <c r="AA418" s="260"/>
      <c r="AB418" s="260"/>
      <c r="AC418" s="260"/>
    </row>
    <row r="419" spans="1:29" ht="13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</row>
    <row r="420" spans="1:29" ht="13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  <c r="AA420" s="260"/>
      <c r="AB420" s="260"/>
      <c r="AC420" s="260"/>
    </row>
    <row r="421" spans="1:29" ht="13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  <c r="AA421" s="260"/>
      <c r="AB421" s="260"/>
      <c r="AC421" s="260"/>
    </row>
    <row r="422" spans="1:29" ht="13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  <c r="AA422" s="260"/>
      <c r="AB422" s="260"/>
      <c r="AC422" s="260"/>
    </row>
    <row r="423" spans="1:29" ht="13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  <c r="AA423" s="260"/>
      <c r="AB423" s="260"/>
      <c r="AC423" s="260"/>
    </row>
    <row r="424" spans="1:29" ht="13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  <c r="AA424" s="260"/>
      <c r="AB424" s="260"/>
      <c r="AC424" s="260"/>
    </row>
    <row r="425" spans="1:29" ht="13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  <c r="AA425" s="260"/>
      <c r="AB425" s="260"/>
      <c r="AC425" s="260"/>
    </row>
    <row r="426" spans="1:29" ht="13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  <c r="AA426" s="260"/>
      <c r="AB426" s="260"/>
      <c r="AC426" s="260"/>
    </row>
    <row r="427" spans="1:29" ht="13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  <c r="AA427" s="260"/>
      <c r="AB427" s="260"/>
      <c r="AC427" s="260"/>
    </row>
    <row r="428" spans="1:29" ht="13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  <c r="AA428" s="260"/>
      <c r="AB428" s="260"/>
      <c r="AC428" s="260"/>
    </row>
    <row r="429" spans="1:29" ht="13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  <c r="AA429" s="260"/>
      <c r="AB429" s="260"/>
      <c r="AC429" s="260"/>
    </row>
    <row r="430" spans="1:29" ht="13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  <c r="AA430" s="260"/>
      <c r="AB430" s="260"/>
      <c r="AC430" s="260"/>
    </row>
    <row r="431" spans="1:29" ht="13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  <c r="AA431" s="260"/>
      <c r="AB431" s="260"/>
      <c r="AC431" s="260"/>
    </row>
    <row r="432" spans="1:29" ht="13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  <c r="AA432" s="260"/>
      <c r="AB432" s="260"/>
      <c r="AC432" s="260"/>
    </row>
    <row r="433" spans="1:29" ht="13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  <c r="AA433" s="260"/>
      <c r="AB433" s="260"/>
      <c r="AC433" s="260"/>
    </row>
    <row r="434" spans="1:29" ht="13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  <c r="AA434" s="260"/>
      <c r="AB434" s="260"/>
      <c r="AC434" s="260"/>
    </row>
    <row r="435" spans="1:29" ht="13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  <c r="AB435" s="260"/>
      <c r="AC435" s="260"/>
    </row>
    <row r="436" spans="1:29" ht="13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  <c r="AA436" s="260"/>
      <c r="AB436" s="260"/>
      <c r="AC436" s="260"/>
    </row>
    <row r="437" spans="1:29" ht="13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  <c r="AA437" s="260"/>
      <c r="AB437" s="260"/>
      <c r="AC437" s="260"/>
    </row>
    <row r="438" spans="1:29" ht="13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  <c r="AA438" s="260"/>
      <c r="AB438" s="260"/>
      <c r="AC438" s="260"/>
    </row>
    <row r="439" spans="1:29" ht="13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  <c r="AA439" s="260"/>
      <c r="AB439" s="260"/>
      <c r="AC439" s="260"/>
    </row>
    <row r="440" spans="1:29" ht="13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  <c r="AA440" s="260"/>
      <c r="AB440" s="260"/>
      <c r="AC440" s="260"/>
    </row>
    <row r="441" spans="1:29" ht="13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  <c r="AA441" s="260"/>
      <c r="AB441" s="260"/>
      <c r="AC441" s="260"/>
    </row>
    <row r="442" spans="1:29" ht="13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  <c r="AA442" s="260"/>
      <c r="AB442" s="260"/>
      <c r="AC442" s="260"/>
    </row>
    <row r="443" spans="1:29" ht="13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  <c r="AA443" s="260"/>
      <c r="AB443" s="260"/>
      <c r="AC443" s="260"/>
    </row>
    <row r="444" spans="1:29" ht="13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  <c r="AA444" s="260"/>
      <c r="AB444" s="260"/>
      <c r="AC444" s="260"/>
    </row>
    <row r="445" spans="1:29" ht="13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  <c r="AA445" s="260"/>
      <c r="AB445" s="260"/>
      <c r="AC445" s="260"/>
    </row>
    <row r="446" spans="1:29" ht="13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  <c r="AA446" s="260"/>
      <c r="AB446" s="260"/>
      <c r="AC446" s="260"/>
    </row>
    <row r="447" spans="1:29" ht="13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  <c r="AB447" s="260"/>
      <c r="AC447" s="260"/>
    </row>
    <row r="448" spans="1:29" ht="13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  <c r="AA448" s="260"/>
      <c r="AB448" s="260"/>
      <c r="AC448" s="260"/>
    </row>
    <row r="449" spans="1:29" ht="13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  <c r="AA449" s="260"/>
      <c r="AB449" s="260"/>
      <c r="AC449" s="260"/>
    </row>
    <row r="450" spans="1:29" ht="13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  <c r="AA450" s="260"/>
      <c r="AB450" s="260"/>
      <c r="AC450" s="260"/>
    </row>
    <row r="451" spans="1:29" ht="13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  <c r="AA451" s="260"/>
      <c r="AB451" s="260"/>
      <c r="AC451" s="260"/>
    </row>
    <row r="452" spans="1:29" ht="13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  <c r="AA452" s="260"/>
      <c r="AB452" s="260"/>
      <c r="AC452" s="260"/>
    </row>
    <row r="453" spans="1:29" ht="13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  <c r="AA453" s="260"/>
      <c r="AB453" s="260"/>
      <c r="AC453" s="260"/>
    </row>
    <row r="454" spans="1:29" ht="13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  <c r="AB454" s="260"/>
      <c r="AC454" s="260"/>
    </row>
    <row r="455" spans="1:29" ht="13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  <c r="AA455" s="260"/>
      <c r="AB455" s="260"/>
      <c r="AC455" s="260"/>
    </row>
    <row r="456" spans="1:29" ht="13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  <c r="AA456" s="260"/>
      <c r="AB456" s="260"/>
      <c r="AC456" s="260"/>
    </row>
    <row r="457" spans="1:29" ht="13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  <c r="AA457" s="260"/>
      <c r="AB457" s="260"/>
      <c r="AC457" s="260"/>
    </row>
    <row r="458" spans="1:29" ht="13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  <c r="AA458" s="260"/>
      <c r="AB458" s="260"/>
      <c r="AC458" s="260"/>
    </row>
    <row r="459" spans="1:29" ht="13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  <c r="AA459" s="260"/>
      <c r="AB459" s="260"/>
      <c r="AC459" s="260"/>
    </row>
    <row r="460" spans="1:29" ht="13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  <c r="AA460" s="260"/>
      <c r="AB460" s="260"/>
      <c r="AC460" s="260"/>
    </row>
    <row r="461" spans="1:29" ht="13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  <c r="AA461" s="260"/>
      <c r="AB461" s="260"/>
      <c r="AC461" s="260"/>
    </row>
    <row r="462" spans="1:29" ht="13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  <c r="AA462" s="260"/>
      <c r="AB462" s="260"/>
      <c r="AC462" s="260"/>
    </row>
    <row r="463" spans="1:29" ht="13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  <c r="AA463" s="260"/>
      <c r="AB463" s="260"/>
      <c r="AC463" s="260"/>
    </row>
    <row r="464" spans="1:29" ht="13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  <c r="AA464" s="260"/>
      <c r="AB464" s="260"/>
      <c r="AC464" s="260"/>
    </row>
    <row r="465" spans="1:29" ht="13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  <c r="AA465" s="260"/>
      <c r="AB465" s="260"/>
      <c r="AC465" s="260"/>
    </row>
    <row r="466" spans="1:29" ht="13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  <c r="AA466" s="260"/>
      <c r="AB466" s="260"/>
      <c r="AC466" s="260"/>
    </row>
    <row r="467" spans="1:29" ht="13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</row>
    <row r="468" spans="1:29" ht="13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  <c r="AA468" s="260"/>
      <c r="AB468" s="260"/>
      <c r="AC468" s="260"/>
    </row>
    <row r="469" spans="1:29" ht="13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  <c r="AA469" s="260"/>
      <c r="AB469" s="260"/>
      <c r="AC469" s="260"/>
    </row>
    <row r="470" spans="1:29" ht="13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  <c r="AA470" s="260"/>
      <c r="AB470" s="260"/>
      <c r="AC470" s="260"/>
    </row>
    <row r="471" spans="1:29" ht="13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  <c r="AA471" s="260"/>
      <c r="AB471" s="260"/>
      <c r="AC471" s="260"/>
    </row>
    <row r="472" spans="1:29" ht="13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  <c r="AA472" s="260"/>
      <c r="AB472" s="260"/>
      <c r="AC472" s="260"/>
    </row>
    <row r="473" spans="1:29" ht="13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</row>
    <row r="474" spans="1:29" ht="13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  <c r="AA474" s="260"/>
      <c r="AB474" s="260"/>
      <c r="AC474" s="260"/>
    </row>
    <row r="475" spans="1:29" ht="13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  <c r="AA475" s="260"/>
      <c r="AB475" s="260"/>
      <c r="AC475" s="260"/>
    </row>
    <row r="476" spans="1:29" ht="13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  <c r="AA476" s="260"/>
      <c r="AB476" s="260"/>
      <c r="AC476" s="260"/>
    </row>
    <row r="477" spans="1:29" ht="13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  <c r="AA477" s="260"/>
      <c r="AB477" s="260"/>
      <c r="AC477" s="260"/>
    </row>
    <row r="478" spans="1:29" ht="13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  <c r="AA478" s="260"/>
      <c r="AB478" s="260"/>
      <c r="AC478" s="260"/>
    </row>
    <row r="479" spans="1:29" ht="13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  <c r="AA479" s="260"/>
      <c r="AB479" s="260"/>
      <c r="AC479" s="260"/>
    </row>
    <row r="480" spans="1:29" ht="13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  <c r="AA480" s="260"/>
      <c r="AB480" s="260"/>
      <c r="AC480" s="260"/>
    </row>
    <row r="481" spans="1:29" ht="13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  <c r="AA481" s="260"/>
      <c r="AB481" s="260"/>
      <c r="AC481" s="260"/>
    </row>
    <row r="482" spans="1:29" ht="13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  <c r="AA482" s="260"/>
      <c r="AB482" s="260"/>
      <c r="AC482" s="260"/>
    </row>
    <row r="483" spans="1:29" ht="13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  <c r="AA483" s="260"/>
      <c r="AB483" s="260"/>
      <c r="AC483" s="260"/>
    </row>
    <row r="484" spans="1:29" ht="13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  <c r="AA484" s="260"/>
      <c r="AB484" s="260"/>
      <c r="AC484" s="260"/>
    </row>
    <row r="485" spans="1:29" ht="13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  <c r="AA485" s="260"/>
      <c r="AB485" s="260"/>
      <c r="AC485" s="260"/>
    </row>
    <row r="486" spans="1:29" ht="13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  <c r="AA486" s="260"/>
      <c r="AB486" s="260"/>
      <c r="AC486" s="260"/>
    </row>
    <row r="487" spans="1:29" ht="13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  <c r="AA487" s="260"/>
      <c r="AB487" s="260"/>
      <c r="AC487" s="260"/>
    </row>
    <row r="488" spans="1:29" ht="13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  <c r="AA488" s="260"/>
      <c r="AB488" s="260"/>
      <c r="AC488" s="260"/>
    </row>
    <row r="489" spans="1:29" ht="13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  <c r="AA489" s="260"/>
      <c r="AB489" s="260"/>
      <c r="AC489" s="260"/>
    </row>
    <row r="490" spans="1:29" ht="13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  <c r="AA490" s="260"/>
      <c r="AB490" s="260"/>
      <c r="AC490" s="260"/>
    </row>
    <row r="491" spans="1:29" ht="13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  <c r="AA491" s="260"/>
      <c r="AB491" s="260"/>
      <c r="AC491" s="260"/>
    </row>
    <row r="492" spans="1:29" ht="13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  <c r="AA492" s="260"/>
      <c r="AB492" s="260"/>
      <c r="AC492" s="260"/>
    </row>
    <row r="493" spans="1:29" ht="13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</row>
    <row r="494" spans="1:29" ht="13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  <c r="AA494" s="260"/>
      <c r="AB494" s="260"/>
      <c r="AC494" s="260"/>
    </row>
    <row r="495" spans="1:29" ht="13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  <c r="AA495" s="260"/>
      <c r="AB495" s="260"/>
      <c r="AC495" s="260"/>
    </row>
    <row r="496" spans="1:29" ht="13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  <c r="AA496" s="260"/>
      <c r="AB496" s="260"/>
      <c r="AC496" s="260"/>
    </row>
    <row r="497" spans="1:29" ht="13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  <c r="AA497" s="260"/>
      <c r="AB497" s="260"/>
      <c r="AC497" s="260"/>
    </row>
    <row r="498" spans="1:29" ht="13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  <c r="AA498" s="260"/>
      <c r="AB498" s="260"/>
      <c r="AC498" s="260"/>
    </row>
    <row r="499" spans="1:29" ht="13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  <c r="AB499" s="260"/>
      <c r="AC499" s="260"/>
    </row>
    <row r="500" spans="1:29" ht="13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  <c r="AA500" s="260"/>
      <c r="AB500" s="260"/>
      <c r="AC500" s="260"/>
    </row>
    <row r="501" spans="1:29" ht="13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</row>
    <row r="502" spans="1:29" ht="13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</row>
    <row r="503" spans="1:29" ht="13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  <c r="AA503" s="260"/>
      <c r="AB503" s="260"/>
      <c r="AC503" s="260"/>
    </row>
    <row r="504" spans="1:29" ht="13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  <c r="AA504" s="260"/>
      <c r="AB504" s="260"/>
      <c r="AC504" s="260"/>
    </row>
    <row r="505" spans="1:29" ht="13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  <c r="AB505" s="260"/>
      <c r="AC505" s="260"/>
    </row>
    <row r="506" spans="1:29" ht="13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  <c r="AA506" s="260"/>
      <c r="AB506" s="260"/>
      <c r="AC506" s="260"/>
    </row>
    <row r="507" spans="1:29" ht="13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  <c r="AA507" s="260"/>
      <c r="AB507" s="260"/>
      <c r="AC507" s="260"/>
    </row>
    <row r="508" spans="1:29" ht="13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  <c r="AA508" s="260"/>
      <c r="AB508" s="260"/>
      <c r="AC508" s="260"/>
    </row>
    <row r="509" spans="1:29" ht="13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  <c r="AA509" s="260"/>
      <c r="AB509" s="260"/>
      <c r="AC509" s="260"/>
    </row>
    <row r="510" spans="1:29" ht="13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  <c r="AA510" s="260"/>
      <c r="AB510" s="260"/>
      <c r="AC510" s="260"/>
    </row>
    <row r="511" spans="1:29" ht="13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  <c r="AA511" s="260"/>
      <c r="AB511" s="260"/>
      <c r="AC511" s="260"/>
    </row>
    <row r="512" spans="1:29" ht="13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</row>
    <row r="513" spans="1:29" ht="13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0"/>
    </row>
    <row r="514" spans="1:29" ht="13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</row>
    <row r="515" spans="1:29" ht="13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  <c r="AA515" s="260"/>
      <c r="AB515" s="260"/>
      <c r="AC515" s="260"/>
    </row>
    <row r="516" spans="1:29" ht="13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  <c r="AA516" s="260"/>
      <c r="AB516" s="260"/>
      <c r="AC516" s="260"/>
    </row>
    <row r="517" spans="1:29" ht="13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  <c r="AA517" s="260"/>
      <c r="AB517" s="260"/>
      <c r="AC517" s="260"/>
    </row>
    <row r="518" spans="1:29" ht="13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  <c r="AB518" s="260"/>
      <c r="AC518" s="260"/>
    </row>
    <row r="519" spans="1:29" ht="13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  <c r="AA519" s="260"/>
      <c r="AB519" s="260"/>
      <c r="AC519" s="260"/>
    </row>
    <row r="520" spans="1:29" ht="13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  <c r="AA520" s="260"/>
      <c r="AB520" s="260"/>
      <c r="AC520" s="260"/>
    </row>
    <row r="521" spans="1:29" ht="13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  <c r="AA521" s="260"/>
      <c r="AB521" s="260"/>
      <c r="AC521" s="260"/>
    </row>
    <row r="522" spans="1:29" ht="13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</row>
    <row r="523" spans="1:29" ht="13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  <c r="AA523" s="260"/>
      <c r="AB523" s="260"/>
      <c r="AC523" s="260"/>
    </row>
    <row r="524" spans="1:29" ht="13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  <c r="AB524" s="260"/>
      <c r="AC524" s="260"/>
    </row>
    <row r="525" spans="1:29" ht="13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  <c r="AA525" s="260"/>
      <c r="AB525" s="260"/>
      <c r="AC525" s="260"/>
    </row>
    <row r="526" spans="1:29" ht="13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  <c r="AA526" s="260"/>
      <c r="AB526" s="260"/>
      <c r="AC526" s="260"/>
    </row>
    <row r="527" spans="1:29" ht="13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  <c r="AA527" s="260"/>
      <c r="AB527" s="260"/>
      <c r="AC527" s="260"/>
    </row>
    <row r="528" spans="1:29" ht="13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  <c r="AA528" s="260"/>
      <c r="AB528" s="260"/>
      <c r="AC528" s="260"/>
    </row>
    <row r="529" spans="1:29" ht="13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  <c r="AA529" s="260"/>
      <c r="AB529" s="260"/>
      <c r="AC529" s="260"/>
    </row>
    <row r="530" spans="1:29" ht="13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  <c r="AA530" s="260"/>
      <c r="AB530" s="260"/>
      <c r="AC530" s="260"/>
    </row>
    <row r="531" spans="1:29" ht="13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  <c r="AA531" s="260"/>
      <c r="AB531" s="260"/>
      <c r="AC531" s="260"/>
    </row>
    <row r="532" spans="1:29" ht="13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  <c r="AA532" s="260"/>
      <c r="AB532" s="260"/>
      <c r="AC532" s="260"/>
    </row>
    <row r="533" spans="1:29" ht="13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  <c r="AA533" s="260"/>
      <c r="AB533" s="260"/>
      <c r="AC533" s="260"/>
    </row>
    <row r="534" spans="1:29" ht="13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  <c r="AA534" s="260"/>
      <c r="AB534" s="260"/>
      <c r="AC534" s="260"/>
    </row>
    <row r="535" spans="1:29" ht="13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  <c r="AA535" s="260"/>
      <c r="AB535" s="260"/>
      <c r="AC535" s="260"/>
    </row>
    <row r="536" spans="1:29" ht="13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  <c r="AA536" s="260"/>
      <c r="AB536" s="260"/>
      <c r="AC536" s="260"/>
    </row>
    <row r="537" spans="1:29" ht="13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  <c r="AA537" s="260"/>
      <c r="AB537" s="260"/>
      <c r="AC537" s="260"/>
    </row>
    <row r="538" spans="1:29" ht="13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  <c r="AA538" s="260"/>
      <c r="AB538" s="260"/>
      <c r="AC538" s="260"/>
    </row>
    <row r="539" spans="1:29" ht="13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  <c r="AA539" s="260"/>
      <c r="AB539" s="260"/>
      <c r="AC539" s="260"/>
    </row>
    <row r="540" spans="1:29" ht="13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  <c r="AA540" s="260"/>
      <c r="AB540" s="260"/>
      <c r="AC540" s="260"/>
    </row>
    <row r="541" spans="1:29" ht="13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  <c r="AA541" s="260"/>
      <c r="AB541" s="260"/>
      <c r="AC541" s="260"/>
    </row>
    <row r="542" spans="1:29" ht="13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  <c r="AA542" s="260"/>
      <c r="AB542" s="260"/>
      <c r="AC542" s="260"/>
    </row>
    <row r="543" spans="1:29" ht="13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  <c r="AA543" s="260"/>
      <c r="AB543" s="260"/>
      <c r="AC543" s="260"/>
    </row>
    <row r="544" spans="1:29" ht="13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  <c r="AA544" s="260"/>
      <c r="AB544" s="260"/>
      <c r="AC544" s="260"/>
    </row>
    <row r="545" spans="1:29" ht="13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  <c r="AA545" s="260"/>
      <c r="AB545" s="260"/>
      <c r="AC545" s="260"/>
    </row>
    <row r="546" spans="1:29" ht="13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  <c r="AA546" s="260"/>
      <c r="AB546" s="260"/>
      <c r="AC546" s="260"/>
    </row>
    <row r="547" spans="1:29" ht="13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  <c r="AA547" s="260"/>
      <c r="AB547" s="260"/>
      <c r="AC547" s="260"/>
    </row>
    <row r="548" spans="1:29" ht="13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  <c r="AA548" s="260"/>
      <c r="AB548" s="260"/>
      <c r="AC548" s="260"/>
    </row>
    <row r="549" spans="1:29" ht="13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  <c r="AA549" s="260"/>
      <c r="AB549" s="260"/>
      <c r="AC549" s="260"/>
    </row>
    <row r="550" spans="1:29" ht="13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  <c r="AA550" s="260"/>
      <c r="AB550" s="260"/>
      <c r="AC550" s="260"/>
    </row>
    <row r="551" spans="1:29" ht="13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  <c r="AA551" s="260"/>
      <c r="AB551" s="260"/>
      <c r="AC551" s="260"/>
    </row>
    <row r="552" spans="1:29" ht="13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  <c r="AA552" s="260"/>
      <c r="AB552" s="260"/>
      <c r="AC552" s="260"/>
    </row>
    <row r="553" spans="1:29" ht="13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  <c r="AA553" s="260"/>
      <c r="AB553" s="260"/>
      <c r="AC553" s="260"/>
    </row>
    <row r="554" spans="1:29" ht="13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  <c r="AA554" s="260"/>
      <c r="AB554" s="260"/>
      <c r="AC554" s="260"/>
    </row>
    <row r="555" spans="1:29" ht="13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  <c r="AA555" s="260"/>
      <c r="AB555" s="260"/>
      <c r="AC555" s="260"/>
    </row>
    <row r="556" spans="1:29" ht="13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  <c r="AA556" s="260"/>
      <c r="AB556" s="260"/>
      <c r="AC556" s="260"/>
    </row>
    <row r="557" spans="1:29" ht="13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  <c r="AA557" s="260"/>
      <c r="AB557" s="260"/>
      <c r="AC557" s="260"/>
    </row>
    <row r="558" spans="1:29" ht="13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  <c r="AA558" s="260"/>
      <c r="AB558" s="260"/>
      <c r="AC558" s="260"/>
    </row>
    <row r="559" spans="1:29" ht="13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  <c r="AA559" s="260"/>
      <c r="AB559" s="260"/>
      <c r="AC559" s="260"/>
    </row>
    <row r="560" spans="1:29" ht="13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  <c r="AA560" s="260"/>
      <c r="AB560" s="260"/>
      <c r="AC560" s="260"/>
    </row>
    <row r="561" spans="1:29" ht="13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  <c r="AA561" s="260"/>
      <c r="AB561" s="260"/>
      <c r="AC561" s="260"/>
    </row>
    <row r="562" spans="1:29" ht="13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  <c r="AA562" s="260"/>
      <c r="AB562" s="260"/>
      <c r="AC562" s="260"/>
    </row>
    <row r="563" spans="1:29" ht="13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  <c r="AA563" s="260"/>
      <c r="AB563" s="260"/>
      <c r="AC563" s="260"/>
    </row>
    <row r="564" spans="1:29" ht="13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  <c r="AA564" s="260"/>
      <c r="AB564" s="260"/>
      <c r="AC564" s="260"/>
    </row>
    <row r="565" spans="1:29" ht="13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  <c r="AA565" s="260"/>
      <c r="AB565" s="260"/>
      <c r="AC565" s="260"/>
    </row>
    <row r="566" spans="1:29" ht="13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  <c r="AA566" s="260"/>
      <c r="AB566" s="260"/>
      <c r="AC566" s="260"/>
    </row>
    <row r="567" spans="1:29" ht="13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  <c r="AA567" s="260"/>
      <c r="AB567" s="260"/>
      <c r="AC567" s="260"/>
    </row>
    <row r="568" spans="1:29" ht="13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  <c r="AA568" s="260"/>
      <c r="AB568" s="260"/>
      <c r="AC568" s="260"/>
    </row>
    <row r="569" spans="1:29" ht="13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  <c r="AA569" s="260"/>
      <c r="AB569" s="260"/>
      <c r="AC569" s="260"/>
    </row>
    <row r="570" spans="1:29" ht="13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  <c r="AA570" s="260"/>
      <c r="AB570" s="260"/>
      <c r="AC570" s="260"/>
    </row>
    <row r="571" spans="1:29" ht="13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  <c r="AA571" s="260"/>
      <c r="AB571" s="260"/>
      <c r="AC571" s="260"/>
    </row>
    <row r="572" spans="1:29" ht="13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  <c r="AA572" s="260"/>
      <c r="AB572" s="260"/>
      <c r="AC572" s="260"/>
    </row>
    <row r="573" spans="1:29" ht="13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  <c r="AA573" s="260"/>
      <c r="AB573" s="260"/>
      <c r="AC573" s="260"/>
    </row>
    <row r="574" spans="1:29" ht="13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  <c r="AA574" s="260"/>
      <c r="AB574" s="260"/>
      <c r="AC574" s="260"/>
    </row>
    <row r="575" spans="1:29" ht="13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  <c r="AA575" s="260"/>
      <c r="AB575" s="260"/>
      <c r="AC575" s="260"/>
    </row>
    <row r="576" spans="1:29" ht="13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  <c r="AA576" s="260"/>
      <c r="AB576" s="260"/>
      <c r="AC576" s="260"/>
    </row>
    <row r="577" spans="1:29" ht="13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  <c r="AA577" s="260"/>
      <c r="AB577" s="260"/>
      <c r="AC577" s="260"/>
    </row>
    <row r="578" spans="1:29" ht="13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</row>
    <row r="579" spans="1:29" ht="13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  <c r="AA579" s="260"/>
      <c r="AB579" s="260"/>
      <c r="AC579" s="260"/>
    </row>
    <row r="580" spans="1:29" ht="13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  <c r="AA580" s="260"/>
      <c r="AB580" s="260"/>
      <c r="AC580" s="260"/>
    </row>
    <row r="581" spans="1:29" ht="13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  <c r="AA581" s="260"/>
      <c r="AB581" s="260"/>
      <c r="AC581" s="260"/>
    </row>
    <row r="582" spans="1:29" ht="13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  <c r="AA582" s="260"/>
      <c r="AB582" s="260"/>
      <c r="AC582" s="260"/>
    </row>
    <row r="583" spans="1:29" ht="13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  <c r="AA583" s="260"/>
      <c r="AB583" s="260"/>
      <c r="AC583" s="260"/>
    </row>
    <row r="584" spans="1:29" ht="13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  <c r="AA584" s="260"/>
      <c r="AB584" s="260"/>
      <c r="AC584" s="260"/>
    </row>
    <row r="585" spans="1:29" ht="13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  <c r="AA585" s="260"/>
      <c r="AB585" s="260"/>
      <c r="AC585" s="260"/>
    </row>
    <row r="586" spans="1:29" ht="13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  <c r="AA586" s="260"/>
      <c r="AB586" s="260"/>
      <c r="AC586" s="260"/>
    </row>
    <row r="587" spans="1:29" ht="13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  <c r="AA587" s="260"/>
      <c r="AB587" s="260"/>
      <c r="AC587" s="260"/>
    </row>
    <row r="588" spans="1:29" ht="13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  <c r="AA588" s="260"/>
      <c r="AB588" s="260"/>
      <c r="AC588" s="260"/>
    </row>
    <row r="589" spans="1:29" ht="13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  <c r="AA589" s="260"/>
      <c r="AB589" s="260"/>
      <c r="AC589" s="260"/>
    </row>
    <row r="590" spans="1:29" ht="13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  <c r="AA590" s="260"/>
      <c r="AB590" s="260"/>
      <c r="AC590" s="260"/>
    </row>
    <row r="591" spans="1:29" ht="13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  <c r="AA591" s="260"/>
      <c r="AB591" s="260"/>
      <c r="AC591" s="260"/>
    </row>
    <row r="592" spans="1:29" ht="13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  <c r="AA592" s="260"/>
      <c r="AB592" s="260"/>
      <c r="AC592" s="260"/>
    </row>
    <row r="593" spans="1:29" ht="13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  <c r="AA593" s="260"/>
      <c r="AB593" s="260"/>
      <c r="AC593" s="260"/>
    </row>
    <row r="594" spans="1:29" ht="13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  <c r="AA594" s="260"/>
      <c r="AB594" s="260"/>
      <c r="AC594" s="260"/>
    </row>
    <row r="595" spans="1:29" ht="13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  <c r="AA595" s="260"/>
      <c r="AB595" s="260"/>
      <c r="AC595" s="260"/>
    </row>
    <row r="596" spans="1:29" ht="13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  <c r="AA596" s="260"/>
      <c r="AB596" s="260"/>
      <c r="AC596" s="260"/>
    </row>
    <row r="597" spans="1:29" ht="13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  <c r="AA597" s="260"/>
      <c r="AB597" s="260"/>
      <c r="AC597" s="260"/>
    </row>
    <row r="598" spans="1:29" ht="13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  <c r="AA598" s="260"/>
      <c r="AB598" s="260"/>
      <c r="AC598" s="260"/>
    </row>
    <row r="599" spans="1:29" ht="13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  <c r="AA599" s="260"/>
      <c r="AB599" s="260"/>
      <c r="AC599" s="260"/>
    </row>
    <row r="600" spans="1:29" ht="13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  <c r="AA600" s="260"/>
      <c r="AB600" s="260"/>
      <c r="AC600" s="260"/>
    </row>
    <row r="601" spans="1:29" ht="13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  <c r="AA601" s="260"/>
      <c r="AB601" s="260"/>
      <c r="AC601" s="260"/>
    </row>
    <row r="602" spans="1:29" ht="13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  <c r="AA602" s="260"/>
      <c r="AB602" s="260"/>
      <c r="AC602" s="260"/>
    </row>
    <row r="603" spans="1:29" ht="13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  <c r="AA603" s="260"/>
      <c r="AB603" s="260"/>
      <c r="AC603" s="260"/>
    </row>
    <row r="604" spans="1:29" ht="13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  <c r="AA604" s="260"/>
      <c r="AB604" s="260"/>
      <c r="AC604" s="260"/>
    </row>
    <row r="605" spans="1:29" ht="13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  <c r="AA605" s="260"/>
      <c r="AB605" s="260"/>
      <c r="AC605" s="260"/>
    </row>
    <row r="606" spans="1:29" ht="13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  <c r="AA606" s="260"/>
      <c r="AB606" s="260"/>
      <c r="AC606" s="260"/>
    </row>
    <row r="607" spans="1:29" ht="13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  <c r="AA607" s="260"/>
      <c r="AB607" s="260"/>
      <c r="AC607" s="260"/>
    </row>
    <row r="608" spans="1:29" ht="13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  <c r="AA608" s="260"/>
      <c r="AB608" s="260"/>
      <c r="AC608" s="260"/>
    </row>
    <row r="609" spans="1:29" ht="13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  <c r="AA609" s="260"/>
      <c r="AB609" s="260"/>
      <c r="AC609" s="260"/>
    </row>
    <row r="610" spans="1:29" ht="13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  <c r="AA610" s="260"/>
      <c r="AB610" s="260"/>
      <c r="AC610" s="260"/>
    </row>
    <row r="611" spans="1:29" ht="13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  <c r="AA611" s="260"/>
      <c r="AB611" s="260"/>
      <c r="AC611" s="260"/>
    </row>
    <row r="612" spans="1:29" ht="13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  <c r="AA612" s="260"/>
      <c r="AB612" s="260"/>
      <c r="AC612" s="260"/>
    </row>
    <row r="613" spans="1:29" ht="13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  <c r="AA613" s="260"/>
      <c r="AB613" s="260"/>
      <c r="AC613" s="260"/>
    </row>
    <row r="614" spans="1:29" ht="13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  <c r="AA614" s="260"/>
      <c r="AB614" s="260"/>
      <c r="AC614" s="260"/>
    </row>
    <row r="615" spans="1:29" ht="13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  <c r="AA615" s="260"/>
      <c r="AB615" s="260"/>
      <c r="AC615" s="260"/>
    </row>
    <row r="616" spans="1:29" ht="13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  <c r="AA616" s="260"/>
      <c r="AB616" s="260"/>
      <c r="AC616" s="260"/>
    </row>
    <row r="617" spans="1:29" ht="13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  <c r="AA617" s="260"/>
      <c r="AB617" s="260"/>
      <c r="AC617" s="260"/>
    </row>
    <row r="618" spans="1:29" ht="13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  <c r="AA618" s="260"/>
      <c r="AB618" s="260"/>
      <c r="AC618" s="260"/>
    </row>
    <row r="619" spans="1:29" ht="13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  <c r="AA619" s="260"/>
      <c r="AB619" s="260"/>
      <c r="AC619" s="260"/>
    </row>
    <row r="620" spans="1:29" ht="13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  <c r="AA620" s="260"/>
      <c r="AB620" s="260"/>
      <c r="AC620" s="260"/>
    </row>
    <row r="621" spans="1:29" ht="13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  <c r="AA621" s="260"/>
      <c r="AB621" s="260"/>
      <c r="AC621" s="260"/>
    </row>
    <row r="622" spans="1:29" ht="13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  <c r="AA622" s="260"/>
      <c r="AB622" s="260"/>
      <c r="AC622" s="260"/>
    </row>
    <row r="623" spans="1:29" ht="13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  <c r="AA623" s="260"/>
      <c r="AB623" s="260"/>
      <c r="AC623" s="260"/>
    </row>
    <row r="624" spans="1:29" ht="13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  <c r="AA624" s="260"/>
      <c r="AB624" s="260"/>
      <c r="AC624" s="260"/>
    </row>
    <row r="625" spans="1:29" ht="13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  <c r="AA625" s="260"/>
      <c r="AB625" s="260"/>
      <c r="AC625" s="260"/>
    </row>
    <row r="626" spans="1:29" ht="13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  <c r="AA626" s="260"/>
      <c r="AB626" s="260"/>
      <c r="AC626" s="260"/>
    </row>
    <row r="627" spans="1:29" ht="13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  <c r="AA627" s="260"/>
      <c r="AB627" s="260"/>
      <c r="AC627" s="260"/>
    </row>
    <row r="628" spans="1:29" ht="13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  <c r="AA628" s="260"/>
      <c r="AB628" s="260"/>
      <c r="AC628" s="260"/>
    </row>
    <row r="629" spans="1:29" ht="13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  <c r="AA629" s="260"/>
      <c r="AB629" s="260"/>
      <c r="AC629" s="260"/>
    </row>
    <row r="630" spans="1:29" ht="13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  <c r="AA630" s="260"/>
      <c r="AB630" s="260"/>
      <c r="AC630" s="260"/>
    </row>
    <row r="631" spans="1:29" ht="13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  <c r="AA631" s="260"/>
      <c r="AB631" s="260"/>
      <c r="AC631" s="260"/>
    </row>
    <row r="632" spans="1:29" ht="13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  <c r="AA632" s="260"/>
      <c r="AB632" s="260"/>
      <c r="AC632" s="260"/>
    </row>
    <row r="633" spans="1:29" ht="13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  <c r="AA633" s="260"/>
      <c r="AB633" s="260"/>
      <c r="AC633" s="260"/>
    </row>
    <row r="634" spans="1:29" ht="13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  <c r="AA634" s="260"/>
      <c r="AB634" s="260"/>
      <c r="AC634" s="260"/>
    </row>
    <row r="635" spans="1:29" ht="13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  <c r="AA635" s="260"/>
      <c r="AB635" s="260"/>
      <c r="AC635" s="260"/>
    </row>
    <row r="636" spans="1:29" ht="13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  <c r="AA636" s="260"/>
      <c r="AB636" s="260"/>
      <c r="AC636" s="260"/>
    </row>
    <row r="637" spans="1:29" ht="13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  <c r="AA637" s="260"/>
      <c r="AB637" s="260"/>
      <c r="AC637" s="260"/>
    </row>
    <row r="638" spans="1:29" ht="13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  <c r="AA638" s="260"/>
      <c r="AB638" s="260"/>
      <c r="AC638" s="260"/>
    </row>
    <row r="639" spans="1:29" ht="13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  <c r="AA639" s="260"/>
      <c r="AB639" s="260"/>
      <c r="AC639" s="260"/>
    </row>
    <row r="640" spans="1:29" ht="13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  <c r="AA640" s="260"/>
      <c r="AB640" s="260"/>
      <c r="AC640" s="260"/>
    </row>
    <row r="641" spans="1:29" ht="13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  <c r="AA641" s="260"/>
      <c r="AB641" s="260"/>
      <c r="AC641" s="260"/>
    </row>
    <row r="642" spans="1:29" ht="13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  <c r="AA642" s="260"/>
      <c r="AB642" s="260"/>
      <c r="AC642" s="260"/>
    </row>
    <row r="643" spans="1:29" ht="13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  <c r="AA643" s="260"/>
      <c r="AB643" s="260"/>
      <c r="AC643" s="260"/>
    </row>
    <row r="644" spans="1:29" ht="13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  <c r="AA644" s="260"/>
      <c r="AB644" s="260"/>
      <c r="AC644" s="260"/>
    </row>
    <row r="645" spans="1:29" ht="13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  <c r="AA645" s="260"/>
      <c r="AB645" s="260"/>
      <c r="AC645" s="260"/>
    </row>
    <row r="646" spans="1:29" ht="13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  <c r="AA646" s="260"/>
      <c r="AB646" s="260"/>
      <c r="AC646" s="260"/>
    </row>
    <row r="647" spans="1:29" ht="13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  <c r="AA647" s="260"/>
      <c r="AB647" s="260"/>
      <c r="AC647" s="260"/>
    </row>
    <row r="648" spans="1:29" ht="13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  <c r="AA648" s="260"/>
      <c r="AB648" s="260"/>
      <c r="AC648" s="260"/>
    </row>
    <row r="649" spans="1:29" ht="13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  <c r="AA649" s="260"/>
      <c r="AB649" s="260"/>
      <c r="AC649" s="260"/>
    </row>
    <row r="650" spans="1:29" ht="13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  <c r="AA650" s="260"/>
      <c r="AB650" s="260"/>
      <c r="AC650" s="260"/>
    </row>
    <row r="651" spans="1:29" ht="13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  <c r="AA651" s="260"/>
      <c r="AB651" s="260"/>
      <c r="AC651" s="260"/>
    </row>
    <row r="652" spans="1:29" ht="13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  <c r="AA652" s="260"/>
      <c r="AB652" s="260"/>
      <c r="AC652" s="260"/>
    </row>
    <row r="653" spans="1:29" ht="13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  <c r="AA653" s="260"/>
      <c r="AB653" s="260"/>
      <c r="AC653" s="260"/>
    </row>
    <row r="654" spans="1:29" ht="13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  <c r="AA654" s="260"/>
      <c r="AB654" s="260"/>
      <c r="AC654" s="260"/>
    </row>
    <row r="655" spans="1:29" ht="13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  <c r="AA655" s="260"/>
      <c r="AB655" s="260"/>
      <c r="AC655" s="260"/>
    </row>
    <row r="656" spans="1:29" ht="13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  <c r="AA656" s="260"/>
      <c r="AB656" s="260"/>
      <c r="AC656" s="260"/>
    </row>
    <row r="657" spans="1:29" ht="13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  <c r="AA657" s="260"/>
      <c r="AB657" s="260"/>
      <c r="AC657" s="260"/>
    </row>
    <row r="658" spans="1:29" ht="13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  <c r="AA658" s="260"/>
      <c r="AB658" s="260"/>
      <c r="AC658" s="260"/>
    </row>
    <row r="659" spans="1:29" ht="13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  <c r="AA659" s="260"/>
      <c r="AB659" s="260"/>
      <c r="AC659" s="260"/>
    </row>
    <row r="660" spans="1:29" ht="13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  <c r="AA660" s="260"/>
      <c r="AB660" s="260"/>
      <c r="AC660" s="260"/>
    </row>
    <row r="661" spans="1:29" ht="13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  <c r="AA661" s="260"/>
      <c r="AB661" s="260"/>
      <c r="AC661" s="260"/>
    </row>
    <row r="662" spans="1:29" ht="13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  <c r="AA662" s="260"/>
      <c r="AB662" s="260"/>
      <c r="AC662" s="260"/>
    </row>
    <row r="663" spans="1:29" ht="13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  <c r="AA663" s="260"/>
      <c r="AB663" s="260"/>
      <c r="AC663" s="260"/>
    </row>
    <row r="664" spans="1:29" ht="13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  <c r="AA664" s="260"/>
      <c r="AB664" s="260"/>
      <c r="AC664" s="260"/>
    </row>
    <row r="665" spans="1:29" ht="13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  <c r="AA665" s="260"/>
      <c r="AB665" s="260"/>
      <c r="AC665" s="260"/>
    </row>
    <row r="666" spans="1:29" ht="13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  <c r="AA666" s="260"/>
      <c r="AB666" s="260"/>
      <c r="AC666" s="260"/>
    </row>
    <row r="667" spans="1:29" ht="13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  <c r="AA667" s="260"/>
      <c r="AB667" s="260"/>
      <c r="AC667" s="260"/>
    </row>
    <row r="668" spans="1:29" ht="13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  <c r="AA668" s="260"/>
      <c r="AB668" s="260"/>
      <c r="AC668" s="260"/>
    </row>
    <row r="669" spans="1:29" ht="13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  <c r="AA669" s="260"/>
      <c r="AB669" s="260"/>
      <c r="AC669" s="260"/>
    </row>
    <row r="670" spans="1:29" ht="13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  <c r="AA670" s="260"/>
      <c r="AB670" s="260"/>
      <c r="AC670" s="260"/>
    </row>
    <row r="671" spans="1:29" ht="13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  <c r="AA671" s="260"/>
      <c r="AB671" s="260"/>
      <c r="AC671" s="260"/>
    </row>
    <row r="672" spans="1:29" ht="13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  <c r="AA672" s="260"/>
      <c r="AB672" s="260"/>
      <c r="AC672" s="260"/>
    </row>
    <row r="673" spans="1:29" ht="13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  <c r="AA673" s="260"/>
      <c r="AB673" s="260"/>
      <c r="AC673" s="260"/>
    </row>
    <row r="674" spans="1:29" ht="13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  <c r="AA674" s="260"/>
      <c r="AB674" s="260"/>
      <c r="AC674" s="260"/>
    </row>
    <row r="675" spans="1:29" ht="13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  <c r="AA675" s="260"/>
      <c r="AB675" s="260"/>
      <c r="AC675" s="260"/>
    </row>
    <row r="676" spans="1:29" ht="13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  <c r="AA676" s="260"/>
      <c r="AB676" s="260"/>
      <c r="AC676" s="260"/>
    </row>
    <row r="677" spans="1:29" ht="13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  <c r="AA677" s="260"/>
      <c r="AB677" s="260"/>
      <c r="AC677" s="260"/>
    </row>
    <row r="678" spans="1:29" ht="13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  <c r="AA678" s="260"/>
      <c r="AB678" s="260"/>
      <c r="AC678" s="260"/>
    </row>
    <row r="679" spans="1:29" ht="13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  <c r="AA679" s="260"/>
      <c r="AB679" s="260"/>
      <c r="AC679" s="260"/>
    </row>
    <row r="680" spans="1:29" ht="13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  <c r="AA680" s="260"/>
      <c r="AB680" s="260"/>
      <c r="AC680" s="260"/>
    </row>
    <row r="681" spans="1:29" ht="13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  <c r="AA681" s="260"/>
      <c r="AB681" s="260"/>
      <c r="AC681" s="260"/>
    </row>
    <row r="682" spans="1:29" ht="13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  <c r="AA682" s="260"/>
      <c r="AB682" s="260"/>
      <c r="AC682" s="260"/>
    </row>
    <row r="683" spans="1:29" ht="13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  <c r="AA683" s="260"/>
      <c r="AB683" s="260"/>
      <c r="AC683" s="260"/>
    </row>
    <row r="684" spans="1:29" ht="13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  <c r="AA684" s="260"/>
      <c r="AB684" s="260"/>
      <c r="AC684" s="260"/>
    </row>
    <row r="685" spans="1:29" ht="13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  <c r="AA685" s="260"/>
      <c r="AB685" s="260"/>
      <c r="AC685" s="260"/>
    </row>
    <row r="686" spans="1:29" ht="13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  <c r="AA686" s="260"/>
      <c r="AB686" s="260"/>
      <c r="AC686" s="260"/>
    </row>
    <row r="687" spans="1:29" ht="13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  <c r="AA687" s="260"/>
      <c r="AB687" s="260"/>
      <c r="AC687" s="260"/>
    </row>
    <row r="688" spans="1:29" ht="13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  <c r="AA688" s="260"/>
      <c r="AB688" s="260"/>
      <c r="AC688" s="260"/>
    </row>
    <row r="689" spans="1:29" ht="13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  <c r="AA689" s="260"/>
      <c r="AB689" s="260"/>
      <c r="AC689" s="260"/>
    </row>
    <row r="690" spans="1:29" ht="13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  <c r="AA690" s="260"/>
      <c r="AB690" s="260"/>
      <c r="AC690" s="260"/>
    </row>
    <row r="691" spans="1:29" ht="13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  <c r="AA691" s="260"/>
      <c r="AB691" s="260"/>
      <c r="AC691" s="260"/>
    </row>
    <row r="692" spans="1:29" ht="13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  <c r="AA692" s="260"/>
      <c r="AB692" s="260"/>
      <c r="AC692" s="260"/>
    </row>
    <row r="693" spans="1:29" ht="13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  <c r="AA693" s="260"/>
      <c r="AB693" s="260"/>
      <c r="AC693" s="260"/>
    </row>
    <row r="694" spans="1:29" ht="13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  <c r="AA694" s="260"/>
      <c r="AB694" s="260"/>
      <c r="AC694" s="260"/>
    </row>
    <row r="695" spans="1:29" ht="13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  <c r="AA695" s="260"/>
      <c r="AB695" s="260"/>
      <c r="AC695" s="260"/>
    </row>
    <row r="696" spans="1:29" ht="13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  <c r="AA696" s="260"/>
      <c r="AB696" s="260"/>
      <c r="AC696" s="260"/>
    </row>
    <row r="697" spans="1:29" ht="13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  <c r="AA697" s="260"/>
      <c r="AB697" s="260"/>
      <c r="AC697" s="260"/>
    </row>
    <row r="698" spans="1:29" ht="13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  <c r="AA698" s="260"/>
      <c r="AB698" s="260"/>
      <c r="AC698" s="260"/>
    </row>
    <row r="699" spans="1:29" ht="13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  <c r="AA699" s="260"/>
      <c r="AB699" s="260"/>
      <c r="AC699" s="260"/>
    </row>
    <row r="700" spans="1:29" ht="13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  <c r="AA700" s="260"/>
      <c r="AB700" s="260"/>
      <c r="AC700" s="260"/>
    </row>
    <row r="701" spans="1:29" ht="13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  <c r="AA701" s="260"/>
      <c r="AB701" s="260"/>
      <c r="AC701" s="260"/>
    </row>
    <row r="702" spans="1:29" ht="13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  <c r="AA702" s="260"/>
      <c r="AB702" s="260"/>
      <c r="AC702" s="260"/>
    </row>
    <row r="703" spans="1:29" ht="13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  <c r="AA703" s="260"/>
      <c r="AB703" s="260"/>
      <c r="AC703" s="260"/>
    </row>
    <row r="704" spans="1:29" ht="13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  <c r="AA704" s="260"/>
      <c r="AB704" s="260"/>
      <c r="AC704" s="260"/>
    </row>
    <row r="705" spans="1:29" ht="13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  <c r="AA705" s="260"/>
      <c r="AB705" s="260"/>
      <c r="AC705" s="260"/>
    </row>
    <row r="706" spans="1:29" ht="13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  <c r="AA706" s="260"/>
      <c r="AB706" s="260"/>
      <c r="AC706" s="260"/>
    </row>
    <row r="707" spans="1:29" ht="13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  <c r="AA707" s="260"/>
      <c r="AB707" s="260"/>
      <c r="AC707" s="260"/>
    </row>
    <row r="708" spans="1:29" ht="13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  <c r="AA708" s="260"/>
      <c r="AB708" s="260"/>
      <c r="AC708" s="260"/>
    </row>
    <row r="709" spans="1:29" ht="13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  <c r="AA709" s="260"/>
      <c r="AB709" s="260"/>
      <c r="AC709" s="260"/>
    </row>
    <row r="710" spans="1:29" ht="13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  <c r="AA710" s="260"/>
      <c r="AB710" s="260"/>
      <c r="AC710" s="260"/>
    </row>
    <row r="711" spans="1:29" ht="13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  <c r="AA711" s="260"/>
      <c r="AB711" s="260"/>
      <c r="AC711" s="260"/>
    </row>
    <row r="712" spans="1:29" ht="13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  <c r="AA712" s="260"/>
      <c r="AB712" s="260"/>
      <c r="AC712" s="260"/>
    </row>
    <row r="713" spans="1:29" ht="13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  <c r="AA713" s="260"/>
      <c r="AB713" s="260"/>
      <c r="AC713" s="260"/>
    </row>
    <row r="714" spans="1:29" ht="13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  <c r="AA714" s="260"/>
      <c r="AB714" s="260"/>
      <c r="AC714" s="260"/>
    </row>
    <row r="715" spans="1:29" ht="13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  <c r="AA715" s="260"/>
      <c r="AB715" s="260"/>
      <c r="AC715" s="260"/>
    </row>
    <row r="716" spans="1:29" ht="13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  <c r="AA716" s="260"/>
      <c r="AB716" s="260"/>
      <c r="AC716" s="260"/>
    </row>
    <row r="717" spans="1:29" ht="13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  <c r="AA717" s="260"/>
      <c r="AB717" s="260"/>
      <c r="AC717" s="260"/>
    </row>
    <row r="718" spans="1:29" ht="13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  <c r="AA718" s="260"/>
      <c r="AB718" s="260"/>
      <c r="AC718" s="260"/>
    </row>
    <row r="719" spans="1:29" ht="13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</row>
    <row r="720" spans="1:29" ht="13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</row>
    <row r="721" spans="1:29" ht="13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  <c r="AA721" s="260"/>
      <c r="AB721" s="260"/>
      <c r="AC721" s="260"/>
    </row>
    <row r="722" spans="1:29" ht="13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  <c r="AA722" s="260"/>
      <c r="AB722" s="260"/>
      <c r="AC722" s="260"/>
    </row>
    <row r="723" spans="1:29" ht="13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  <c r="AA723" s="260"/>
      <c r="AB723" s="260"/>
      <c r="AC723" s="260"/>
    </row>
    <row r="724" spans="1:29" ht="13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  <c r="AA724" s="260"/>
      <c r="AB724" s="260"/>
      <c r="AC724" s="260"/>
    </row>
    <row r="725" spans="1:29" ht="13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  <c r="AA725" s="260"/>
      <c r="AB725" s="260"/>
      <c r="AC725" s="260"/>
    </row>
    <row r="726" spans="1:29" ht="13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  <c r="AA726" s="260"/>
      <c r="AB726" s="260"/>
      <c r="AC726" s="260"/>
    </row>
    <row r="727" spans="1:29" ht="13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  <c r="AA727" s="260"/>
      <c r="AB727" s="260"/>
      <c r="AC727" s="260"/>
    </row>
    <row r="728" spans="1:29" ht="13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  <c r="AA728" s="260"/>
      <c r="AB728" s="260"/>
      <c r="AC728" s="260"/>
    </row>
    <row r="729" spans="1:29" ht="13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  <c r="AA729" s="260"/>
      <c r="AB729" s="260"/>
      <c r="AC729" s="260"/>
    </row>
    <row r="730" spans="1:29" ht="13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  <c r="AA730" s="260"/>
      <c r="AB730" s="260"/>
      <c r="AC730" s="260"/>
    </row>
    <row r="731" spans="1:29" ht="13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  <c r="AA731" s="260"/>
      <c r="AB731" s="260"/>
      <c r="AC731" s="260"/>
    </row>
    <row r="732" spans="1:29" ht="13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  <c r="AA732" s="260"/>
      <c r="AB732" s="260"/>
      <c r="AC732" s="260"/>
    </row>
    <row r="733" spans="1:29" ht="13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  <c r="AA733" s="260"/>
      <c r="AB733" s="260"/>
      <c r="AC733" s="260"/>
    </row>
    <row r="734" spans="1:29" ht="13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  <c r="AA734" s="260"/>
      <c r="AB734" s="260"/>
      <c r="AC734" s="260"/>
    </row>
    <row r="735" spans="1:29" ht="13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  <c r="AA735" s="260"/>
      <c r="AB735" s="260"/>
      <c r="AC735" s="260"/>
    </row>
    <row r="736" spans="1:29" ht="13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  <c r="AA736" s="260"/>
      <c r="AB736" s="260"/>
      <c r="AC736" s="260"/>
    </row>
    <row r="737" spans="1:29" ht="13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  <c r="AA737" s="260"/>
      <c r="AB737" s="260"/>
      <c r="AC737" s="260"/>
    </row>
    <row r="738" spans="1:29" ht="13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  <c r="AA738" s="260"/>
      <c r="AB738" s="260"/>
      <c r="AC738" s="260"/>
    </row>
    <row r="739" spans="1:29" ht="13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  <c r="AA739" s="260"/>
      <c r="AB739" s="260"/>
      <c r="AC739" s="260"/>
    </row>
    <row r="740" spans="1:29" ht="13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  <c r="AA740" s="260"/>
      <c r="AB740" s="260"/>
      <c r="AC740" s="260"/>
    </row>
    <row r="741" spans="1:29" ht="13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  <c r="AA741" s="260"/>
      <c r="AB741" s="260"/>
      <c r="AC741" s="260"/>
    </row>
    <row r="742" spans="1:29" ht="13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  <c r="AA742" s="260"/>
      <c r="AB742" s="260"/>
      <c r="AC742" s="260"/>
    </row>
    <row r="743" spans="1:29" ht="13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  <c r="AA743" s="260"/>
      <c r="AB743" s="260"/>
      <c r="AC743" s="260"/>
    </row>
    <row r="744" spans="1:29" ht="13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  <c r="AA744" s="260"/>
      <c r="AB744" s="260"/>
      <c r="AC744" s="260"/>
    </row>
    <row r="745" spans="1:29" ht="13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  <c r="AA745" s="260"/>
      <c r="AB745" s="260"/>
      <c r="AC745" s="260"/>
    </row>
    <row r="746" spans="1:29" ht="13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  <c r="AA746" s="260"/>
      <c r="AB746" s="260"/>
      <c r="AC746" s="260"/>
    </row>
    <row r="747" spans="1:29" ht="13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  <c r="AA747" s="260"/>
      <c r="AB747" s="260"/>
      <c r="AC747" s="260"/>
    </row>
    <row r="748" spans="1:29" ht="13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  <c r="AA748" s="260"/>
      <c r="AB748" s="260"/>
      <c r="AC748" s="260"/>
    </row>
    <row r="749" spans="1:29" ht="13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  <c r="AA749" s="260"/>
      <c r="AB749" s="260"/>
      <c r="AC749" s="260"/>
    </row>
    <row r="750" spans="1:29" ht="13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  <c r="AA750" s="260"/>
      <c r="AB750" s="260"/>
      <c r="AC750" s="260"/>
    </row>
    <row r="751" spans="1:29" ht="13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  <c r="AA751" s="260"/>
      <c r="AB751" s="260"/>
      <c r="AC751" s="260"/>
    </row>
    <row r="752" spans="1:29" ht="13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  <c r="AA752" s="260"/>
      <c r="AB752" s="260"/>
      <c r="AC752" s="260"/>
    </row>
    <row r="753" spans="1:29" ht="13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  <c r="AA753" s="260"/>
      <c r="AB753" s="260"/>
      <c r="AC753" s="260"/>
    </row>
    <row r="754" spans="1:29" ht="13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  <c r="AA754" s="260"/>
      <c r="AB754" s="260"/>
      <c r="AC754" s="260"/>
    </row>
    <row r="755" spans="1:29" ht="13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  <c r="AA755" s="260"/>
      <c r="AB755" s="260"/>
      <c r="AC755" s="260"/>
    </row>
    <row r="756" spans="1:29" ht="13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  <c r="AA756" s="260"/>
      <c r="AB756" s="260"/>
      <c r="AC756" s="260"/>
    </row>
    <row r="757" spans="1:29" ht="13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  <c r="AA757" s="260"/>
      <c r="AB757" s="260"/>
      <c r="AC757" s="260"/>
    </row>
    <row r="758" spans="1:29" ht="13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  <c r="AA758" s="260"/>
      <c r="AB758" s="260"/>
      <c r="AC758" s="260"/>
    </row>
    <row r="759" spans="1:29" ht="13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  <c r="AA759" s="260"/>
      <c r="AB759" s="260"/>
      <c r="AC759" s="260"/>
    </row>
    <row r="760" spans="1:29" ht="13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  <c r="AA760" s="260"/>
      <c r="AB760" s="260"/>
      <c r="AC760" s="260"/>
    </row>
    <row r="761" spans="1:29" ht="13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  <c r="AA761" s="260"/>
      <c r="AB761" s="260"/>
      <c r="AC761" s="260"/>
    </row>
    <row r="762" spans="1:29" ht="13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  <c r="AA762" s="260"/>
      <c r="AB762" s="260"/>
      <c r="AC762" s="260"/>
    </row>
    <row r="763" spans="1:29" ht="13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  <c r="AA763" s="260"/>
      <c r="AB763" s="260"/>
      <c r="AC763" s="260"/>
    </row>
    <row r="764" spans="1:29" ht="13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  <c r="AA764" s="260"/>
      <c r="AB764" s="260"/>
      <c r="AC764" s="260"/>
    </row>
    <row r="765" spans="1:29" ht="13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  <c r="AA765" s="260"/>
      <c r="AB765" s="260"/>
      <c r="AC765" s="260"/>
    </row>
    <row r="766" spans="1:29" ht="13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  <c r="AA766" s="260"/>
      <c r="AB766" s="260"/>
      <c r="AC766" s="260"/>
    </row>
    <row r="767" spans="1:29" ht="13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  <c r="AA767" s="260"/>
      <c r="AB767" s="260"/>
      <c r="AC767" s="260"/>
    </row>
    <row r="768" spans="1:29" ht="13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  <c r="AA768" s="260"/>
      <c r="AB768" s="260"/>
      <c r="AC768" s="260"/>
    </row>
    <row r="769" spans="1:29" ht="13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  <c r="AA769" s="260"/>
      <c r="AB769" s="260"/>
      <c r="AC769" s="260"/>
    </row>
    <row r="770" spans="1:29" ht="13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  <c r="AA770" s="260"/>
      <c r="AB770" s="260"/>
      <c r="AC770" s="260"/>
    </row>
    <row r="771" spans="1:29" ht="13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  <c r="AA771" s="260"/>
      <c r="AB771" s="260"/>
      <c r="AC771" s="260"/>
    </row>
    <row r="772" spans="1:29" ht="13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  <c r="AA772" s="260"/>
      <c r="AB772" s="260"/>
      <c r="AC772" s="260"/>
    </row>
    <row r="773" spans="1:29" ht="13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  <c r="AA773" s="260"/>
      <c r="AB773" s="260"/>
      <c r="AC773" s="260"/>
    </row>
    <row r="774" spans="1:29" ht="13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  <c r="AA774" s="260"/>
      <c r="AB774" s="260"/>
      <c r="AC774" s="260"/>
    </row>
    <row r="775" spans="1:29" ht="13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  <c r="AA775" s="260"/>
      <c r="AB775" s="260"/>
      <c r="AC775" s="260"/>
    </row>
    <row r="776" spans="1:29" ht="13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  <c r="AA776" s="260"/>
      <c r="AB776" s="260"/>
      <c r="AC776" s="260"/>
    </row>
    <row r="777" spans="1:29" ht="13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  <c r="AA777" s="260"/>
      <c r="AB777" s="260"/>
      <c r="AC777" s="260"/>
    </row>
    <row r="778" spans="1:29" ht="13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  <c r="AA778" s="260"/>
      <c r="AB778" s="260"/>
      <c r="AC778" s="260"/>
    </row>
    <row r="779" spans="1:29" ht="13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  <c r="AA779" s="260"/>
      <c r="AB779" s="260"/>
      <c r="AC779" s="260"/>
    </row>
    <row r="780" spans="1:29" ht="13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  <c r="AA780" s="260"/>
      <c r="AB780" s="260"/>
      <c r="AC780" s="260"/>
    </row>
    <row r="781" spans="1:29" ht="13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  <c r="AA781" s="260"/>
      <c r="AB781" s="260"/>
      <c r="AC781" s="260"/>
    </row>
    <row r="782" spans="1:29" ht="13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  <c r="AA782" s="260"/>
      <c r="AB782" s="260"/>
      <c r="AC782" s="260"/>
    </row>
    <row r="783" spans="1:29" ht="13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  <c r="AA783" s="260"/>
      <c r="AB783" s="260"/>
      <c r="AC783" s="260"/>
    </row>
    <row r="784" spans="1:29" ht="13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  <c r="AA784" s="260"/>
      <c r="AB784" s="260"/>
      <c r="AC784" s="260"/>
    </row>
    <row r="785" spans="1:29" ht="13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  <c r="AA785" s="260"/>
      <c r="AB785" s="260"/>
      <c r="AC785" s="260"/>
    </row>
    <row r="786" spans="1:29" ht="13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  <c r="AA786" s="260"/>
      <c r="AB786" s="260"/>
      <c r="AC786" s="260"/>
    </row>
    <row r="787" spans="1:29" ht="13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  <c r="AA787" s="260"/>
      <c r="AB787" s="260"/>
      <c r="AC787" s="260"/>
    </row>
    <row r="788" spans="1:29" ht="13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  <c r="AA788" s="260"/>
      <c r="AB788" s="260"/>
      <c r="AC788" s="260"/>
    </row>
    <row r="789" spans="1:29" ht="13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  <c r="AA789" s="260"/>
      <c r="AB789" s="260"/>
      <c r="AC789" s="260"/>
    </row>
    <row r="790" spans="1:29" ht="13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  <c r="AA790" s="260"/>
      <c r="AB790" s="260"/>
      <c r="AC790" s="260"/>
    </row>
    <row r="791" spans="1:29" ht="13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  <c r="AA791" s="260"/>
      <c r="AB791" s="260"/>
      <c r="AC791" s="260"/>
    </row>
    <row r="792" spans="1:29" ht="13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  <c r="AA792" s="260"/>
      <c r="AB792" s="260"/>
      <c r="AC792" s="260"/>
    </row>
    <row r="793" spans="1:29" ht="13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  <c r="AA793" s="260"/>
      <c r="AB793" s="260"/>
      <c r="AC793" s="260"/>
    </row>
    <row r="794" spans="1:29" ht="13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  <c r="AA794" s="260"/>
      <c r="AB794" s="260"/>
      <c r="AC794" s="260"/>
    </row>
    <row r="795" spans="1:29" ht="13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  <c r="AA795" s="260"/>
      <c r="AB795" s="260"/>
      <c r="AC795" s="260"/>
    </row>
    <row r="796" spans="1:29" ht="13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  <c r="AA796" s="260"/>
      <c r="AB796" s="260"/>
      <c r="AC796" s="260"/>
    </row>
    <row r="797" spans="1:29" ht="13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  <c r="AA797" s="260"/>
      <c r="AB797" s="260"/>
      <c r="AC797" s="260"/>
    </row>
    <row r="798" spans="1:29" ht="13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  <c r="AA798" s="260"/>
      <c r="AB798" s="260"/>
      <c r="AC798" s="260"/>
    </row>
    <row r="799" spans="1:29" ht="13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  <c r="AA799" s="260"/>
      <c r="AB799" s="260"/>
      <c r="AC799" s="260"/>
    </row>
    <row r="800" spans="1:29" ht="13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  <c r="AA800" s="260"/>
      <c r="AB800" s="260"/>
      <c r="AC800" s="260"/>
    </row>
    <row r="801" spans="1:29" ht="13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  <c r="AA801" s="260"/>
      <c r="AB801" s="260"/>
      <c r="AC801" s="260"/>
    </row>
    <row r="802" spans="1:29" ht="13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  <c r="AA802" s="260"/>
      <c r="AB802" s="260"/>
      <c r="AC802" s="260"/>
    </row>
    <row r="803" spans="1:29" ht="13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  <c r="AA803" s="260"/>
      <c r="AB803" s="260"/>
      <c r="AC803" s="260"/>
    </row>
    <row r="804" spans="1:29" ht="13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  <c r="AA804" s="260"/>
      <c r="AB804" s="260"/>
      <c r="AC804" s="260"/>
    </row>
    <row r="805" spans="1:29" ht="13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  <c r="AA805" s="260"/>
      <c r="AB805" s="260"/>
      <c r="AC805" s="260"/>
    </row>
    <row r="806" spans="1:29" ht="13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  <c r="AA806" s="260"/>
      <c r="AB806" s="260"/>
      <c r="AC806" s="260"/>
    </row>
    <row r="807" spans="1:29" ht="13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  <c r="AA807" s="260"/>
      <c r="AB807" s="260"/>
      <c r="AC807" s="260"/>
    </row>
    <row r="808" spans="1:29" ht="13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  <c r="AA808" s="260"/>
      <c r="AB808" s="260"/>
      <c r="AC808" s="260"/>
    </row>
    <row r="809" spans="1:29" ht="13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  <c r="AA809" s="260"/>
      <c r="AB809" s="260"/>
      <c r="AC809" s="260"/>
    </row>
    <row r="810" spans="1:29" ht="13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  <c r="AA810" s="260"/>
      <c r="AB810" s="260"/>
      <c r="AC810" s="260"/>
    </row>
    <row r="811" spans="1:29" ht="13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  <c r="AA811" s="260"/>
      <c r="AB811" s="260"/>
      <c r="AC811" s="260"/>
    </row>
    <row r="812" spans="1:29" ht="13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  <c r="AA812" s="260"/>
      <c r="AB812" s="260"/>
      <c r="AC812" s="260"/>
    </row>
    <row r="813" spans="1:29" ht="13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  <c r="AA813" s="260"/>
      <c r="AB813" s="260"/>
      <c r="AC813" s="260"/>
    </row>
    <row r="814" spans="1:29" ht="13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  <c r="AA814" s="260"/>
      <c r="AB814" s="260"/>
      <c r="AC814" s="260"/>
    </row>
    <row r="815" spans="1:29" ht="13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  <c r="AA815" s="260"/>
      <c r="AB815" s="260"/>
      <c r="AC815" s="260"/>
    </row>
    <row r="816" spans="1:29" ht="13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  <c r="AA816" s="260"/>
      <c r="AB816" s="260"/>
      <c r="AC816" s="260"/>
    </row>
    <row r="817" spans="1:29" ht="13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  <c r="AA817" s="260"/>
      <c r="AB817" s="260"/>
      <c r="AC817" s="260"/>
    </row>
    <row r="818" spans="1:29" ht="13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  <c r="AA818" s="260"/>
      <c r="AB818" s="260"/>
      <c r="AC818" s="260"/>
    </row>
    <row r="819" spans="1:29" ht="13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  <c r="AA819" s="260"/>
      <c r="AB819" s="260"/>
      <c r="AC819" s="260"/>
    </row>
    <row r="820" spans="1:29" ht="13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  <c r="AA820" s="260"/>
      <c r="AB820" s="260"/>
      <c r="AC820" s="260"/>
    </row>
    <row r="821" spans="1:29" ht="13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  <c r="AA821" s="260"/>
      <c r="AB821" s="260"/>
      <c r="AC821" s="260"/>
    </row>
    <row r="822" spans="1:29" ht="13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  <c r="AA822" s="260"/>
      <c r="AB822" s="260"/>
      <c r="AC822" s="260"/>
    </row>
    <row r="823" spans="1:29" ht="13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  <c r="AA823" s="260"/>
      <c r="AB823" s="260"/>
      <c r="AC823" s="260"/>
    </row>
    <row r="824" spans="1:29" ht="13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  <c r="AA824" s="260"/>
      <c r="AB824" s="260"/>
      <c r="AC824" s="260"/>
    </row>
    <row r="825" spans="1:29" ht="13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  <c r="AA825" s="260"/>
      <c r="AB825" s="260"/>
      <c r="AC825" s="260"/>
    </row>
    <row r="826" spans="1:29" ht="13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  <c r="AA826" s="260"/>
      <c r="AB826" s="260"/>
      <c r="AC826" s="260"/>
    </row>
    <row r="827" spans="1:29" ht="13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  <c r="AA827" s="260"/>
      <c r="AB827" s="260"/>
      <c r="AC827" s="260"/>
    </row>
    <row r="828" spans="1:29" ht="13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  <c r="AA828" s="260"/>
      <c r="AB828" s="260"/>
      <c r="AC828" s="260"/>
    </row>
    <row r="829" spans="1:29" ht="13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  <c r="AA829" s="260"/>
      <c r="AB829" s="260"/>
      <c r="AC829" s="260"/>
    </row>
    <row r="830" spans="1:29" ht="13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  <c r="AA830" s="260"/>
      <c r="AB830" s="260"/>
      <c r="AC830" s="260"/>
    </row>
    <row r="831" spans="1:29" ht="13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  <c r="AA831" s="260"/>
      <c r="AB831" s="260"/>
      <c r="AC831" s="260"/>
    </row>
    <row r="832" spans="1:29" ht="13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  <c r="AA832" s="260"/>
      <c r="AB832" s="260"/>
      <c r="AC832" s="260"/>
    </row>
    <row r="833" spans="1:29" ht="13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  <c r="AA833" s="260"/>
      <c r="AB833" s="260"/>
      <c r="AC833" s="260"/>
    </row>
    <row r="834" spans="1:29" ht="13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  <c r="AA834" s="260"/>
      <c r="AB834" s="260"/>
      <c r="AC834" s="260"/>
    </row>
    <row r="835" spans="1:29" ht="13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  <c r="AA835" s="260"/>
      <c r="AB835" s="260"/>
      <c r="AC835" s="260"/>
    </row>
    <row r="836" spans="1:29" ht="13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  <c r="AA836" s="260"/>
      <c r="AB836" s="260"/>
      <c r="AC836" s="260"/>
    </row>
    <row r="837" spans="1:29" ht="13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  <c r="AA837" s="260"/>
      <c r="AB837" s="260"/>
      <c r="AC837" s="260"/>
    </row>
    <row r="838" spans="1:29" ht="13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  <c r="AA838" s="260"/>
      <c r="AB838" s="260"/>
      <c r="AC838" s="260"/>
    </row>
    <row r="839" spans="1:29" ht="13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  <c r="AA839" s="260"/>
      <c r="AB839" s="260"/>
      <c r="AC839" s="260"/>
    </row>
    <row r="840" spans="1:29" ht="13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  <c r="AA840" s="260"/>
      <c r="AB840" s="260"/>
      <c r="AC840" s="260"/>
    </row>
    <row r="841" spans="1:29" ht="13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  <c r="AA841" s="260"/>
      <c r="AB841" s="260"/>
      <c r="AC841" s="260"/>
    </row>
    <row r="842" spans="1:29" ht="13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  <c r="AA842" s="260"/>
      <c r="AB842" s="260"/>
      <c r="AC842" s="260"/>
    </row>
    <row r="843" spans="1:29" ht="13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  <c r="AA843" s="260"/>
      <c r="AB843" s="260"/>
      <c r="AC843" s="260"/>
    </row>
    <row r="844" spans="1:29" ht="13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  <c r="AA844" s="260"/>
      <c r="AB844" s="260"/>
      <c r="AC844" s="260"/>
    </row>
    <row r="845" spans="1:29" ht="13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  <c r="AA845" s="260"/>
      <c r="AB845" s="260"/>
      <c r="AC845" s="260"/>
    </row>
    <row r="846" spans="1:29" ht="13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  <c r="AA846" s="260"/>
      <c r="AB846" s="260"/>
      <c r="AC846" s="260"/>
    </row>
    <row r="847" spans="1:29" ht="13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  <c r="AA847" s="260"/>
      <c r="AB847" s="260"/>
      <c r="AC847" s="260"/>
    </row>
    <row r="848" spans="1:29" ht="13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  <c r="AA848" s="260"/>
      <c r="AB848" s="260"/>
      <c r="AC848" s="260"/>
    </row>
    <row r="849" spans="1:29" ht="13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  <c r="AA849" s="260"/>
      <c r="AB849" s="260"/>
      <c r="AC849" s="260"/>
    </row>
    <row r="850" spans="1:29" ht="13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  <c r="AA850" s="260"/>
      <c r="AB850" s="260"/>
      <c r="AC850" s="260"/>
    </row>
    <row r="851" spans="1:29" ht="13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  <c r="AA851" s="260"/>
      <c r="AB851" s="260"/>
      <c r="AC851" s="260"/>
    </row>
    <row r="852" spans="1:29" ht="13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  <c r="AA852" s="260"/>
      <c r="AB852" s="260"/>
      <c r="AC852" s="260"/>
    </row>
    <row r="853" spans="1:29" ht="13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  <c r="AA853" s="260"/>
      <c r="AB853" s="260"/>
      <c r="AC853" s="260"/>
    </row>
    <row r="854" spans="1:29" ht="13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  <c r="AA854" s="260"/>
      <c r="AB854" s="260"/>
      <c r="AC854" s="260"/>
    </row>
    <row r="855" spans="1:29" ht="13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  <c r="AA855" s="260"/>
      <c r="AB855" s="260"/>
      <c r="AC855" s="260"/>
    </row>
    <row r="856" spans="1:29" ht="13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  <c r="AA856" s="260"/>
      <c r="AB856" s="260"/>
      <c r="AC856" s="260"/>
    </row>
    <row r="857" spans="1:29" ht="13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  <c r="AA857" s="260"/>
      <c r="AB857" s="260"/>
      <c r="AC857" s="260"/>
    </row>
    <row r="858" spans="1:29" ht="13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  <c r="AA858" s="260"/>
      <c r="AB858" s="260"/>
      <c r="AC858" s="260"/>
    </row>
    <row r="859" spans="1:29" ht="13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  <c r="AA859" s="260"/>
      <c r="AB859" s="260"/>
      <c r="AC859" s="260"/>
    </row>
    <row r="860" spans="1:29" ht="13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  <c r="AA860" s="260"/>
      <c r="AB860" s="260"/>
      <c r="AC860" s="260"/>
    </row>
    <row r="861" spans="1:29" ht="13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  <c r="AA861" s="260"/>
      <c r="AB861" s="260"/>
      <c r="AC861" s="260"/>
    </row>
    <row r="862" spans="1:29" ht="13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  <c r="AA862" s="260"/>
      <c r="AB862" s="260"/>
      <c r="AC862" s="260"/>
    </row>
    <row r="863" spans="1:29" ht="13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  <c r="AA863" s="260"/>
      <c r="AB863" s="260"/>
      <c r="AC863" s="260"/>
    </row>
    <row r="864" spans="1:29" ht="13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  <c r="AA864" s="260"/>
      <c r="AB864" s="260"/>
      <c r="AC864" s="260"/>
    </row>
    <row r="865" spans="1:29" ht="13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  <c r="AA865" s="260"/>
      <c r="AB865" s="260"/>
      <c r="AC865" s="260"/>
    </row>
    <row r="866" spans="1:29" ht="13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  <c r="AA866" s="260"/>
      <c r="AB866" s="260"/>
      <c r="AC866" s="260"/>
    </row>
    <row r="867" spans="1:29" ht="13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  <c r="AA867" s="260"/>
      <c r="AB867" s="260"/>
      <c r="AC867" s="260"/>
    </row>
    <row r="868" spans="1:29" ht="13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  <c r="AA868" s="260"/>
      <c r="AB868" s="260"/>
      <c r="AC868" s="260"/>
    </row>
    <row r="869" spans="1:29" ht="13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  <c r="AA869" s="260"/>
      <c r="AB869" s="260"/>
      <c r="AC869" s="260"/>
    </row>
    <row r="870" spans="1:29" ht="13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  <c r="AA870" s="260"/>
      <c r="AB870" s="260"/>
      <c r="AC870" s="260"/>
    </row>
    <row r="871" spans="1:29" ht="13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  <c r="AA871" s="260"/>
      <c r="AB871" s="260"/>
      <c r="AC871" s="260"/>
    </row>
    <row r="872" spans="1:29" ht="13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  <c r="AA872" s="260"/>
      <c r="AB872" s="260"/>
      <c r="AC872" s="260"/>
    </row>
    <row r="873" spans="1:29" ht="13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  <c r="AA873" s="260"/>
      <c r="AB873" s="260"/>
      <c r="AC873" s="260"/>
    </row>
    <row r="874" spans="1:29" ht="13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  <c r="AA874" s="260"/>
      <c r="AB874" s="260"/>
      <c r="AC874" s="260"/>
    </row>
    <row r="875" spans="1:29" ht="13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  <c r="AA875" s="260"/>
      <c r="AB875" s="260"/>
      <c r="AC875" s="260"/>
    </row>
    <row r="876" spans="1:29" ht="13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  <c r="AA876" s="260"/>
      <c r="AB876" s="260"/>
      <c r="AC876" s="260"/>
    </row>
    <row r="877" spans="1:29" ht="13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  <c r="AA877" s="260"/>
      <c r="AB877" s="260"/>
      <c r="AC877" s="260"/>
    </row>
    <row r="878" spans="1:29" ht="13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  <c r="AA878" s="260"/>
      <c r="AB878" s="260"/>
      <c r="AC878" s="260"/>
    </row>
    <row r="879" spans="1:29" ht="13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  <c r="AA879" s="260"/>
      <c r="AB879" s="260"/>
      <c r="AC879" s="260"/>
    </row>
    <row r="880" spans="1:29" ht="13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  <c r="AA880" s="260"/>
      <c r="AB880" s="260"/>
      <c r="AC880" s="260"/>
    </row>
    <row r="881" spans="1:29" ht="13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  <c r="AA881" s="260"/>
      <c r="AB881" s="260"/>
      <c r="AC881" s="260"/>
    </row>
    <row r="882" spans="1:29" ht="13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  <c r="AA882" s="260"/>
      <c r="AB882" s="260"/>
      <c r="AC882" s="260"/>
    </row>
    <row r="883" spans="1:29" ht="13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  <c r="AA883" s="260"/>
      <c r="AB883" s="260"/>
      <c r="AC883" s="260"/>
    </row>
    <row r="884" spans="1:29" ht="13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  <c r="AA884" s="260"/>
      <c r="AB884" s="260"/>
      <c r="AC884" s="260"/>
    </row>
    <row r="885" spans="1:29" ht="13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  <c r="AA885" s="260"/>
      <c r="AB885" s="260"/>
      <c r="AC885" s="260"/>
    </row>
    <row r="886" spans="1:29" ht="13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  <c r="AA886" s="260"/>
      <c r="AB886" s="260"/>
      <c r="AC886" s="260"/>
    </row>
    <row r="887" spans="1:29" ht="13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  <c r="AA887" s="260"/>
      <c r="AB887" s="260"/>
      <c r="AC887" s="260"/>
    </row>
    <row r="888" spans="1:29" ht="13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  <c r="AA888" s="260"/>
      <c r="AB888" s="260"/>
      <c r="AC888" s="260"/>
    </row>
    <row r="889" spans="1:29" ht="13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  <c r="AA889" s="260"/>
      <c r="AB889" s="260"/>
      <c r="AC889" s="260"/>
    </row>
    <row r="890" spans="1:29" ht="13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  <c r="AA890" s="260"/>
      <c r="AB890" s="260"/>
      <c r="AC890" s="260"/>
    </row>
    <row r="891" spans="1:29" ht="13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  <c r="AA891" s="260"/>
      <c r="AB891" s="260"/>
      <c r="AC891" s="260"/>
    </row>
    <row r="892" spans="1:29" ht="13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  <c r="AA892" s="260"/>
      <c r="AB892" s="260"/>
      <c r="AC892" s="260"/>
    </row>
    <row r="893" spans="1:29" ht="13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  <c r="AA893" s="260"/>
      <c r="AB893" s="260"/>
      <c r="AC893" s="260"/>
    </row>
    <row r="894" spans="1:29" ht="13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  <c r="AA894" s="260"/>
      <c r="AB894" s="260"/>
      <c r="AC894" s="260"/>
    </row>
    <row r="895" spans="1:29" ht="13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  <c r="AA895" s="260"/>
      <c r="AB895" s="260"/>
      <c r="AC895" s="260"/>
    </row>
    <row r="896" spans="1:29" ht="13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  <c r="AA896" s="260"/>
      <c r="AB896" s="260"/>
      <c r="AC896" s="260"/>
    </row>
    <row r="897" spans="1:29" ht="13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  <c r="AA897" s="260"/>
      <c r="AB897" s="260"/>
      <c r="AC897" s="260"/>
    </row>
    <row r="898" spans="1:29" ht="13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  <c r="AA898" s="260"/>
      <c r="AB898" s="260"/>
      <c r="AC898" s="260"/>
    </row>
    <row r="899" spans="1:29" ht="13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  <c r="AA899" s="260"/>
      <c r="AB899" s="260"/>
      <c r="AC899" s="260"/>
    </row>
    <row r="900" spans="1:29" ht="13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  <c r="AA900" s="260"/>
      <c r="AB900" s="260"/>
      <c r="AC900" s="260"/>
    </row>
    <row r="901" spans="1:29" ht="13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  <c r="AA901" s="260"/>
      <c r="AB901" s="260"/>
      <c r="AC901" s="260"/>
    </row>
    <row r="902" spans="1:29" ht="13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  <c r="AA902" s="260"/>
      <c r="AB902" s="260"/>
      <c r="AC902" s="260"/>
    </row>
    <row r="903" spans="1:29" ht="13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  <c r="AA903" s="260"/>
      <c r="AB903" s="260"/>
      <c r="AC903" s="260"/>
    </row>
    <row r="904" spans="1:29" ht="13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  <c r="AA904" s="260"/>
      <c r="AB904" s="260"/>
      <c r="AC904" s="260"/>
    </row>
    <row r="905" spans="1:29" ht="13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  <c r="AA905" s="260"/>
      <c r="AB905" s="260"/>
      <c r="AC905" s="260"/>
    </row>
    <row r="906" spans="1:29" ht="13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  <c r="AA906" s="260"/>
      <c r="AB906" s="260"/>
      <c r="AC906" s="260"/>
    </row>
    <row r="907" spans="1:29" ht="13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  <c r="AA907" s="260"/>
      <c r="AB907" s="260"/>
      <c r="AC907" s="260"/>
    </row>
    <row r="908" spans="1:29" ht="13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  <c r="AA908" s="260"/>
      <c r="AB908" s="260"/>
      <c r="AC908" s="260"/>
    </row>
    <row r="909" spans="1:29" ht="13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  <c r="AA909" s="260"/>
      <c r="AB909" s="260"/>
      <c r="AC909" s="260"/>
    </row>
    <row r="910" spans="1:29" ht="13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  <c r="AA910" s="260"/>
      <c r="AB910" s="260"/>
      <c r="AC910" s="260"/>
    </row>
    <row r="911" spans="1:29" ht="13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  <c r="AA911" s="260"/>
      <c r="AB911" s="260"/>
      <c r="AC911" s="260"/>
    </row>
    <row r="912" spans="1:29" ht="13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  <c r="AA912" s="260"/>
      <c r="AB912" s="260"/>
      <c r="AC912" s="260"/>
    </row>
    <row r="913" spans="1:29" ht="13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  <c r="AA913" s="260"/>
      <c r="AB913" s="260"/>
      <c r="AC913" s="260"/>
    </row>
    <row r="914" spans="1:29" ht="13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  <c r="AA914" s="260"/>
      <c r="AB914" s="260"/>
      <c r="AC914" s="260"/>
    </row>
    <row r="915" spans="1:29" ht="13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  <c r="AA915" s="260"/>
      <c r="AB915" s="260"/>
      <c r="AC915" s="260"/>
    </row>
    <row r="916" spans="1:29" ht="13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  <c r="AA916" s="260"/>
      <c r="AB916" s="260"/>
      <c r="AC916" s="260"/>
    </row>
    <row r="917" spans="1:29" ht="13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  <c r="AA917" s="260"/>
      <c r="AB917" s="260"/>
      <c r="AC917" s="260"/>
    </row>
    <row r="918" spans="1:29" ht="13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  <c r="AA918" s="260"/>
      <c r="AB918" s="260"/>
      <c r="AC918" s="260"/>
    </row>
    <row r="919" spans="1:29" ht="13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  <c r="AA919" s="260"/>
      <c r="AB919" s="260"/>
      <c r="AC919" s="260"/>
    </row>
    <row r="920" spans="1:29" ht="13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  <c r="AA920" s="260"/>
      <c r="AB920" s="260"/>
      <c r="AC920" s="260"/>
    </row>
    <row r="921" spans="1:29" ht="13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  <c r="AA921" s="260"/>
      <c r="AB921" s="260"/>
      <c r="AC921" s="260"/>
    </row>
    <row r="922" spans="1:29" ht="13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  <c r="AA922" s="260"/>
      <c r="AB922" s="260"/>
      <c r="AC922" s="260"/>
    </row>
    <row r="923" spans="1:29" ht="13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  <c r="AA923" s="260"/>
      <c r="AB923" s="260"/>
      <c r="AC923" s="260"/>
    </row>
    <row r="924" spans="1:29" ht="13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  <c r="AA924" s="260"/>
      <c r="AB924" s="260"/>
      <c r="AC924" s="260"/>
    </row>
    <row r="925" spans="1:29" ht="13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  <c r="AA925" s="260"/>
      <c r="AB925" s="260"/>
      <c r="AC925" s="260"/>
    </row>
    <row r="926" spans="1:29" ht="13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  <c r="AA926" s="260"/>
      <c r="AB926" s="260"/>
      <c r="AC926" s="260"/>
    </row>
    <row r="927" spans="1:29" ht="13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  <c r="AA927" s="260"/>
      <c r="AB927" s="260"/>
      <c r="AC927" s="260"/>
    </row>
    <row r="928" spans="1:29" ht="13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  <c r="AA928" s="260"/>
      <c r="AB928" s="260"/>
      <c r="AC928" s="260"/>
    </row>
    <row r="929" spans="1:29" ht="13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  <c r="AA929" s="260"/>
      <c r="AB929" s="260"/>
      <c r="AC929" s="260"/>
    </row>
    <row r="930" spans="1:29" ht="13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  <c r="AA930" s="260"/>
      <c r="AB930" s="260"/>
      <c r="AC930" s="260"/>
    </row>
    <row r="931" spans="1:29" ht="13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  <c r="AA931" s="260"/>
      <c r="AB931" s="260"/>
      <c r="AC931" s="260"/>
    </row>
    <row r="932" spans="1:29" ht="13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  <c r="AA932" s="260"/>
      <c r="AB932" s="260"/>
      <c r="AC932" s="260"/>
    </row>
    <row r="933" spans="1:29" ht="13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  <c r="AA933" s="260"/>
      <c r="AB933" s="260"/>
      <c r="AC933" s="260"/>
    </row>
    <row r="934" spans="1:29" ht="13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  <c r="AA934" s="260"/>
      <c r="AB934" s="260"/>
      <c r="AC934" s="260"/>
    </row>
    <row r="935" spans="1:29" ht="13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  <c r="AA935" s="260"/>
      <c r="AB935" s="260"/>
      <c r="AC935" s="260"/>
    </row>
    <row r="936" spans="1:29" ht="13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  <c r="AA936" s="260"/>
      <c r="AB936" s="260"/>
      <c r="AC936" s="260"/>
    </row>
    <row r="937" spans="1:29" ht="13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  <c r="AA937" s="260"/>
      <c r="AB937" s="260"/>
      <c r="AC937" s="260"/>
    </row>
    <row r="938" spans="1:29" ht="13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  <c r="AA938" s="260"/>
      <c r="AB938" s="260"/>
      <c r="AC938" s="260"/>
    </row>
    <row r="939" spans="1:29" ht="13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  <c r="AA939" s="260"/>
      <c r="AB939" s="260"/>
      <c r="AC939" s="260"/>
    </row>
    <row r="940" spans="1:29" ht="13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  <c r="AA940" s="260"/>
      <c r="AB940" s="260"/>
      <c r="AC940" s="260"/>
    </row>
    <row r="941" spans="1:29" ht="13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  <c r="AA941" s="260"/>
      <c r="AB941" s="260"/>
      <c r="AC941" s="260"/>
    </row>
    <row r="942" spans="1:29" ht="13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  <c r="AA942" s="260"/>
      <c r="AB942" s="260"/>
      <c r="AC942" s="260"/>
    </row>
    <row r="943" spans="1:29" ht="13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  <c r="AA943" s="260"/>
      <c r="AB943" s="260"/>
      <c r="AC943" s="260"/>
    </row>
    <row r="944" spans="1:29" ht="13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  <c r="AA944" s="260"/>
      <c r="AB944" s="260"/>
      <c r="AC944" s="260"/>
    </row>
    <row r="945" spans="1:29" ht="13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  <c r="AA945" s="260"/>
      <c r="AB945" s="260"/>
      <c r="AC945" s="260"/>
    </row>
    <row r="946" spans="1:29" ht="13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  <c r="AA946" s="260"/>
      <c r="AB946" s="260"/>
      <c r="AC946" s="260"/>
    </row>
    <row r="947" spans="1:29" ht="13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  <c r="AA947" s="260"/>
      <c r="AB947" s="260"/>
      <c r="AC947" s="260"/>
    </row>
    <row r="948" spans="1:29" ht="13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  <c r="AA948" s="260"/>
      <c r="AB948" s="260"/>
      <c r="AC948" s="260"/>
    </row>
    <row r="949" spans="1:29" ht="13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  <c r="AA949" s="260"/>
      <c r="AB949" s="260"/>
      <c r="AC949" s="260"/>
    </row>
    <row r="950" spans="1:29" ht="13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  <c r="AA950" s="260"/>
      <c r="AB950" s="260"/>
      <c r="AC950" s="260"/>
    </row>
    <row r="951" spans="1:29" ht="13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  <c r="AA951" s="260"/>
      <c r="AB951" s="260"/>
      <c r="AC951" s="260"/>
    </row>
    <row r="952" spans="1:29" ht="13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  <c r="AA952" s="260"/>
      <c r="AB952" s="260"/>
      <c r="AC952" s="260"/>
    </row>
    <row r="953" spans="1:29" ht="13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  <c r="AA953" s="260"/>
      <c r="AB953" s="260"/>
      <c r="AC953" s="260"/>
    </row>
    <row r="954" spans="1:29" ht="13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  <c r="AA954" s="260"/>
      <c r="AB954" s="260"/>
      <c r="AC954" s="260"/>
    </row>
    <row r="955" spans="1:29" ht="13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  <c r="AA955" s="260"/>
      <c r="AB955" s="260"/>
      <c r="AC955" s="260"/>
    </row>
    <row r="956" spans="1:29" ht="13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  <c r="AA956" s="260"/>
      <c r="AB956" s="260"/>
      <c r="AC956" s="260"/>
    </row>
    <row r="957" spans="1:29" ht="13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  <c r="AA957" s="260"/>
      <c r="AB957" s="260"/>
      <c r="AC957" s="260"/>
    </row>
    <row r="958" spans="1:29" ht="13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  <c r="AA958" s="260"/>
      <c r="AB958" s="260"/>
      <c r="AC958" s="260"/>
    </row>
    <row r="959" spans="1:29" ht="13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  <c r="AA959" s="260"/>
      <c r="AB959" s="260"/>
      <c r="AC959" s="260"/>
    </row>
    <row r="960" spans="1:29" ht="13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  <c r="AA960" s="260"/>
      <c r="AB960" s="260"/>
      <c r="AC960" s="260"/>
    </row>
    <row r="961" spans="1:29" ht="13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  <c r="AA961" s="260"/>
      <c r="AB961" s="260"/>
      <c r="AC961" s="260"/>
    </row>
    <row r="962" spans="1:29" ht="13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  <c r="AA962" s="260"/>
      <c r="AB962" s="260"/>
      <c r="AC962" s="260"/>
    </row>
    <row r="963" spans="1:29" ht="13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  <c r="AA963" s="260"/>
      <c r="AB963" s="260"/>
      <c r="AC963" s="260"/>
    </row>
    <row r="964" spans="1:29" ht="13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  <c r="AA964" s="260"/>
      <c r="AB964" s="260"/>
      <c r="AC964" s="260"/>
    </row>
    <row r="965" spans="1:29" ht="13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  <c r="AA965" s="260"/>
      <c r="AB965" s="260"/>
      <c r="AC965" s="260"/>
    </row>
    <row r="966" spans="1:29" ht="13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  <c r="AA966" s="260"/>
      <c r="AB966" s="260"/>
      <c r="AC966" s="260"/>
    </row>
    <row r="967" spans="1:29" ht="13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  <c r="AA967" s="260"/>
      <c r="AB967" s="260"/>
      <c r="AC967" s="260"/>
    </row>
    <row r="968" spans="1:29" ht="13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  <c r="AA968" s="260"/>
      <c r="AB968" s="260"/>
      <c r="AC968" s="260"/>
    </row>
    <row r="969" spans="1:29" ht="13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  <c r="AA969" s="260"/>
      <c r="AB969" s="260"/>
      <c r="AC969" s="260"/>
    </row>
    <row r="970" spans="1:29" ht="13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  <c r="AA970" s="260"/>
      <c r="AB970" s="260"/>
      <c r="AC970" s="260"/>
    </row>
    <row r="971" spans="1:29" ht="13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  <c r="AA971" s="260"/>
      <c r="AB971" s="260"/>
      <c r="AC971" s="260"/>
    </row>
    <row r="972" spans="1:29" ht="13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  <c r="AA972" s="260"/>
      <c r="AB972" s="260"/>
      <c r="AC972" s="260"/>
    </row>
    <row r="973" spans="1:29" ht="13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  <c r="AA973" s="260"/>
      <c r="AB973" s="260"/>
      <c r="AC973" s="260"/>
    </row>
    <row r="974" spans="1:29" ht="13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  <c r="AA974" s="260"/>
      <c r="AB974" s="260"/>
      <c r="AC974" s="260"/>
    </row>
    <row r="975" spans="1:29" ht="13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  <c r="AA975" s="260"/>
      <c r="AB975" s="260"/>
      <c r="AC975" s="260"/>
    </row>
    <row r="976" spans="1:29" ht="13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  <c r="AA976" s="260"/>
      <c r="AB976" s="260"/>
      <c r="AC976" s="260"/>
    </row>
    <row r="977" spans="1:29" ht="13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  <c r="AA977" s="260"/>
      <c r="AB977" s="260"/>
      <c r="AC977" s="260"/>
    </row>
    <row r="978" spans="1:29" ht="13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  <c r="AA978" s="260"/>
      <c r="AB978" s="260"/>
      <c r="AC978" s="260"/>
    </row>
    <row r="979" spans="1:29" ht="13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  <c r="AA979" s="260"/>
      <c r="AB979" s="260"/>
      <c r="AC979" s="260"/>
    </row>
    <row r="980" spans="1:29" ht="13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  <c r="AA980" s="260"/>
      <c r="AB980" s="260"/>
      <c r="AC980" s="260"/>
    </row>
    <row r="981" spans="1:29" ht="13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  <c r="AA981" s="260"/>
      <c r="AB981" s="260"/>
      <c r="AC981" s="260"/>
    </row>
    <row r="982" spans="1:29" ht="13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  <c r="AA982" s="260"/>
      <c r="AB982" s="260"/>
      <c r="AC982" s="260"/>
    </row>
    <row r="983" spans="1:29" ht="13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  <c r="AA983" s="260"/>
      <c r="AB983" s="260"/>
      <c r="AC983" s="260"/>
    </row>
    <row r="984" spans="1:29" ht="13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  <c r="AA984" s="260"/>
      <c r="AB984" s="260"/>
      <c r="AC984" s="260"/>
    </row>
    <row r="985" spans="1:29" ht="13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  <c r="AA985" s="260"/>
      <c r="AB985" s="260"/>
      <c r="AC985" s="260"/>
    </row>
    <row r="986" spans="1:29" ht="13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  <c r="AA986" s="260"/>
      <c r="AB986" s="260"/>
      <c r="AC986" s="260"/>
    </row>
    <row r="987" spans="1:29" ht="13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  <c r="AA987" s="260"/>
      <c r="AB987" s="260"/>
      <c r="AC987" s="260"/>
    </row>
    <row r="988" spans="1:29" ht="13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  <c r="AA988" s="260"/>
      <c r="AB988" s="260"/>
      <c r="AC988" s="260"/>
    </row>
    <row r="989" spans="1:29" ht="13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  <c r="AA989" s="260"/>
      <c r="AB989" s="260"/>
      <c r="AC989" s="260"/>
    </row>
    <row r="990" spans="1:29" ht="13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  <c r="AA990" s="260"/>
      <c r="AB990" s="260"/>
      <c r="AC990" s="260"/>
    </row>
    <row r="991" spans="1:29" ht="13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  <c r="AA991" s="260"/>
      <c r="AB991" s="260"/>
      <c r="AC991" s="260"/>
    </row>
    <row r="992" spans="1:29" ht="13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  <c r="AA992" s="260"/>
      <c r="AB992" s="260"/>
      <c r="AC992" s="260"/>
    </row>
    <row r="993" spans="1:29" ht="13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  <c r="AA993" s="260"/>
      <c r="AB993" s="260"/>
      <c r="AC993" s="260"/>
    </row>
    <row r="994" spans="1:29" ht="13">
      <c r="A994" s="260"/>
      <c r="B994" s="260"/>
      <c r="C994" s="260"/>
      <c r="D994" s="260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  <c r="AA994" s="260"/>
      <c r="AB994" s="260"/>
      <c r="AC994" s="260"/>
    </row>
    <row r="995" spans="1:29" ht="13">
      <c r="A995" s="260"/>
      <c r="B995" s="260"/>
      <c r="C995" s="260"/>
      <c r="D995" s="260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  <c r="AA995" s="260"/>
      <c r="AB995" s="260"/>
      <c r="AC995" s="260"/>
    </row>
    <row r="996" spans="1:29" ht="13">
      <c r="A996" s="260"/>
      <c r="B996" s="260"/>
      <c r="C996" s="260"/>
      <c r="D996" s="260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  <c r="AA996" s="260"/>
      <c r="AB996" s="260"/>
      <c r="AC996" s="260"/>
    </row>
    <row r="997" spans="1:29" ht="13">
      <c r="A997" s="260"/>
      <c r="B997" s="260"/>
      <c r="C997" s="260"/>
      <c r="D997" s="260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  <c r="AA997" s="260"/>
      <c r="AB997" s="260"/>
      <c r="AC997" s="260"/>
    </row>
    <row r="998" spans="1:29" ht="13">
      <c r="A998" s="260"/>
      <c r="B998" s="260"/>
      <c r="C998" s="260"/>
      <c r="D998" s="260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  <c r="AA998" s="260"/>
      <c r="AB998" s="260"/>
      <c r="AC998" s="260"/>
    </row>
    <row r="999" spans="1:29" ht="13">
      <c r="A999" s="260"/>
      <c r="B999" s="260"/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  <c r="AA999" s="260"/>
      <c r="AB999" s="260"/>
      <c r="AC999" s="260"/>
    </row>
    <row r="1000" spans="1:29" ht="13">
      <c r="A1000" s="260"/>
      <c r="B1000" s="260"/>
      <c r="C1000" s="260"/>
      <c r="D1000" s="260"/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  <c r="AA1000" s="260"/>
      <c r="AB1000" s="260"/>
      <c r="AC1000" s="26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"/>
  <sheetViews>
    <sheetView workbookViewId="0"/>
  </sheetViews>
  <sheetFormatPr baseColWidth="10" defaultColWidth="12.6640625" defaultRowHeight="15.75" customHeight="1"/>
  <sheetData>
    <row r="1" spans="1:1" ht="15.75" customHeight="1">
      <c r="A1" s="12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12"/>
  <sheetViews>
    <sheetView workbookViewId="0"/>
  </sheetViews>
  <sheetFormatPr baseColWidth="10" defaultColWidth="12.6640625" defaultRowHeight="15.75" customHeight="1"/>
  <sheetData>
    <row r="1" spans="1:1" ht="15.75" customHeight="1">
      <c r="A1" s="124" t="e">
        <f>ModelSheet=Hipotecarios!A:Z</f>
        <v>#NAME?</v>
      </c>
    </row>
    <row r="2" spans="1:1" ht="15.75" customHeight="1">
      <c r="A2" s="124" t="e">
        <f>OpenSolver_AdjNum=1</f>
        <v>#NAME?</v>
      </c>
    </row>
    <row r="3" spans="1:1" ht="15.75" customHeight="1">
      <c r="A3" s="124" t="e">
        <f>OpenSolver_ChosenSolver=SolveEngine</f>
        <v>#NAME?</v>
      </c>
    </row>
    <row r="4" spans="1:1" ht="15.75" customHeight="1">
      <c r="A4" s="124" t="e">
        <f>OpenSolver_FastBuild=0</f>
        <v>#NAME?</v>
      </c>
    </row>
    <row r="5" spans="1:1" ht="15.75" customHeight="1">
      <c r="A5" s="124" t="e">
        <f>OpenSolver_LinearityCheck=1</f>
        <v>#NAME?</v>
      </c>
    </row>
    <row r="6" spans="1:1" ht="15.75" customHeight="1">
      <c r="A6" s="124" t="e">
        <f>solver_adj=Hipotecarios!I5</f>
        <v>#NAME?</v>
      </c>
    </row>
    <row r="7" spans="1:1" ht="15.75" customHeight="1">
      <c r="A7" s="124" t="e">
        <f>solver_neg=0</f>
        <v>#NAME?</v>
      </c>
    </row>
    <row r="8" spans="1:1" ht="15.75" customHeight="1">
      <c r="A8" s="124" t="e">
        <f>solver_num=0</f>
        <v>#NAME?</v>
      </c>
    </row>
    <row r="9" spans="1:1" ht="15.75" customHeight="1">
      <c r="A9" s="124" t="e">
        <f>solver_opt=Hipotecarios!J364</f>
        <v>#NAME?</v>
      </c>
    </row>
    <row r="10" spans="1:1" ht="15.75" customHeight="1">
      <c r="A10" s="124" t="e">
        <f>solver_sho=1</f>
        <v>#NAME?</v>
      </c>
    </row>
    <row r="11" spans="1:1" ht="15.75" customHeight="1">
      <c r="A11" s="124" t="e">
        <f>solver_typ=2</f>
        <v>#NAME?</v>
      </c>
    </row>
    <row r="12" spans="1:1" ht="15.75" customHeight="1">
      <c r="A12" s="124" t="e">
        <f>solver_val=0</f>
        <v>#NAME?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C990"/>
  <sheetViews>
    <sheetView showGridLines="0" workbookViewId="0"/>
  </sheetViews>
  <sheetFormatPr baseColWidth="10" defaultColWidth="12.6640625" defaultRowHeight="15.75" customHeight="1"/>
  <cols>
    <col min="1" max="1" width="6.6640625" customWidth="1"/>
    <col min="2" max="2" width="11.33203125" customWidth="1"/>
    <col min="3" max="3" width="6.1640625" customWidth="1"/>
    <col min="4" max="4" width="25.1640625" customWidth="1"/>
    <col min="6" max="6" width="12.6640625" hidden="1"/>
    <col min="8" max="8" width="12.6640625" hidden="1"/>
    <col min="9" max="9" width="8.6640625" customWidth="1"/>
  </cols>
  <sheetData>
    <row r="1" spans="1:55">
      <c r="A1" s="32"/>
      <c r="B1" s="33"/>
      <c r="C1" s="34"/>
      <c r="D1" s="32"/>
      <c r="E1" s="35"/>
      <c r="F1" s="33"/>
      <c r="G1" s="35"/>
      <c r="H1" s="32"/>
      <c r="I1" s="36"/>
      <c r="J1" s="35"/>
      <c r="K1" s="35"/>
      <c r="L1" s="33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5.75" customHeight="1">
      <c r="A2" s="32"/>
      <c r="B2" s="302" t="s">
        <v>11</v>
      </c>
      <c r="C2" s="291"/>
      <c r="D2" s="291"/>
      <c r="E2" s="291"/>
      <c r="F2" s="291"/>
      <c r="G2" s="291"/>
      <c r="H2" s="291"/>
      <c r="I2" s="291"/>
      <c r="J2" s="291"/>
      <c r="K2" s="291"/>
      <c r="L2" s="29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>
      <c r="A3" s="32"/>
      <c r="B3" s="33"/>
      <c r="C3" s="34"/>
      <c r="D3" s="32"/>
      <c r="E3" s="35"/>
      <c r="F3" s="33"/>
      <c r="G3" s="35"/>
      <c r="H3" s="32"/>
      <c r="I3" s="36"/>
      <c r="J3" s="35"/>
      <c r="K3" s="35"/>
      <c r="L3" s="33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>
      <c r="A4" s="37"/>
      <c r="B4" s="38"/>
      <c r="C4" s="39" t="s">
        <v>12</v>
      </c>
      <c r="D4" s="40"/>
      <c r="E4" s="41" t="s">
        <v>13</v>
      </c>
      <c r="F4" s="40" t="s">
        <v>14</v>
      </c>
      <c r="G4" s="41" t="s">
        <v>15</v>
      </c>
      <c r="H4" s="40" t="s">
        <v>14</v>
      </c>
      <c r="I4" s="42" t="s">
        <v>16</v>
      </c>
      <c r="J4" s="41" t="s">
        <v>17</v>
      </c>
      <c r="K4" s="41" t="s">
        <v>18</v>
      </c>
      <c r="L4" s="43" t="s">
        <v>19</v>
      </c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</row>
    <row r="5" spans="1:55">
      <c r="A5" s="44"/>
      <c r="B5" s="45">
        <v>1</v>
      </c>
      <c r="C5" s="46" t="s">
        <v>20</v>
      </c>
      <c r="D5" s="47"/>
      <c r="E5" s="48"/>
      <c r="F5" s="49"/>
      <c r="G5" s="48"/>
      <c r="H5" s="47"/>
      <c r="I5" s="50"/>
      <c r="J5" s="48">
        <f t="shared" ref="J5:K5" si="0">SUM(J6:J19)</f>
        <v>0</v>
      </c>
      <c r="K5" s="48">
        <f t="shared" si="0"/>
        <v>0</v>
      </c>
      <c r="L5" s="51">
        <f>IFERROR(J5/$J$136,0)</f>
        <v>0</v>
      </c>
      <c r="M5" s="52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</row>
    <row r="6" spans="1:55">
      <c r="A6" s="32"/>
      <c r="B6" s="53">
        <v>1.1000000000000001</v>
      </c>
      <c r="C6" s="54"/>
      <c r="D6" s="32" t="s">
        <v>21</v>
      </c>
      <c r="E6" s="55"/>
      <c r="F6" s="56">
        <f t="shared" ref="F6:F24" si="1">E6*12</f>
        <v>0</v>
      </c>
      <c r="G6" s="57"/>
      <c r="H6" s="36">
        <f t="shared" ref="H6:H135" si="2">F6+G6</f>
        <v>0</v>
      </c>
      <c r="I6" s="58"/>
      <c r="J6" s="59">
        <f t="shared" ref="J6:J24" si="3">H6</f>
        <v>0</v>
      </c>
      <c r="K6" s="59">
        <f t="shared" ref="K6:K19" si="4">J6/12</f>
        <v>0</v>
      </c>
      <c r="L6" s="60">
        <f t="shared" ref="L6:L19" si="5">IFERROR(J6/$J$5,0)</f>
        <v>0</v>
      </c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>
      <c r="A7" s="32"/>
      <c r="B7" s="53">
        <v>1.2</v>
      </c>
      <c r="C7" s="54"/>
      <c r="D7" s="32" t="s">
        <v>22</v>
      </c>
      <c r="E7" s="61"/>
      <c r="F7" s="56">
        <f t="shared" si="1"/>
        <v>0</v>
      </c>
      <c r="G7" s="62"/>
      <c r="H7" s="36">
        <f t="shared" si="2"/>
        <v>0</v>
      </c>
      <c r="I7" s="58"/>
      <c r="J7" s="59">
        <f t="shared" si="3"/>
        <v>0</v>
      </c>
      <c r="K7" s="59">
        <f t="shared" si="4"/>
        <v>0</v>
      </c>
      <c r="L7" s="60">
        <f t="shared" si="5"/>
        <v>0</v>
      </c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>
      <c r="A8" s="32"/>
      <c r="B8" s="53">
        <v>1.3</v>
      </c>
      <c r="C8" s="54"/>
      <c r="D8" s="32" t="s">
        <v>23</v>
      </c>
      <c r="E8" s="61"/>
      <c r="F8" s="56">
        <f t="shared" si="1"/>
        <v>0</v>
      </c>
      <c r="G8" s="62"/>
      <c r="H8" s="36">
        <f t="shared" si="2"/>
        <v>0</v>
      </c>
      <c r="I8" s="58"/>
      <c r="J8" s="59">
        <f t="shared" si="3"/>
        <v>0</v>
      </c>
      <c r="K8" s="59">
        <f t="shared" si="4"/>
        <v>0</v>
      </c>
      <c r="L8" s="60">
        <f t="shared" si="5"/>
        <v>0</v>
      </c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>
      <c r="A9" s="32"/>
      <c r="B9" s="53">
        <v>1.4</v>
      </c>
      <c r="C9" s="54"/>
      <c r="D9" s="32" t="s">
        <v>24</v>
      </c>
      <c r="E9" s="61"/>
      <c r="F9" s="56">
        <f t="shared" si="1"/>
        <v>0</v>
      </c>
      <c r="G9" s="62"/>
      <c r="H9" s="36">
        <f t="shared" si="2"/>
        <v>0</v>
      </c>
      <c r="I9" s="58"/>
      <c r="J9" s="59">
        <f t="shared" si="3"/>
        <v>0</v>
      </c>
      <c r="K9" s="59">
        <f t="shared" si="4"/>
        <v>0</v>
      </c>
      <c r="L9" s="60">
        <f t="shared" si="5"/>
        <v>0</v>
      </c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>
      <c r="A10" s="32"/>
      <c r="B10" s="53">
        <v>1.5</v>
      </c>
      <c r="C10" s="54"/>
      <c r="D10" s="32" t="s">
        <v>25</v>
      </c>
      <c r="E10" s="61"/>
      <c r="F10" s="56">
        <f t="shared" si="1"/>
        <v>0</v>
      </c>
      <c r="G10" s="62"/>
      <c r="H10" s="36">
        <f t="shared" si="2"/>
        <v>0</v>
      </c>
      <c r="I10" s="58"/>
      <c r="J10" s="59">
        <f t="shared" si="3"/>
        <v>0</v>
      </c>
      <c r="K10" s="59">
        <f t="shared" si="4"/>
        <v>0</v>
      </c>
      <c r="L10" s="60">
        <f t="shared" si="5"/>
        <v>0</v>
      </c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>
      <c r="A11" s="32"/>
      <c r="B11" s="53">
        <v>1.6</v>
      </c>
      <c r="C11" s="54"/>
      <c r="D11" s="32" t="s">
        <v>26</v>
      </c>
      <c r="E11" s="61"/>
      <c r="F11" s="56">
        <f t="shared" si="1"/>
        <v>0</v>
      </c>
      <c r="G11" s="62"/>
      <c r="H11" s="36">
        <f t="shared" si="2"/>
        <v>0</v>
      </c>
      <c r="I11" s="58"/>
      <c r="J11" s="59">
        <f t="shared" si="3"/>
        <v>0</v>
      </c>
      <c r="K11" s="59">
        <f t="shared" si="4"/>
        <v>0</v>
      </c>
      <c r="L11" s="60">
        <f t="shared" si="5"/>
        <v>0</v>
      </c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>
      <c r="A12" s="32"/>
      <c r="B12" s="53">
        <v>1.7</v>
      </c>
      <c r="C12" s="54"/>
      <c r="D12" s="32" t="s">
        <v>27</v>
      </c>
      <c r="E12" s="61"/>
      <c r="F12" s="56">
        <f t="shared" si="1"/>
        <v>0</v>
      </c>
      <c r="G12" s="62"/>
      <c r="H12" s="36">
        <f t="shared" si="2"/>
        <v>0</v>
      </c>
      <c r="I12" s="58"/>
      <c r="J12" s="59">
        <f t="shared" si="3"/>
        <v>0</v>
      </c>
      <c r="K12" s="59">
        <f t="shared" si="4"/>
        <v>0</v>
      </c>
      <c r="L12" s="60">
        <f t="shared" si="5"/>
        <v>0</v>
      </c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>
      <c r="A13" s="32"/>
      <c r="B13" s="53">
        <v>1.8</v>
      </c>
      <c r="C13" s="54"/>
      <c r="D13" s="32" t="s">
        <v>28</v>
      </c>
      <c r="E13" s="61"/>
      <c r="F13" s="56">
        <f t="shared" si="1"/>
        <v>0</v>
      </c>
      <c r="G13" s="62"/>
      <c r="H13" s="36">
        <f t="shared" si="2"/>
        <v>0</v>
      </c>
      <c r="I13" s="58"/>
      <c r="J13" s="59">
        <f t="shared" si="3"/>
        <v>0</v>
      </c>
      <c r="K13" s="59">
        <f t="shared" si="4"/>
        <v>0</v>
      </c>
      <c r="L13" s="60">
        <f t="shared" si="5"/>
        <v>0</v>
      </c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>
      <c r="A14" s="32"/>
      <c r="B14" s="53">
        <v>1.9</v>
      </c>
      <c r="C14" s="54"/>
      <c r="D14" s="32" t="s">
        <v>29</v>
      </c>
      <c r="E14" s="61"/>
      <c r="F14" s="56">
        <f t="shared" si="1"/>
        <v>0</v>
      </c>
      <c r="G14" s="62"/>
      <c r="H14" s="36">
        <f t="shared" si="2"/>
        <v>0</v>
      </c>
      <c r="I14" s="58"/>
      <c r="J14" s="59">
        <f t="shared" si="3"/>
        <v>0</v>
      </c>
      <c r="K14" s="59">
        <f t="shared" si="4"/>
        <v>0</v>
      </c>
      <c r="L14" s="60">
        <f t="shared" si="5"/>
        <v>0</v>
      </c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>
      <c r="A15" s="32"/>
      <c r="B15" s="53">
        <v>1.1000000000000001</v>
      </c>
      <c r="C15" s="54"/>
      <c r="D15" s="32" t="s">
        <v>30</v>
      </c>
      <c r="E15" s="61"/>
      <c r="F15" s="56">
        <f t="shared" si="1"/>
        <v>0</v>
      </c>
      <c r="G15" s="62"/>
      <c r="H15" s="36">
        <f t="shared" si="2"/>
        <v>0</v>
      </c>
      <c r="I15" s="58"/>
      <c r="J15" s="59">
        <f t="shared" si="3"/>
        <v>0</v>
      </c>
      <c r="K15" s="59">
        <f t="shared" si="4"/>
        <v>0</v>
      </c>
      <c r="L15" s="60">
        <f t="shared" si="5"/>
        <v>0</v>
      </c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</row>
    <row r="16" spans="1:55">
      <c r="A16" s="32"/>
      <c r="B16" s="53">
        <v>1.1100000000000001</v>
      </c>
      <c r="C16" s="54"/>
      <c r="D16" s="32" t="s">
        <v>31</v>
      </c>
      <c r="E16" s="61"/>
      <c r="F16" s="56">
        <f t="shared" si="1"/>
        <v>0</v>
      </c>
      <c r="G16" s="62"/>
      <c r="H16" s="36">
        <f t="shared" si="2"/>
        <v>0</v>
      </c>
      <c r="I16" s="58"/>
      <c r="J16" s="59">
        <f t="shared" si="3"/>
        <v>0</v>
      </c>
      <c r="K16" s="59">
        <f t="shared" si="4"/>
        <v>0</v>
      </c>
      <c r="L16" s="60">
        <f t="shared" si="5"/>
        <v>0</v>
      </c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</row>
    <row r="17" spans="1:55">
      <c r="A17" s="32"/>
      <c r="B17" s="53">
        <v>1.1200000000000001</v>
      </c>
      <c r="C17" s="54"/>
      <c r="D17" s="32" t="s">
        <v>32</v>
      </c>
      <c r="E17" s="61"/>
      <c r="F17" s="56">
        <f t="shared" si="1"/>
        <v>0</v>
      </c>
      <c r="G17" s="62"/>
      <c r="H17" s="36">
        <f t="shared" si="2"/>
        <v>0</v>
      </c>
      <c r="I17" s="58"/>
      <c r="J17" s="59">
        <f t="shared" si="3"/>
        <v>0</v>
      </c>
      <c r="K17" s="59">
        <f t="shared" si="4"/>
        <v>0</v>
      </c>
      <c r="L17" s="60">
        <f t="shared" si="5"/>
        <v>0</v>
      </c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</row>
    <row r="18" spans="1:55">
      <c r="A18" s="32"/>
      <c r="B18" s="53">
        <v>1.1299999999999999</v>
      </c>
      <c r="C18" s="54"/>
      <c r="D18" s="32" t="s">
        <v>33</v>
      </c>
      <c r="E18" s="61"/>
      <c r="F18" s="56">
        <f t="shared" si="1"/>
        <v>0</v>
      </c>
      <c r="G18" s="62"/>
      <c r="H18" s="36">
        <f t="shared" si="2"/>
        <v>0</v>
      </c>
      <c r="I18" s="58"/>
      <c r="J18" s="59">
        <f t="shared" si="3"/>
        <v>0</v>
      </c>
      <c r="K18" s="59">
        <f t="shared" si="4"/>
        <v>0</v>
      </c>
      <c r="L18" s="60">
        <f t="shared" si="5"/>
        <v>0</v>
      </c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</row>
    <row r="19" spans="1:55">
      <c r="A19" s="32"/>
      <c r="B19" s="53">
        <v>1.1399999999999999</v>
      </c>
      <c r="C19" s="54"/>
      <c r="D19" s="32" t="s">
        <v>34</v>
      </c>
      <c r="E19" s="61"/>
      <c r="F19" s="56">
        <f t="shared" si="1"/>
        <v>0</v>
      </c>
      <c r="G19" s="62"/>
      <c r="H19" s="36">
        <f t="shared" si="2"/>
        <v>0</v>
      </c>
      <c r="I19" s="58"/>
      <c r="J19" s="59">
        <f t="shared" si="3"/>
        <v>0</v>
      </c>
      <c r="K19" s="59">
        <f t="shared" si="4"/>
        <v>0</v>
      </c>
      <c r="L19" s="60">
        <f t="shared" si="5"/>
        <v>0</v>
      </c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</row>
    <row r="20" spans="1:55">
      <c r="A20" s="32"/>
      <c r="B20" s="63">
        <v>2</v>
      </c>
      <c r="C20" s="46" t="s">
        <v>35</v>
      </c>
      <c r="D20" s="47"/>
      <c r="E20" s="48"/>
      <c r="F20" s="56">
        <f t="shared" si="1"/>
        <v>0</v>
      </c>
      <c r="G20" s="48"/>
      <c r="H20" s="36">
        <f t="shared" si="2"/>
        <v>0</v>
      </c>
      <c r="I20" s="50"/>
      <c r="J20" s="64">
        <f t="shared" si="3"/>
        <v>0</v>
      </c>
      <c r="K20" s="64">
        <f>SUM(K21:K24)</f>
        <v>0</v>
      </c>
      <c r="L20" s="51">
        <f>IFERROR(J20/$J$136,0)</f>
        <v>0</v>
      </c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</row>
    <row r="21" spans="1:55">
      <c r="A21" s="32"/>
      <c r="B21" s="53">
        <v>2.1</v>
      </c>
      <c r="C21" s="54"/>
      <c r="D21" s="32" t="s">
        <v>36</v>
      </c>
      <c r="E21" s="55"/>
      <c r="F21" s="56">
        <f t="shared" si="1"/>
        <v>0</v>
      </c>
      <c r="G21" s="57"/>
      <c r="H21" s="36">
        <f t="shared" si="2"/>
        <v>0</v>
      </c>
      <c r="I21" s="58"/>
      <c r="J21" s="59">
        <f t="shared" si="3"/>
        <v>0</v>
      </c>
      <c r="K21" s="59">
        <f t="shared" ref="K21:K24" si="6">J21/12</f>
        <v>0</v>
      </c>
      <c r="L21" s="60">
        <f t="shared" ref="L21:L24" si="7">IFERROR(J21/$J$20,0)</f>
        <v>0</v>
      </c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</row>
    <row r="22" spans="1:55">
      <c r="A22" s="32"/>
      <c r="B22" s="53">
        <v>2.2000000000000002</v>
      </c>
      <c r="C22" s="54"/>
      <c r="D22" s="32" t="s">
        <v>37</v>
      </c>
      <c r="E22" s="61"/>
      <c r="F22" s="56">
        <f t="shared" si="1"/>
        <v>0</v>
      </c>
      <c r="G22" s="62"/>
      <c r="H22" s="36">
        <f t="shared" si="2"/>
        <v>0</v>
      </c>
      <c r="I22" s="58"/>
      <c r="J22" s="59">
        <f t="shared" si="3"/>
        <v>0</v>
      </c>
      <c r="K22" s="59">
        <f t="shared" si="6"/>
        <v>0</v>
      </c>
      <c r="L22" s="60">
        <f t="shared" si="7"/>
        <v>0</v>
      </c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</row>
    <row r="23" spans="1:55">
      <c r="A23" s="32"/>
      <c r="B23" s="53">
        <v>2.2999999999999998</v>
      </c>
      <c r="C23" s="54"/>
      <c r="D23" s="32" t="s">
        <v>38</v>
      </c>
      <c r="E23" s="61"/>
      <c r="F23" s="56">
        <f t="shared" si="1"/>
        <v>0</v>
      </c>
      <c r="G23" s="62"/>
      <c r="H23" s="36">
        <f t="shared" si="2"/>
        <v>0</v>
      </c>
      <c r="I23" s="58"/>
      <c r="J23" s="59">
        <f t="shared" si="3"/>
        <v>0</v>
      </c>
      <c r="K23" s="59">
        <f t="shared" si="6"/>
        <v>0</v>
      </c>
      <c r="L23" s="60">
        <f t="shared" si="7"/>
        <v>0</v>
      </c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</row>
    <row r="24" spans="1:55">
      <c r="A24" s="32"/>
      <c r="B24" s="53">
        <v>2.4</v>
      </c>
      <c r="C24" s="65"/>
      <c r="D24" s="66" t="s">
        <v>39</v>
      </c>
      <c r="E24" s="61"/>
      <c r="F24" s="56">
        <f t="shared" si="1"/>
        <v>0</v>
      </c>
      <c r="G24" s="62"/>
      <c r="H24" s="36">
        <f t="shared" si="2"/>
        <v>0</v>
      </c>
      <c r="I24" s="58"/>
      <c r="J24" s="67">
        <f t="shared" si="3"/>
        <v>0</v>
      </c>
      <c r="K24" s="67">
        <f t="shared" si="6"/>
        <v>0</v>
      </c>
      <c r="L24" s="60">
        <f t="shared" si="7"/>
        <v>0</v>
      </c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</row>
    <row r="25" spans="1:55">
      <c r="A25" s="32"/>
      <c r="B25" s="63">
        <v>3</v>
      </c>
      <c r="C25" s="68" t="s">
        <v>40</v>
      </c>
      <c r="D25" s="69"/>
      <c r="E25" s="48"/>
      <c r="F25" s="49"/>
      <c r="G25" s="48"/>
      <c r="H25" s="36">
        <f t="shared" si="2"/>
        <v>0</v>
      </c>
      <c r="I25" s="50"/>
      <c r="J25" s="70">
        <f t="shared" ref="J25:K25" si="8">SUM(J26:J34)</f>
        <v>0</v>
      </c>
      <c r="K25" s="70">
        <f t="shared" si="8"/>
        <v>0</v>
      </c>
      <c r="L25" s="51">
        <f>IFERROR(J25/$J$136,0)</f>
        <v>0</v>
      </c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</row>
    <row r="26" spans="1:55">
      <c r="A26" s="32"/>
      <c r="B26" s="53">
        <v>3.1</v>
      </c>
      <c r="C26" s="54"/>
      <c r="D26" s="32" t="s">
        <v>41</v>
      </c>
      <c r="E26" s="55"/>
      <c r="F26" s="71">
        <f t="shared" ref="F26:F34" si="9">E26*12</f>
        <v>0</v>
      </c>
      <c r="G26" s="57"/>
      <c r="H26" s="36">
        <f t="shared" si="2"/>
        <v>0</v>
      </c>
      <c r="I26" s="58"/>
      <c r="J26" s="59">
        <f t="shared" ref="J26:J34" si="10">H26</f>
        <v>0</v>
      </c>
      <c r="K26" s="59">
        <f t="shared" ref="K26:K34" si="11">J26/12</f>
        <v>0</v>
      </c>
      <c r="L26" s="60">
        <f t="shared" ref="L26:L34" si="12">IFERROR(J26/$J$25,0)</f>
        <v>0</v>
      </c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</row>
    <row r="27" spans="1:55">
      <c r="A27" s="32"/>
      <c r="B27" s="53">
        <v>3.2</v>
      </c>
      <c r="C27" s="54"/>
      <c r="D27" s="32" t="s">
        <v>42</v>
      </c>
      <c r="E27" s="61"/>
      <c r="F27" s="56">
        <f t="shared" si="9"/>
        <v>0</v>
      </c>
      <c r="G27" s="62"/>
      <c r="H27" s="36">
        <f t="shared" si="2"/>
        <v>0</v>
      </c>
      <c r="I27" s="58"/>
      <c r="J27" s="59">
        <f t="shared" si="10"/>
        <v>0</v>
      </c>
      <c r="K27" s="59">
        <f t="shared" si="11"/>
        <v>0</v>
      </c>
      <c r="L27" s="60">
        <f t="shared" si="12"/>
        <v>0</v>
      </c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</row>
    <row r="28" spans="1:55">
      <c r="A28" s="32"/>
      <c r="B28" s="53">
        <v>3.3</v>
      </c>
      <c r="C28" s="54"/>
      <c r="D28" s="32" t="s">
        <v>43</v>
      </c>
      <c r="E28" s="61"/>
      <c r="F28" s="56">
        <f t="shared" si="9"/>
        <v>0</v>
      </c>
      <c r="G28" s="62"/>
      <c r="H28" s="36">
        <f t="shared" si="2"/>
        <v>0</v>
      </c>
      <c r="I28" s="58"/>
      <c r="J28" s="59">
        <f t="shared" si="10"/>
        <v>0</v>
      </c>
      <c r="K28" s="59">
        <f t="shared" si="11"/>
        <v>0</v>
      </c>
      <c r="L28" s="60">
        <f t="shared" si="12"/>
        <v>0</v>
      </c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</row>
    <row r="29" spans="1:55">
      <c r="A29" s="32"/>
      <c r="B29" s="53">
        <v>3.4</v>
      </c>
      <c r="C29" s="54"/>
      <c r="D29" s="32" t="s">
        <v>44</v>
      </c>
      <c r="E29" s="61"/>
      <c r="F29" s="56">
        <f t="shared" si="9"/>
        <v>0</v>
      </c>
      <c r="G29" s="62"/>
      <c r="H29" s="36">
        <f t="shared" si="2"/>
        <v>0</v>
      </c>
      <c r="I29" s="58"/>
      <c r="J29" s="59">
        <f t="shared" si="10"/>
        <v>0</v>
      </c>
      <c r="K29" s="59">
        <f t="shared" si="11"/>
        <v>0</v>
      </c>
      <c r="L29" s="60">
        <f t="shared" si="12"/>
        <v>0</v>
      </c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</row>
    <row r="30" spans="1:55">
      <c r="A30" s="32"/>
      <c r="B30" s="53">
        <v>3.5</v>
      </c>
      <c r="C30" s="54"/>
      <c r="D30" s="32" t="s">
        <v>45</v>
      </c>
      <c r="E30" s="61"/>
      <c r="F30" s="56">
        <f t="shared" si="9"/>
        <v>0</v>
      </c>
      <c r="G30" s="62"/>
      <c r="H30" s="36">
        <f t="shared" si="2"/>
        <v>0</v>
      </c>
      <c r="I30" s="58"/>
      <c r="J30" s="59">
        <f t="shared" si="10"/>
        <v>0</v>
      </c>
      <c r="K30" s="59">
        <f t="shared" si="11"/>
        <v>0</v>
      </c>
      <c r="L30" s="60">
        <f t="shared" si="12"/>
        <v>0</v>
      </c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</row>
    <row r="31" spans="1:55">
      <c r="A31" s="32"/>
      <c r="B31" s="53">
        <v>3.6</v>
      </c>
      <c r="C31" s="54"/>
      <c r="D31" s="32" t="s">
        <v>46</v>
      </c>
      <c r="E31" s="61"/>
      <c r="F31" s="56">
        <f t="shared" si="9"/>
        <v>0</v>
      </c>
      <c r="G31" s="62"/>
      <c r="H31" s="36">
        <f t="shared" si="2"/>
        <v>0</v>
      </c>
      <c r="I31" s="58"/>
      <c r="J31" s="59">
        <f t="shared" si="10"/>
        <v>0</v>
      </c>
      <c r="K31" s="59">
        <f t="shared" si="11"/>
        <v>0</v>
      </c>
      <c r="L31" s="60">
        <f t="shared" si="12"/>
        <v>0</v>
      </c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</row>
    <row r="32" spans="1:55">
      <c r="A32" s="32"/>
      <c r="B32" s="53">
        <v>3.7</v>
      </c>
      <c r="C32" s="54"/>
      <c r="D32" s="32" t="s">
        <v>47</v>
      </c>
      <c r="E32" s="61"/>
      <c r="F32" s="56">
        <f t="shared" si="9"/>
        <v>0</v>
      </c>
      <c r="G32" s="62"/>
      <c r="H32" s="36">
        <f t="shared" si="2"/>
        <v>0</v>
      </c>
      <c r="I32" s="58"/>
      <c r="J32" s="59">
        <f t="shared" si="10"/>
        <v>0</v>
      </c>
      <c r="K32" s="59">
        <f t="shared" si="11"/>
        <v>0</v>
      </c>
      <c r="L32" s="60">
        <f t="shared" si="12"/>
        <v>0</v>
      </c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</row>
    <row r="33" spans="1:55">
      <c r="A33" s="32"/>
      <c r="B33" s="53">
        <v>3.9</v>
      </c>
      <c r="C33" s="54"/>
      <c r="D33" s="32" t="s">
        <v>48</v>
      </c>
      <c r="E33" s="61"/>
      <c r="F33" s="56">
        <f t="shared" si="9"/>
        <v>0</v>
      </c>
      <c r="G33" s="62"/>
      <c r="H33" s="36">
        <f t="shared" si="2"/>
        <v>0</v>
      </c>
      <c r="I33" s="58"/>
      <c r="J33" s="59">
        <f t="shared" si="10"/>
        <v>0</v>
      </c>
      <c r="K33" s="59">
        <f t="shared" si="11"/>
        <v>0</v>
      </c>
      <c r="L33" s="60">
        <f t="shared" si="12"/>
        <v>0</v>
      </c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</row>
    <row r="34" spans="1:55">
      <c r="A34" s="32"/>
      <c r="B34" s="53">
        <v>3.8</v>
      </c>
      <c r="C34" s="54"/>
      <c r="D34" s="32" t="s">
        <v>49</v>
      </c>
      <c r="E34" s="61"/>
      <c r="F34" s="56">
        <f t="shared" si="9"/>
        <v>0</v>
      </c>
      <c r="G34" s="62"/>
      <c r="H34" s="36">
        <f t="shared" si="2"/>
        <v>0</v>
      </c>
      <c r="I34" s="58"/>
      <c r="J34" s="59">
        <f t="shared" si="10"/>
        <v>0</v>
      </c>
      <c r="K34" s="59">
        <f t="shared" si="11"/>
        <v>0</v>
      </c>
      <c r="L34" s="60">
        <f t="shared" si="12"/>
        <v>0</v>
      </c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</row>
    <row r="35" spans="1:55">
      <c r="A35" s="32"/>
      <c r="B35" s="63">
        <v>4</v>
      </c>
      <c r="C35" s="46" t="s">
        <v>50</v>
      </c>
      <c r="D35" s="47"/>
      <c r="E35" s="48"/>
      <c r="F35" s="49"/>
      <c r="G35" s="48"/>
      <c r="H35" s="36">
        <f t="shared" si="2"/>
        <v>0</v>
      </c>
      <c r="I35" s="50"/>
      <c r="J35" s="64">
        <f t="shared" ref="J35:K35" si="13">SUM(J36:J42)</f>
        <v>0</v>
      </c>
      <c r="K35" s="64">
        <f t="shared" si="13"/>
        <v>0</v>
      </c>
      <c r="L35" s="51">
        <f>IFERROR(J35/$J$136,0)</f>
        <v>0</v>
      </c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</row>
    <row r="36" spans="1:55">
      <c r="A36" s="32"/>
      <c r="B36" s="53" t="s">
        <v>51</v>
      </c>
      <c r="C36" s="54"/>
      <c r="D36" s="32" t="s">
        <v>52</v>
      </c>
      <c r="E36" s="55"/>
      <c r="F36" s="71">
        <f t="shared" ref="F36:F42" si="14">E36*12</f>
        <v>0</v>
      </c>
      <c r="G36" s="57"/>
      <c r="H36" s="36">
        <f t="shared" si="2"/>
        <v>0</v>
      </c>
      <c r="I36" s="58"/>
      <c r="J36" s="59">
        <f t="shared" ref="J36:J42" si="15">H36</f>
        <v>0</v>
      </c>
      <c r="K36" s="59">
        <f t="shared" ref="K36:K42" si="16">J36/12</f>
        <v>0</v>
      </c>
      <c r="L36" s="60">
        <f t="shared" ref="L36:L42" si="17">IFERROR(J36/$J$35,0)</f>
        <v>0</v>
      </c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</row>
    <row r="37" spans="1:55">
      <c r="A37" s="32"/>
      <c r="B37" s="53" t="s">
        <v>53</v>
      </c>
      <c r="C37" s="54"/>
      <c r="D37" s="32" t="s">
        <v>54</v>
      </c>
      <c r="E37" s="61"/>
      <c r="F37" s="56">
        <f t="shared" si="14"/>
        <v>0</v>
      </c>
      <c r="G37" s="62"/>
      <c r="H37" s="36">
        <f t="shared" si="2"/>
        <v>0</v>
      </c>
      <c r="I37" s="58"/>
      <c r="J37" s="59">
        <f t="shared" si="15"/>
        <v>0</v>
      </c>
      <c r="K37" s="59">
        <f t="shared" si="16"/>
        <v>0</v>
      </c>
      <c r="L37" s="60">
        <f t="shared" si="17"/>
        <v>0</v>
      </c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</row>
    <row r="38" spans="1:55">
      <c r="A38" s="32"/>
      <c r="B38" s="53" t="s">
        <v>55</v>
      </c>
      <c r="C38" s="54"/>
      <c r="D38" s="32" t="s">
        <v>56</v>
      </c>
      <c r="E38" s="61"/>
      <c r="F38" s="56">
        <f t="shared" si="14"/>
        <v>0</v>
      </c>
      <c r="G38" s="62"/>
      <c r="H38" s="36">
        <f t="shared" si="2"/>
        <v>0</v>
      </c>
      <c r="I38" s="58"/>
      <c r="J38" s="59">
        <f t="shared" si="15"/>
        <v>0</v>
      </c>
      <c r="K38" s="59">
        <f t="shared" si="16"/>
        <v>0</v>
      </c>
      <c r="L38" s="60">
        <f t="shared" si="17"/>
        <v>0</v>
      </c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</row>
    <row r="39" spans="1:55">
      <c r="A39" s="32"/>
      <c r="B39" s="53" t="s">
        <v>57</v>
      </c>
      <c r="C39" s="54"/>
      <c r="D39" s="32" t="s">
        <v>58</v>
      </c>
      <c r="E39" s="61"/>
      <c r="F39" s="56">
        <f t="shared" si="14"/>
        <v>0</v>
      </c>
      <c r="G39" s="62"/>
      <c r="H39" s="36">
        <f t="shared" si="2"/>
        <v>0</v>
      </c>
      <c r="I39" s="58"/>
      <c r="J39" s="59">
        <f t="shared" si="15"/>
        <v>0</v>
      </c>
      <c r="K39" s="59">
        <f t="shared" si="16"/>
        <v>0</v>
      </c>
      <c r="L39" s="60">
        <f t="shared" si="17"/>
        <v>0</v>
      </c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</row>
    <row r="40" spans="1:55">
      <c r="A40" s="32"/>
      <c r="B40" s="53" t="s">
        <v>59</v>
      </c>
      <c r="C40" s="54"/>
      <c r="D40" s="32" t="s">
        <v>60</v>
      </c>
      <c r="E40" s="61"/>
      <c r="F40" s="56">
        <f t="shared" si="14"/>
        <v>0</v>
      </c>
      <c r="G40" s="62"/>
      <c r="H40" s="36">
        <f t="shared" si="2"/>
        <v>0</v>
      </c>
      <c r="I40" s="58"/>
      <c r="J40" s="59">
        <f t="shared" si="15"/>
        <v>0</v>
      </c>
      <c r="K40" s="59">
        <f t="shared" si="16"/>
        <v>0</v>
      </c>
      <c r="L40" s="60">
        <f t="shared" si="17"/>
        <v>0</v>
      </c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</row>
    <row r="41" spans="1:55">
      <c r="A41" s="32"/>
      <c r="B41" s="53" t="s">
        <v>61</v>
      </c>
      <c r="C41" s="54"/>
      <c r="D41" s="32" t="s">
        <v>62</v>
      </c>
      <c r="E41" s="61"/>
      <c r="F41" s="56">
        <f t="shared" si="14"/>
        <v>0</v>
      </c>
      <c r="G41" s="62"/>
      <c r="H41" s="36">
        <f t="shared" si="2"/>
        <v>0</v>
      </c>
      <c r="I41" s="58"/>
      <c r="J41" s="59">
        <f t="shared" si="15"/>
        <v>0</v>
      </c>
      <c r="K41" s="59">
        <f t="shared" si="16"/>
        <v>0</v>
      </c>
      <c r="L41" s="60">
        <f t="shared" si="17"/>
        <v>0</v>
      </c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</row>
    <row r="42" spans="1:55">
      <c r="A42" s="32"/>
      <c r="B42" s="53" t="s">
        <v>63</v>
      </c>
      <c r="C42" s="65"/>
      <c r="D42" s="66" t="s">
        <v>64</v>
      </c>
      <c r="E42" s="61"/>
      <c r="F42" s="56">
        <f t="shared" si="14"/>
        <v>0</v>
      </c>
      <c r="G42" s="62"/>
      <c r="H42" s="36">
        <f t="shared" si="2"/>
        <v>0</v>
      </c>
      <c r="I42" s="58"/>
      <c r="J42" s="67">
        <f t="shared" si="15"/>
        <v>0</v>
      </c>
      <c r="K42" s="67">
        <f t="shared" si="16"/>
        <v>0</v>
      </c>
      <c r="L42" s="60">
        <f t="shared" si="17"/>
        <v>0</v>
      </c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</row>
    <row r="43" spans="1:55">
      <c r="A43" s="32"/>
      <c r="B43" s="63">
        <v>5</v>
      </c>
      <c r="C43" s="68" t="s">
        <v>65</v>
      </c>
      <c r="D43" s="69"/>
      <c r="E43" s="48"/>
      <c r="F43" s="49"/>
      <c r="G43" s="48"/>
      <c r="H43" s="36">
        <f t="shared" si="2"/>
        <v>0</v>
      </c>
      <c r="I43" s="50"/>
      <c r="J43" s="70">
        <f t="shared" ref="J43:K43" si="18">SUM(J44:J52)</f>
        <v>0</v>
      </c>
      <c r="K43" s="70">
        <f t="shared" si="18"/>
        <v>0</v>
      </c>
      <c r="L43" s="72">
        <f>IFERROR(J43/$J$136,0)</f>
        <v>0</v>
      </c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</row>
    <row r="44" spans="1:55">
      <c r="A44" s="32"/>
      <c r="B44" s="53" t="s">
        <v>66</v>
      </c>
      <c r="C44" s="54"/>
      <c r="D44" s="32" t="s">
        <v>67</v>
      </c>
      <c r="E44" s="55"/>
      <c r="F44" s="71">
        <f t="shared" ref="F44:F52" si="19">E44*12</f>
        <v>0</v>
      </c>
      <c r="G44" s="57"/>
      <c r="H44" s="36">
        <f t="shared" si="2"/>
        <v>0</v>
      </c>
      <c r="I44" s="58"/>
      <c r="J44" s="59">
        <f t="shared" ref="J44:J52" si="20">H44</f>
        <v>0</v>
      </c>
      <c r="K44" s="59">
        <f t="shared" ref="K44:K52" si="21">J44/12</f>
        <v>0</v>
      </c>
      <c r="L44" s="60">
        <f t="shared" ref="L44:L52" si="22">IFERROR(J44/$J$43,0)</f>
        <v>0</v>
      </c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</row>
    <row r="45" spans="1:55">
      <c r="A45" s="32"/>
      <c r="B45" s="53" t="s">
        <v>68</v>
      </c>
      <c r="C45" s="54"/>
      <c r="D45" s="32" t="s">
        <v>69</v>
      </c>
      <c r="E45" s="61"/>
      <c r="F45" s="56">
        <f t="shared" si="19"/>
        <v>0</v>
      </c>
      <c r="G45" s="62"/>
      <c r="H45" s="36">
        <f t="shared" si="2"/>
        <v>0</v>
      </c>
      <c r="I45" s="58"/>
      <c r="J45" s="59">
        <f t="shared" si="20"/>
        <v>0</v>
      </c>
      <c r="K45" s="59">
        <f t="shared" si="21"/>
        <v>0</v>
      </c>
      <c r="L45" s="60">
        <f t="shared" si="22"/>
        <v>0</v>
      </c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</row>
    <row r="46" spans="1:55">
      <c r="A46" s="32"/>
      <c r="B46" s="53" t="s">
        <v>70</v>
      </c>
      <c r="C46" s="54"/>
      <c r="D46" s="32" t="s">
        <v>71</v>
      </c>
      <c r="E46" s="61"/>
      <c r="F46" s="56">
        <f t="shared" si="19"/>
        <v>0</v>
      </c>
      <c r="G46" s="62"/>
      <c r="H46" s="36">
        <f t="shared" si="2"/>
        <v>0</v>
      </c>
      <c r="I46" s="58"/>
      <c r="J46" s="59">
        <f t="shared" si="20"/>
        <v>0</v>
      </c>
      <c r="K46" s="59">
        <f t="shared" si="21"/>
        <v>0</v>
      </c>
      <c r="L46" s="60">
        <f t="shared" si="22"/>
        <v>0</v>
      </c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</row>
    <row r="47" spans="1:55">
      <c r="A47" s="32"/>
      <c r="B47" s="53" t="s">
        <v>72</v>
      </c>
      <c r="C47" s="54"/>
      <c r="D47" s="32" t="s">
        <v>73</v>
      </c>
      <c r="E47" s="61"/>
      <c r="F47" s="56">
        <f t="shared" si="19"/>
        <v>0</v>
      </c>
      <c r="G47" s="62"/>
      <c r="H47" s="36">
        <f t="shared" si="2"/>
        <v>0</v>
      </c>
      <c r="I47" s="58"/>
      <c r="J47" s="59">
        <f t="shared" si="20"/>
        <v>0</v>
      </c>
      <c r="K47" s="59">
        <f t="shared" si="21"/>
        <v>0</v>
      </c>
      <c r="L47" s="60">
        <f t="shared" si="22"/>
        <v>0</v>
      </c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</row>
    <row r="48" spans="1:55" ht="16">
      <c r="A48" s="32"/>
      <c r="B48" s="53" t="s">
        <v>74</v>
      </c>
      <c r="C48" s="54"/>
      <c r="D48" s="32" t="s">
        <v>75</v>
      </c>
      <c r="E48" s="61"/>
      <c r="F48" s="56">
        <f t="shared" si="19"/>
        <v>0</v>
      </c>
      <c r="G48" s="62"/>
      <c r="H48" s="36">
        <f t="shared" si="2"/>
        <v>0</v>
      </c>
      <c r="I48" s="58"/>
      <c r="J48" s="59">
        <f t="shared" si="20"/>
        <v>0</v>
      </c>
      <c r="K48" s="59">
        <f t="shared" si="21"/>
        <v>0</v>
      </c>
      <c r="L48" s="60">
        <f t="shared" si="22"/>
        <v>0</v>
      </c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</row>
    <row r="49" spans="1:55" ht="16">
      <c r="A49" s="32"/>
      <c r="B49" s="53" t="s">
        <v>76</v>
      </c>
      <c r="C49" s="54"/>
      <c r="D49" s="32" t="s">
        <v>77</v>
      </c>
      <c r="E49" s="61"/>
      <c r="F49" s="56">
        <f t="shared" si="19"/>
        <v>0</v>
      </c>
      <c r="G49" s="62"/>
      <c r="H49" s="36">
        <f t="shared" si="2"/>
        <v>0</v>
      </c>
      <c r="I49" s="58"/>
      <c r="J49" s="59">
        <f t="shared" si="20"/>
        <v>0</v>
      </c>
      <c r="K49" s="59">
        <f t="shared" si="21"/>
        <v>0</v>
      </c>
      <c r="L49" s="60">
        <f t="shared" si="22"/>
        <v>0</v>
      </c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</row>
    <row r="50" spans="1:55" ht="16">
      <c r="A50" s="32"/>
      <c r="B50" s="53" t="s">
        <v>78</v>
      </c>
      <c r="C50" s="54"/>
      <c r="D50" s="32" t="s">
        <v>79</v>
      </c>
      <c r="E50" s="61"/>
      <c r="F50" s="56">
        <f t="shared" si="19"/>
        <v>0</v>
      </c>
      <c r="G50" s="62"/>
      <c r="H50" s="36">
        <f t="shared" si="2"/>
        <v>0</v>
      </c>
      <c r="I50" s="58"/>
      <c r="J50" s="59">
        <f t="shared" si="20"/>
        <v>0</v>
      </c>
      <c r="K50" s="59">
        <f t="shared" si="21"/>
        <v>0</v>
      </c>
      <c r="L50" s="60">
        <f t="shared" si="22"/>
        <v>0</v>
      </c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</row>
    <row r="51" spans="1:55" ht="16">
      <c r="A51" s="32"/>
      <c r="B51" s="53" t="s">
        <v>80</v>
      </c>
      <c r="C51" s="54"/>
      <c r="D51" s="32" t="s">
        <v>81</v>
      </c>
      <c r="E51" s="61"/>
      <c r="F51" s="56">
        <f t="shared" si="19"/>
        <v>0</v>
      </c>
      <c r="G51" s="62"/>
      <c r="H51" s="36">
        <f t="shared" si="2"/>
        <v>0</v>
      </c>
      <c r="I51" s="58"/>
      <c r="J51" s="59">
        <f t="shared" si="20"/>
        <v>0</v>
      </c>
      <c r="K51" s="59">
        <f t="shared" si="21"/>
        <v>0</v>
      </c>
      <c r="L51" s="60">
        <f t="shared" si="22"/>
        <v>0</v>
      </c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</row>
    <row r="52" spans="1:55" ht="16">
      <c r="A52" s="32"/>
      <c r="B52" s="53" t="s">
        <v>82</v>
      </c>
      <c r="C52" s="54"/>
      <c r="D52" s="32" t="s">
        <v>83</v>
      </c>
      <c r="E52" s="61"/>
      <c r="F52" s="56">
        <f t="shared" si="19"/>
        <v>0</v>
      </c>
      <c r="G52" s="62"/>
      <c r="H52" s="36">
        <f t="shared" si="2"/>
        <v>0</v>
      </c>
      <c r="I52" s="58"/>
      <c r="J52" s="59">
        <f t="shared" si="20"/>
        <v>0</v>
      </c>
      <c r="K52" s="59">
        <f t="shared" si="21"/>
        <v>0</v>
      </c>
      <c r="L52" s="60">
        <f t="shared" si="22"/>
        <v>0</v>
      </c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</row>
    <row r="53" spans="1:55" ht="16">
      <c r="A53" s="32"/>
      <c r="B53" s="63">
        <v>6</v>
      </c>
      <c r="C53" s="303" t="s">
        <v>84</v>
      </c>
      <c r="D53" s="291"/>
      <c r="E53" s="48"/>
      <c r="F53" s="49"/>
      <c r="G53" s="48"/>
      <c r="H53" s="36">
        <f t="shared" si="2"/>
        <v>0</v>
      </c>
      <c r="I53" s="50"/>
      <c r="J53" s="64">
        <f t="shared" ref="J53:K53" si="23">SUM(J54:J64)</f>
        <v>0</v>
      </c>
      <c r="K53" s="64">
        <f t="shared" si="23"/>
        <v>0</v>
      </c>
      <c r="L53" s="51">
        <f>IFERROR(J53/$J$136,0)</f>
        <v>0</v>
      </c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</row>
    <row r="54" spans="1:55" ht="16">
      <c r="A54" s="32"/>
      <c r="B54" s="53">
        <v>6.1</v>
      </c>
      <c r="C54" s="54"/>
      <c r="D54" s="32" t="s">
        <v>85</v>
      </c>
      <c r="E54" s="55"/>
      <c r="F54" s="71">
        <f t="shared" ref="F54:F64" si="24">E54*12</f>
        <v>0</v>
      </c>
      <c r="G54" s="57"/>
      <c r="H54" s="36">
        <f t="shared" si="2"/>
        <v>0</v>
      </c>
      <c r="I54" s="58"/>
      <c r="J54" s="59">
        <f t="shared" ref="J54:J64" si="25">H54</f>
        <v>0</v>
      </c>
      <c r="K54" s="59">
        <f t="shared" ref="K54:K64" si="26">J54/12</f>
        <v>0</v>
      </c>
      <c r="L54" s="60">
        <f t="shared" ref="L54:L64" si="27">IFERROR(J54/$J$53,0)</f>
        <v>0</v>
      </c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</row>
    <row r="55" spans="1:55" ht="16">
      <c r="A55" s="32"/>
      <c r="B55" s="53">
        <v>6.2</v>
      </c>
      <c r="C55" s="54"/>
      <c r="D55" s="32" t="s">
        <v>86</v>
      </c>
      <c r="E55" s="61"/>
      <c r="F55" s="56">
        <f t="shared" si="24"/>
        <v>0</v>
      </c>
      <c r="G55" s="62"/>
      <c r="H55" s="36">
        <f t="shared" si="2"/>
        <v>0</v>
      </c>
      <c r="I55" s="58"/>
      <c r="J55" s="59">
        <f t="shared" si="25"/>
        <v>0</v>
      </c>
      <c r="K55" s="59">
        <f t="shared" si="26"/>
        <v>0</v>
      </c>
      <c r="L55" s="60">
        <f t="shared" si="27"/>
        <v>0</v>
      </c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</row>
    <row r="56" spans="1:55" ht="16">
      <c r="A56" s="32"/>
      <c r="B56" s="53">
        <v>6.3</v>
      </c>
      <c r="C56" s="54"/>
      <c r="D56" s="32" t="s">
        <v>87</v>
      </c>
      <c r="E56" s="61"/>
      <c r="F56" s="56">
        <f t="shared" si="24"/>
        <v>0</v>
      </c>
      <c r="G56" s="62"/>
      <c r="H56" s="36">
        <f t="shared" si="2"/>
        <v>0</v>
      </c>
      <c r="I56" s="58"/>
      <c r="J56" s="59">
        <f t="shared" si="25"/>
        <v>0</v>
      </c>
      <c r="K56" s="59">
        <f t="shared" si="26"/>
        <v>0</v>
      </c>
      <c r="L56" s="60">
        <f t="shared" si="27"/>
        <v>0</v>
      </c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</row>
    <row r="57" spans="1:55" ht="16">
      <c r="A57" s="32"/>
      <c r="B57" s="53">
        <v>6.4</v>
      </c>
      <c r="C57" s="54"/>
      <c r="D57" s="32" t="s">
        <v>88</v>
      </c>
      <c r="E57" s="61"/>
      <c r="F57" s="56">
        <f t="shared" si="24"/>
        <v>0</v>
      </c>
      <c r="G57" s="62"/>
      <c r="H57" s="36">
        <f t="shared" si="2"/>
        <v>0</v>
      </c>
      <c r="I57" s="58"/>
      <c r="J57" s="59">
        <f t="shared" si="25"/>
        <v>0</v>
      </c>
      <c r="K57" s="59">
        <f t="shared" si="26"/>
        <v>0</v>
      </c>
      <c r="L57" s="60">
        <f t="shared" si="27"/>
        <v>0</v>
      </c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</row>
    <row r="58" spans="1:55" ht="16">
      <c r="A58" s="32"/>
      <c r="B58" s="53">
        <v>6.5</v>
      </c>
      <c r="C58" s="54"/>
      <c r="D58" s="32" t="s">
        <v>56</v>
      </c>
      <c r="E58" s="61"/>
      <c r="F58" s="56">
        <f t="shared" si="24"/>
        <v>0</v>
      </c>
      <c r="G58" s="62"/>
      <c r="H58" s="36">
        <f t="shared" si="2"/>
        <v>0</v>
      </c>
      <c r="I58" s="58"/>
      <c r="J58" s="59">
        <f t="shared" si="25"/>
        <v>0</v>
      </c>
      <c r="K58" s="59">
        <f t="shared" si="26"/>
        <v>0</v>
      </c>
      <c r="L58" s="60">
        <f t="shared" si="27"/>
        <v>0</v>
      </c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</row>
    <row r="59" spans="1:55" ht="16">
      <c r="A59" s="32"/>
      <c r="B59" s="53">
        <v>6.6</v>
      </c>
      <c r="C59" s="54"/>
      <c r="D59" s="32" t="s">
        <v>89</v>
      </c>
      <c r="E59" s="61"/>
      <c r="F59" s="56">
        <f t="shared" si="24"/>
        <v>0</v>
      </c>
      <c r="G59" s="62"/>
      <c r="H59" s="36">
        <f t="shared" si="2"/>
        <v>0</v>
      </c>
      <c r="I59" s="58"/>
      <c r="J59" s="59">
        <f t="shared" si="25"/>
        <v>0</v>
      </c>
      <c r="K59" s="59">
        <f t="shared" si="26"/>
        <v>0</v>
      </c>
      <c r="L59" s="60">
        <f t="shared" si="27"/>
        <v>0</v>
      </c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</row>
    <row r="60" spans="1:55" ht="16">
      <c r="A60" s="32"/>
      <c r="B60" s="53">
        <v>6.7</v>
      </c>
      <c r="C60" s="54"/>
      <c r="D60" s="32" t="s">
        <v>90</v>
      </c>
      <c r="E60" s="61"/>
      <c r="F60" s="56">
        <f t="shared" si="24"/>
        <v>0</v>
      </c>
      <c r="G60" s="62"/>
      <c r="H60" s="36">
        <f t="shared" si="2"/>
        <v>0</v>
      </c>
      <c r="I60" s="58"/>
      <c r="J60" s="59">
        <f t="shared" si="25"/>
        <v>0</v>
      </c>
      <c r="K60" s="59">
        <f t="shared" si="26"/>
        <v>0</v>
      </c>
      <c r="L60" s="60">
        <f t="shared" si="27"/>
        <v>0</v>
      </c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</row>
    <row r="61" spans="1:55" ht="16">
      <c r="A61" s="32"/>
      <c r="B61" s="53">
        <v>6.8</v>
      </c>
      <c r="C61" s="54"/>
      <c r="D61" s="32" t="s">
        <v>91</v>
      </c>
      <c r="E61" s="61"/>
      <c r="F61" s="56">
        <f t="shared" si="24"/>
        <v>0</v>
      </c>
      <c r="G61" s="62"/>
      <c r="H61" s="36">
        <f t="shared" si="2"/>
        <v>0</v>
      </c>
      <c r="I61" s="58"/>
      <c r="J61" s="59">
        <f t="shared" si="25"/>
        <v>0</v>
      </c>
      <c r="K61" s="59">
        <f t="shared" si="26"/>
        <v>0</v>
      </c>
      <c r="L61" s="60">
        <f t="shared" si="27"/>
        <v>0</v>
      </c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</row>
    <row r="62" spans="1:55" ht="16">
      <c r="A62" s="32"/>
      <c r="B62" s="53">
        <v>6.9</v>
      </c>
      <c r="C62" s="54"/>
      <c r="D62" s="32" t="s">
        <v>92</v>
      </c>
      <c r="E62" s="61"/>
      <c r="F62" s="56">
        <f t="shared" si="24"/>
        <v>0</v>
      </c>
      <c r="G62" s="62"/>
      <c r="H62" s="36">
        <f t="shared" si="2"/>
        <v>0</v>
      </c>
      <c r="I62" s="58"/>
      <c r="J62" s="59">
        <f t="shared" si="25"/>
        <v>0</v>
      </c>
      <c r="K62" s="59">
        <f t="shared" si="26"/>
        <v>0</v>
      </c>
      <c r="L62" s="60">
        <f t="shared" si="27"/>
        <v>0</v>
      </c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</row>
    <row r="63" spans="1:55" ht="16">
      <c r="A63" s="32"/>
      <c r="B63" s="53">
        <v>6.1</v>
      </c>
      <c r="C63" s="54"/>
      <c r="D63" s="32" t="s">
        <v>93</v>
      </c>
      <c r="E63" s="61"/>
      <c r="F63" s="56">
        <f t="shared" si="24"/>
        <v>0</v>
      </c>
      <c r="G63" s="62"/>
      <c r="H63" s="36">
        <f t="shared" si="2"/>
        <v>0</v>
      </c>
      <c r="I63" s="58"/>
      <c r="J63" s="59">
        <f t="shared" si="25"/>
        <v>0</v>
      </c>
      <c r="K63" s="59">
        <f t="shared" si="26"/>
        <v>0</v>
      </c>
      <c r="L63" s="60">
        <f t="shared" si="27"/>
        <v>0</v>
      </c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</row>
    <row r="64" spans="1:55" ht="16">
      <c r="A64" s="32"/>
      <c r="B64" s="53">
        <v>6.11</v>
      </c>
      <c r="C64" s="54"/>
      <c r="D64" s="32" t="s">
        <v>94</v>
      </c>
      <c r="E64" s="61"/>
      <c r="F64" s="56">
        <f t="shared" si="24"/>
        <v>0</v>
      </c>
      <c r="G64" s="62"/>
      <c r="H64" s="36">
        <f t="shared" si="2"/>
        <v>0</v>
      </c>
      <c r="I64" s="58"/>
      <c r="J64" s="59">
        <f t="shared" si="25"/>
        <v>0</v>
      </c>
      <c r="K64" s="59">
        <f t="shared" si="26"/>
        <v>0</v>
      </c>
      <c r="L64" s="60">
        <f t="shared" si="27"/>
        <v>0</v>
      </c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</row>
    <row r="65" spans="1:55" ht="16">
      <c r="A65" s="32"/>
      <c r="B65" s="63">
        <v>7</v>
      </c>
      <c r="C65" s="46" t="s">
        <v>95</v>
      </c>
      <c r="D65" s="47"/>
      <c r="E65" s="48"/>
      <c r="F65" s="49"/>
      <c r="G65" s="48"/>
      <c r="H65" s="36">
        <f t="shared" si="2"/>
        <v>0</v>
      </c>
      <c r="I65" s="50"/>
      <c r="J65" s="64">
        <f t="shared" ref="J65:K65" si="28">SUM(J66:J69)</f>
        <v>0</v>
      </c>
      <c r="K65" s="64">
        <f t="shared" si="28"/>
        <v>0</v>
      </c>
      <c r="L65" s="51">
        <f>IFERROR(J65/$J$136,0)</f>
        <v>0</v>
      </c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</row>
    <row r="66" spans="1:55" ht="16">
      <c r="A66" s="32"/>
      <c r="B66" s="53">
        <v>7.1</v>
      </c>
      <c r="C66" s="54"/>
      <c r="D66" s="32" t="s">
        <v>96</v>
      </c>
      <c r="E66" s="55"/>
      <c r="F66" s="71">
        <f t="shared" ref="F66:F135" si="29">E66*12</f>
        <v>0</v>
      </c>
      <c r="G66" s="57"/>
      <c r="H66" s="36">
        <f t="shared" si="2"/>
        <v>0</v>
      </c>
      <c r="I66" s="58"/>
      <c r="J66" s="59">
        <f t="shared" ref="J66:J69" si="30">H66</f>
        <v>0</v>
      </c>
      <c r="K66" s="59">
        <f t="shared" ref="K66:K69" si="31">J66/12</f>
        <v>0</v>
      </c>
      <c r="L66" s="60">
        <f t="shared" ref="L66:L69" si="32">IFERROR(J66/$J$65,0)</f>
        <v>0</v>
      </c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</row>
    <row r="67" spans="1:55" ht="16">
      <c r="A67" s="32"/>
      <c r="B67" s="53">
        <v>7.2</v>
      </c>
      <c r="C67" s="54"/>
      <c r="D67" s="32" t="s">
        <v>97</v>
      </c>
      <c r="E67" s="61"/>
      <c r="F67" s="56">
        <f t="shared" si="29"/>
        <v>0</v>
      </c>
      <c r="G67" s="62"/>
      <c r="H67" s="36">
        <f t="shared" si="2"/>
        <v>0</v>
      </c>
      <c r="I67" s="58"/>
      <c r="J67" s="59">
        <f t="shared" si="30"/>
        <v>0</v>
      </c>
      <c r="K67" s="59">
        <f t="shared" si="31"/>
        <v>0</v>
      </c>
      <c r="L67" s="60">
        <f t="shared" si="32"/>
        <v>0</v>
      </c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</row>
    <row r="68" spans="1:55" ht="16">
      <c r="A68" s="32"/>
      <c r="B68" s="53">
        <v>7.3</v>
      </c>
      <c r="C68" s="54"/>
      <c r="D68" s="32" t="s">
        <v>98</v>
      </c>
      <c r="E68" s="61"/>
      <c r="F68" s="56">
        <f t="shared" si="29"/>
        <v>0</v>
      </c>
      <c r="G68" s="62"/>
      <c r="H68" s="36">
        <f t="shared" si="2"/>
        <v>0</v>
      </c>
      <c r="I68" s="58"/>
      <c r="J68" s="59">
        <f t="shared" si="30"/>
        <v>0</v>
      </c>
      <c r="K68" s="59">
        <f t="shared" si="31"/>
        <v>0</v>
      </c>
      <c r="L68" s="60">
        <f t="shared" si="32"/>
        <v>0</v>
      </c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</row>
    <row r="69" spans="1:55" ht="16">
      <c r="A69" s="32"/>
      <c r="B69" s="53">
        <v>7.4</v>
      </c>
      <c r="C69" s="54"/>
      <c r="D69" s="32" t="s">
        <v>99</v>
      </c>
      <c r="E69" s="61"/>
      <c r="F69" s="56">
        <f t="shared" si="29"/>
        <v>0</v>
      </c>
      <c r="G69" s="62"/>
      <c r="H69" s="36">
        <f t="shared" si="2"/>
        <v>0</v>
      </c>
      <c r="I69" s="58"/>
      <c r="J69" s="59">
        <f t="shared" si="30"/>
        <v>0</v>
      </c>
      <c r="K69" s="59">
        <f t="shared" si="31"/>
        <v>0</v>
      </c>
      <c r="L69" s="60">
        <f t="shared" si="32"/>
        <v>0</v>
      </c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</row>
    <row r="70" spans="1:55" ht="16">
      <c r="A70" s="32"/>
      <c r="B70" s="63">
        <v>8</v>
      </c>
      <c r="C70" s="46" t="s">
        <v>100</v>
      </c>
      <c r="D70" s="47"/>
      <c r="E70" s="48"/>
      <c r="F70" s="49">
        <f t="shared" si="29"/>
        <v>0</v>
      </c>
      <c r="G70" s="48"/>
      <c r="H70" s="36">
        <f t="shared" si="2"/>
        <v>0</v>
      </c>
      <c r="I70" s="50"/>
      <c r="J70" s="64">
        <f t="shared" ref="J70:K70" si="33">SUM(J71:J77)</f>
        <v>0</v>
      </c>
      <c r="K70" s="64">
        <f t="shared" si="33"/>
        <v>0</v>
      </c>
      <c r="L70" s="51">
        <f>IFERROR(J70/$J$136,0)</f>
        <v>0</v>
      </c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</row>
    <row r="71" spans="1:55" ht="16">
      <c r="A71" s="32"/>
      <c r="B71" s="53">
        <v>8.1</v>
      </c>
      <c r="C71" s="54"/>
      <c r="D71" s="32" t="s">
        <v>101</v>
      </c>
      <c r="E71" s="55"/>
      <c r="F71" s="71">
        <f t="shared" si="29"/>
        <v>0</v>
      </c>
      <c r="G71" s="57"/>
      <c r="H71" s="36">
        <f t="shared" si="2"/>
        <v>0</v>
      </c>
      <c r="I71" s="58"/>
      <c r="J71" s="59">
        <f t="shared" ref="J71:J77" si="34">H71</f>
        <v>0</v>
      </c>
      <c r="K71" s="59">
        <f t="shared" ref="K71:K77" si="35">J71/12</f>
        <v>0</v>
      </c>
      <c r="L71" s="60">
        <f t="shared" ref="L71:L77" si="36">IFERROR(J71/$J$70,0)</f>
        <v>0</v>
      </c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</row>
    <row r="72" spans="1:55" ht="16">
      <c r="A72" s="32"/>
      <c r="B72" s="53">
        <v>8.1999999999999993</v>
      </c>
      <c r="C72" s="54"/>
      <c r="D72" s="32" t="s">
        <v>102</v>
      </c>
      <c r="E72" s="61"/>
      <c r="F72" s="56">
        <f t="shared" si="29"/>
        <v>0</v>
      </c>
      <c r="G72" s="62"/>
      <c r="H72" s="36">
        <f t="shared" si="2"/>
        <v>0</v>
      </c>
      <c r="I72" s="58"/>
      <c r="J72" s="59">
        <f t="shared" si="34"/>
        <v>0</v>
      </c>
      <c r="K72" s="59">
        <f t="shared" si="35"/>
        <v>0</v>
      </c>
      <c r="L72" s="60">
        <f t="shared" si="36"/>
        <v>0</v>
      </c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1:55" ht="16">
      <c r="A73" s="32"/>
      <c r="B73" s="53">
        <v>8.3000000000000007</v>
      </c>
      <c r="C73" s="54"/>
      <c r="D73" s="32" t="s">
        <v>103</v>
      </c>
      <c r="E73" s="61"/>
      <c r="F73" s="56">
        <f t="shared" si="29"/>
        <v>0</v>
      </c>
      <c r="G73" s="62"/>
      <c r="H73" s="36">
        <f t="shared" si="2"/>
        <v>0</v>
      </c>
      <c r="I73" s="58"/>
      <c r="J73" s="59">
        <f t="shared" si="34"/>
        <v>0</v>
      </c>
      <c r="K73" s="59">
        <f t="shared" si="35"/>
        <v>0</v>
      </c>
      <c r="L73" s="60">
        <f t="shared" si="36"/>
        <v>0</v>
      </c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</row>
    <row r="74" spans="1:55" ht="16">
      <c r="A74" s="32"/>
      <c r="B74" s="53">
        <v>8.4</v>
      </c>
      <c r="C74" s="54"/>
      <c r="D74" s="32" t="s">
        <v>104</v>
      </c>
      <c r="E74" s="61"/>
      <c r="F74" s="56">
        <f t="shared" si="29"/>
        <v>0</v>
      </c>
      <c r="G74" s="62"/>
      <c r="H74" s="36">
        <f t="shared" si="2"/>
        <v>0</v>
      </c>
      <c r="I74" s="58"/>
      <c r="J74" s="59">
        <f t="shared" si="34"/>
        <v>0</v>
      </c>
      <c r="K74" s="59">
        <f t="shared" si="35"/>
        <v>0</v>
      </c>
      <c r="L74" s="60">
        <f t="shared" si="36"/>
        <v>0</v>
      </c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</row>
    <row r="75" spans="1:55" ht="16">
      <c r="A75" s="32"/>
      <c r="B75" s="53">
        <v>8.5</v>
      </c>
      <c r="C75" s="54"/>
      <c r="D75" s="32" t="s">
        <v>105</v>
      </c>
      <c r="E75" s="61"/>
      <c r="F75" s="56">
        <f t="shared" si="29"/>
        <v>0</v>
      </c>
      <c r="G75" s="62"/>
      <c r="H75" s="36">
        <f t="shared" si="2"/>
        <v>0</v>
      </c>
      <c r="I75" s="58"/>
      <c r="J75" s="59">
        <f t="shared" si="34"/>
        <v>0</v>
      </c>
      <c r="K75" s="59">
        <f t="shared" si="35"/>
        <v>0</v>
      </c>
      <c r="L75" s="60">
        <f t="shared" si="36"/>
        <v>0</v>
      </c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</row>
    <row r="76" spans="1:55" ht="16">
      <c r="A76" s="32"/>
      <c r="B76" s="53">
        <v>8.6</v>
      </c>
      <c r="C76" s="54"/>
      <c r="D76" s="32" t="s">
        <v>99</v>
      </c>
      <c r="E76" s="61"/>
      <c r="F76" s="56">
        <f t="shared" si="29"/>
        <v>0</v>
      </c>
      <c r="G76" s="62"/>
      <c r="H76" s="36">
        <f t="shared" si="2"/>
        <v>0</v>
      </c>
      <c r="I76" s="58"/>
      <c r="J76" s="59">
        <f t="shared" si="34"/>
        <v>0</v>
      </c>
      <c r="K76" s="59">
        <f t="shared" si="35"/>
        <v>0</v>
      </c>
      <c r="L76" s="60">
        <f t="shared" si="36"/>
        <v>0</v>
      </c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</row>
    <row r="77" spans="1:55" ht="16">
      <c r="A77" s="32"/>
      <c r="B77" s="53">
        <v>8.6999999999999993</v>
      </c>
      <c r="C77" s="54"/>
      <c r="D77" s="32" t="s">
        <v>49</v>
      </c>
      <c r="E77" s="61"/>
      <c r="F77" s="56">
        <f t="shared" si="29"/>
        <v>0</v>
      </c>
      <c r="G77" s="62"/>
      <c r="H77" s="36">
        <f t="shared" si="2"/>
        <v>0</v>
      </c>
      <c r="I77" s="58"/>
      <c r="J77" s="59">
        <f t="shared" si="34"/>
        <v>0</v>
      </c>
      <c r="K77" s="59">
        <f t="shared" si="35"/>
        <v>0</v>
      </c>
      <c r="L77" s="60">
        <f t="shared" si="36"/>
        <v>0</v>
      </c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</row>
    <row r="78" spans="1:55" ht="16">
      <c r="A78" s="32"/>
      <c r="B78" s="73">
        <v>9</v>
      </c>
      <c r="C78" s="74" t="s">
        <v>106</v>
      </c>
      <c r="D78" s="75"/>
      <c r="E78" s="76"/>
      <c r="F78" s="77">
        <f t="shared" si="29"/>
        <v>0</v>
      </c>
      <c r="G78" s="76"/>
      <c r="H78" s="36">
        <f t="shared" si="2"/>
        <v>0</v>
      </c>
      <c r="I78" s="50"/>
      <c r="J78" s="78">
        <f t="shared" ref="J78:K78" si="37">SUM(J79:J90)</f>
        <v>0</v>
      </c>
      <c r="K78" s="78">
        <f t="shared" si="37"/>
        <v>0</v>
      </c>
      <c r="L78" s="72">
        <f>IFERROR(J78/$J$136,0)</f>
        <v>0</v>
      </c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</row>
    <row r="79" spans="1:55" ht="16">
      <c r="A79" s="32"/>
      <c r="B79" s="79">
        <v>9.1</v>
      </c>
      <c r="C79" s="80"/>
      <c r="D79" s="81" t="s">
        <v>107</v>
      </c>
      <c r="E79" s="55"/>
      <c r="F79" s="71">
        <f t="shared" si="29"/>
        <v>0</v>
      </c>
      <c r="G79" s="57"/>
      <c r="H79" s="36">
        <f t="shared" si="2"/>
        <v>0</v>
      </c>
      <c r="I79" s="58"/>
      <c r="J79" s="82">
        <f t="shared" ref="J79:J90" si="38">H79</f>
        <v>0</v>
      </c>
      <c r="K79" s="83">
        <f t="shared" ref="K79:K90" si="39">J79/12</f>
        <v>0</v>
      </c>
      <c r="L79" s="84">
        <f t="shared" ref="L79:L90" si="40">IFERROR(J79/$J$78,0)</f>
        <v>0</v>
      </c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</row>
    <row r="80" spans="1:55" ht="16">
      <c r="A80" s="32"/>
      <c r="B80" s="53">
        <v>9.1999999999999993</v>
      </c>
      <c r="C80" s="54"/>
      <c r="D80" s="32" t="s">
        <v>108</v>
      </c>
      <c r="E80" s="61"/>
      <c r="F80" s="56">
        <f t="shared" si="29"/>
        <v>0</v>
      </c>
      <c r="G80" s="62"/>
      <c r="H80" s="36">
        <f t="shared" si="2"/>
        <v>0</v>
      </c>
      <c r="I80" s="58"/>
      <c r="J80" s="59">
        <f t="shared" si="38"/>
        <v>0</v>
      </c>
      <c r="K80" s="35">
        <f t="shared" si="39"/>
        <v>0</v>
      </c>
      <c r="L80" s="84">
        <f t="shared" si="40"/>
        <v>0</v>
      </c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</row>
    <row r="81" spans="1:55" ht="16">
      <c r="A81" s="32"/>
      <c r="B81" s="53">
        <v>9.3000000000000007</v>
      </c>
      <c r="C81" s="54"/>
      <c r="D81" s="32" t="s">
        <v>109</v>
      </c>
      <c r="E81" s="61"/>
      <c r="F81" s="56">
        <f t="shared" si="29"/>
        <v>0</v>
      </c>
      <c r="G81" s="62"/>
      <c r="H81" s="36">
        <f t="shared" si="2"/>
        <v>0</v>
      </c>
      <c r="I81" s="58"/>
      <c r="J81" s="59">
        <f t="shared" si="38"/>
        <v>0</v>
      </c>
      <c r="K81" s="35">
        <f t="shared" si="39"/>
        <v>0</v>
      </c>
      <c r="L81" s="84">
        <f t="shared" si="40"/>
        <v>0</v>
      </c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</row>
    <row r="82" spans="1:55" ht="16">
      <c r="A82" s="32"/>
      <c r="B82" s="53">
        <v>9.4</v>
      </c>
      <c r="C82" s="54"/>
      <c r="D82" s="32" t="s">
        <v>110</v>
      </c>
      <c r="E82" s="61"/>
      <c r="F82" s="56">
        <f t="shared" si="29"/>
        <v>0</v>
      </c>
      <c r="G82" s="62"/>
      <c r="H82" s="36">
        <f t="shared" si="2"/>
        <v>0</v>
      </c>
      <c r="I82" s="58"/>
      <c r="J82" s="59">
        <f t="shared" si="38"/>
        <v>0</v>
      </c>
      <c r="K82" s="35">
        <f t="shared" si="39"/>
        <v>0</v>
      </c>
      <c r="L82" s="84">
        <f t="shared" si="40"/>
        <v>0</v>
      </c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</row>
    <row r="83" spans="1:55" ht="16">
      <c r="A83" s="32"/>
      <c r="B83" s="53">
        <v>9.5</v>
      </c>
      <c r="C83" s="54"/>
      <c r="D83" s="32" t="s">
        <v>111</v>
      </c>
      <c r="E83" s="61"/>
      <c r="F83" s="56">
        <f t="shared" si="29"/>
        <v>0</v>
      </c>
      <c r="G83" s="62"/>
      <c r="H83" s="36">
        <f t="shared" si="2"/>
        <v>0</v>
      </c>
      <c r="I83" s="58"/>
      <c r="J83" s="59">
        <f t="shared" si="38"/>
        <v>0</v>
      </c>
      <c r="K83" s="35">
        <f t="shared" si="39"/>
        <v>0</v>
      </c>
      <c r="L83" s="84">
        <f t="shared" si="40"/>
        <v>0</v>
      </c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</row>
    <row r="84" spans="1:55" ht="16">
      <c r="A84" s="32"/>
      <c r="B84" s="53">
        <v>9.6</v>
      </c>
      <c r="C84" s="54"/>
      <c r="D84" s="32" t="s">
        <v>112</v>
      </c>
      <c r="E84" s="61"/>
      <c r="F84" s="56">
        <f t="shared" si="29"/>
        <v>0</v>
      </c>
      <c r="G84" s="62"/>
      <c r="H84" s="36">
        <f t="shared" si="2"/>
        <v>0</v>
      </c>
      <c r="I84" s="58"/>
      <c r="J84" s="59">
        <f t="shared" si="38"/>
        <v>0</v>
      </c>
      <c r="K84" s="35">
        <f t="shared" si="39"/>
        <v>0</v>
      </c>
      <c r="L84" s="84">
        <f t="shared" si="40"/>
        <v>0</v>
      </c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</row>
    <row r="85" spans="1:55" ht="16">
      <c r="A85" s="32"/>
      <c r="B85" s="53">
        <v>9.6999999999999993</v>
      </c>
      <c r="C85" s="54"/>
      <c r="D85" s="32" t="s">
        <v>113</v>
      </c>
      <c r="E85" s="61"/>
      <c r="F85" s="56">
        <f t="shared" si="29"/>
        <v>0</v>
      </c>
      <c r="G85" s="62"/>
      <c r="H85" s="36">
        <f t="shared" si="2"/>
        <v>0</v>
      </c>
      <c r="I85" s="58"/>
      <c r="J85" s="59">
        <f t="shared" si="38"/>
        <v>0</v>
      </c>
      <c r="K85" s="35">
        <f t="shared" si="39"/>
        <v>0</v>
      </c>
      <c r="L85" s="84">
        <f t="shared" si="40"/>
        <v>0</v>
      </c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</row>
    <row r="86" spans="1:55" ht="16">
      <c r="A86" s="32"/>
      <c r="B86" s="53">
        <v>9.8000000000000007</v>
      </c>
      <c r="C86" s="54"/>
      <c r="D86" s="32" t="s">
        <v>114</v>
      </c>
      <c r="E86" s="61"/>
      <c r="F86" s="56">
        <f t="shared" si="29"/>
        <v>0</v>
      </c>
      <c r="G86" s="62"/>
      <c r="H86" s="36">
        <f t="shared" si="2"/>
        <v>0</v>
      </c>
      <c r="I86" s="58"/>
      <c r="J86" s="59">
        <f t="shared" si="38"/>
        <v>0</v>
      </c>
      <c r="K86" s="35">
        <f t="shared" si="39"/>
        <v>0</v>
      </c>
      <c r="L86" s="84">
        <f t="shared" si="40"/>
        <v>0</v>
      </c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</row>
    <row r="87" spans="1:55" ht="16">
      <c r="A87" s="32"/>
      <c r="B87" s="53">
        <v>9.9</v>
      </c>
      <c r="C87" s="54"/>
      <c r="D87" s="32" t="s">
        <v>115</v>
      </c>
      <c r="E87" s="61"/>
      <c r="F87" s="56">
        <f t="shared" si="29"/>
        <v>0</v>
      </c>
      <c r="G87" s="62"/>
      <c r="H87" s="36">
        <f t="shared" si="2"/>
        <v>0</v>
      </c>
      <c r="I87" s="58"/>
      <c r="J87" s="59">
        <f t="shared" si="38"/>
        <v>0</v>
      </c>
      <c r="K87" s="35">
        <f t="shared" si="39"/>
        <v>0</v>
      </c>
      <c r="L87" s="84">
        <f t="shared" si="40"/>
        <v>0</v>
      </c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</row>
    <row r="88" spans="1:55" ht="16">
      <c r="A88" s="32"/>
      <c r="B88" s="53">
        <v>9.1</v>
      </c>
      <c r="C88" s="54"/>
      <c r="D88" s="32" t="s">
        <v>116</v>
      </c>
      <c r="E88" s="61"/>
      <c r="F88" s="56">
        <f t="shared" si="29"/>
        <v>0</v>
      </c>
      <c r="G88" s="62"/>
      <c r="H88" s="36">
        <f t="shared" si="2"/>
        <v>0</v>
      </c>
      <c r="I88" s="58"/>
      <c r="J88" s="59">
        <f t="shared" si="38"/>
        <v>0</v>
      </c>
      <c r="K88" s="35">
        <f t="shared" si="39"/>
        <v>0</v>
      </c>
      <c r="L88" s="84">
        <f t="shared" si="40"/>
        <v>0</v>
      </c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</row>
    <row r="89" spans="1:55" ht="16">
      <c r="A89" s="32"/>
      <c r="B89" s="53">
        <v>9.11</v>
      </c>
      <c r="C89" s="54"/>
      <c r="D89" s="32" t="s">
        <v>117</v>
      </c>
      <c r="E89" s="61"/>
      <c r="F89" s="56">
        <f t="shared" si="29"/>
        <v>0</v>
      </c>
      <c r="G89" s="62"/>
      <c r="H89" s="36">
        <f t="shared" si="2"/>
        <v>0</v>
      </c>
      <c r="I89" s="58"/>
      <c r="J89" s="59">
        <f t="shared" si="38"/>
        <v>0</v>
      </c>
      <c r="K89" s="35">
        <f t="shared" si="39"/>
        <v>0</v>
      </c>
      <c r="L89" s="84">
        <f t="shared" si="40"/>
        <v>0</v>
      </c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</row>
    <row r="90" spans="1:55" ht="16">
      <c r="A90" s="32"/>
      <c r="B90" s="85">
        <v>9.1199999999999992</v>
      </c>
      <c r="C90" s="65"/>
      <c r="D90" s="66" t="s">
        <v>118</v>
      </c>
      <c r="E90" s="61"/>
      <c r="F90" s="56">
        <f t="shared" si="29"/>
        <v>0</v>
      </c>
      <c r="G90" s="62"/>
      <c r="H90" s="36">
        <f t="shared" si="2"/>
        <v>0</v>
      </c>
      <c r="I90" s="58"/>
      <c r="J90" s="67">
        <f t="shared" si="38"/>
        <v>0</v>
      </c>
      <c r="K90" s="86">
        <f t="shared" si="39"/>
        <v>0</v>
      </c>
      <c r="L90" s="84">
        <f t="shared" si="40"/>
        <v>0</v>
      </c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</row>
    <row r="91" spans="1:55" ht="16">
      <c r="A91" s="32"/>
      <c r="B91" s="45">
        <v>10</v>
      </c>
      <c r="C91" s="68" t="s">
        <v>119</v>
      </c>
      <c r="D91" s="69"/>
      <c r="E91" s="87"/>
      <c r="F91" s="88">
        <f t="shared" si="29"/>
        <v>0</v>
      </c>
      <c r="G91" s="87"/>
      <c r="H91" s="36">
        <f t="shared" si="2"/>
        <v>0</v>
      </c>
      <c r="I91" s="50"/>
      <c r="J91" s="70">
        <f t="shared" ref="J91:K91" si="41">SUM(J92:J97)</f>
        <v>0</v>
      </c>
      <c r="K91" s="70">
        <f t="shared" si="41"/>
        <v>0</v>
      </c>
      <c r="L91" s="72">
        <f>IFERROR(J91/$J$13,0)</f>
        <v>0</v>
      </c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6">
      <c r="A92" s="32"/>
      <c r="B92" s="53">
        <v>10.1</v>
      </c>
      <c r="C92" s="54"/>
      <c r="D92" s="32" t="s">
        <v>120</v>
      </c>
      <c r="E92" s="55"/>
      <c r="F92" s="71">
        <f t="shared" si="29"/>
        <v>0</v>
      </c>
      <c r="G92" s="57"/>
      <c r="H92" s="36">
        <f t="shared" si="2"/>
        <v>0</v>
      </c>
      <c r="I92" s="58"/>
      <c r="J92" s="59">
        <f t="shared" ref="J92:J97" si="42">H92</f>
        <v>0</v>
      </c>
      <c r="K92" s="59">
        <f t="shared" ref="K92:K97" si="43">J92/12</f>
        <v>0</v>
      </c>
      <c r="L92" s="60">
        <f t="shared" ref="L92:L97" si="44">IFERROR(J92/$J$91,0)</f>
        <v>0</v>
      </c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6">
      <c r="A93" s="32"/>
      <c r="B93" s="53">
        <v>10.199999999999999</v>
      </c>
      <c r="C93" s="54"/>
      <c r="D93" s="32" t="s">
        <v>121</v>
      </c>
      <c r="E93" s="61"/>
      <c r="F93" s="56">
        <f t="shared" si="29"/>
        <v>0</v>
      </c>
      <c r="G93" s="62"/>
      <c r="H93" s="36">
        <f t="shared" si="2"/>
        <v>0</v>
      </c>
      <c r="I93" s="58"/>
      <c r="J93" s="59">
        <f t="shared" si="42"/>
        <v>0</v>
      </c>
      <c r="K93" s="59">
        <f t="shared" si="43"/>
        <v>0</v>
      </c>
      <c r="L93" s="60">
        <f t="shared" si="44"/>
        <v>0</v>
      </c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6">
      <c r="A94" s="32"/>
      <c r="B94" s="53">
        <v>10.3</v>
      </c>
      <c r="C94" s="54"/>
      <c r="D94" s="32" t="s">
        <v>122</v>
      </c>
      <c r="E94" s="61"/>
      <c r="F94" s="56">
        <f t="shared" si="29"/>
        <v>0</v>
      </c>
      <c r="G94" s="62"/>
      <c r="H94" s="36">
        <f t="shared" si="2"/>
        <v>0</v>
      </c>
      <c r="I94" s="58"/>
      <c r="J94" s="59">
        <f t="shared" si="42"/>
        <v>0</v>
      </c>
      <c r="K94" s="59">
        <f t="shared" si="43"/>
        <v>0</v>
      </c>
      <c r="L94" s="60">
        <f t="shared" si="44"/>
        <v>0</v>
      </c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6">
      <c r="A95" s="32"/>
      <c r="B95" s="53">
        <v>10.4</v>
      </c>
      <c r="C95" s="54"/>
      <c r="D95" s="32" t="s">
        <v>123</v>
      </c>
      <c r="E95" s="61"/>
      <c r="F95" s="56">
        <f t="shared" si="29"/>
        <v>0</v>
      </c>
      <c r="G95" s="62"/>
      <c r="H95" s="36">
        <f t="shared" si="2"/>
        <v>0</v>
      </c>
      <c r="I95" s="58"/>
      <c r="J95" s="59">
        <f t="shared" si="42"/>
        <v>0</v>
      </c>
      <c r="K95" s="59">
        <f t="shared" si="43"/>
        <v>0</v>
      </c>
      <c r="L95" s="60">
        <f t="shared" si="44"/>
        <v>0</v>
      </c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6">
      <c r="A96" s="32"/>
      <c r="B96" s="53">
        <v>10.5</v>
      </c>
      <c r="C96" s="54"/>
      <c r="D96" s="32" t="s">
        <v>124</v>
      </c>
      <c r="E96" s="61"/>
      <c r="F96" s="56">
        <f t="shared" si="29"/>
        <v>0</v>
      </c>
      <c r="G96" s="62"/>
      <c r="H96" s="36">
        <f t="shared" si="2"/>
        <v>0</v>
      </c>
      <c r="I96" s="58"/>
      <c r="J96" s="59">
        <f t="shared" si="42"/>
        <v>0</v>
      </c>
      <c r="K96" s="59">
        <f t="shared" si="43"/>
        <v>0</v>
      </c>
      <c r="L96" s="60">
        <f t="shared" si="44"/>
        <v>0</v>
      </c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1:55" ht="16">
      <c r="A97" s="32"/>
      <c r="B97" s="53">
        <v>10.6</v>
      </c>
      <c r="C97" s="54"/>
      <c r="D97" s="32" t="s">
        <v>125</v>
      </c>
      <c r="E97" s="61"/>
      <c r="F97" s="56">
        <f t="shared" si="29"/>
        <v>0</v>
      </c>
      <c r="G97" s="62"/>
      <c r="H97" s="36">
        <f t="shared" si="2"/>
        <v>0</v>
      </c>
      <c r="I97" s="58"/>
      <c r="J97" s="59">
        <f t="shared" si="42"/>
        <v>0</v>
      </c>
      <c r="K97" s="59">
        <f t="shared" si="43"/>
        <v>0</v>
      </c>
      <c r="L97" s="60">
        <f t="shared" si="44"/>
        <v>0</v>
      </c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1:55" ht="16">
      <c r="A98" s="32"/>
      <c r="B98" s="63">
        <v>11</v>
      </c>
      <c r="C98" s="46" t="s">
        <v>126</v>
      </c>
      <c r="D98" s="47"/>
      <c r="E98" s="48"/>
      <c r="F98" s="49">
        <f t="shared" si="29"/>
        <v>0</v>
      </c>
      <c r="G98" s="48"/>
      <c r="H98" s="36">
        <f t="shared" si="2"/>
        <v>0</v>
      </c>
      <c r="I98" s="50"/>
      <c r="J98" s="64">
        <f t="shared" ref="J98:K98" si="45">SUM(J99:J101)</f>
        <v>0</v>
      </c>
      <c r="K98" s="64">
        <f t="shared" si="45"/>
        <v>0</v>
      </c>
      <c r="L98" s="51">
        <f>IFERROR(J98/$J$136,0)</f>
        <v>0</v>
      </c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1:55" ht="16">
      <c r="A99" s="32"/>
      <c r="B99" s="53">
        <v>11.1</v>
      </c>
      <c r="C99" s="54"/>
      <c r="D99" s="32" t="s">
        <v>127</v>
      </c>
      <c r="E99" s="55"/>
      <c r="F99" s="71">
        <f t="shared" si="29"/>
        <v>0</v>
      </c>
      <c r="G99" s="57"/>
      <c r="H99" s="36">
        <f t="shared" si="2"/>
        <v>0</v>
      </c>
      <c r="I99" s="58"/>
      <c r="J99" s="59">
        <f t="shared" ref="J99:J101" si="46">H99</f>
        <v>0</v>
      </c>
      <c r="K99" s="59">
        <f t="shared" ref="K99:K101" si="47">J99/12</f>
        <v>0</v>
      </c>
      <c r="L99" s="60">
        <f t="shared" ref="L99:L101" si="48">IFERROR(J99/$J$98,0)</f>
        <v>0</v>
      </c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1:55" ht="16">
      <c r="A100" s="32"/>
      <c r="B100" s="53">
        <v>11.2</v>
      </c>
      <c r="C100" s="54"/>
      <c r="D100" s="32" t="s">
        <v>128</v>
      </c>
      <c r="E100" s="61"/>
      <c r="F100" s="56">
        <f t="shared" si="29"/>
        <v>0</v>
      </c>
      <c r="G100" s="62"/>
      <c r="H100" s="36">
        <f t="shared" si="2"/>
        <v>0</v>
      </c>
      <c r="I100" s="58"/>
      <c r="J100" s="59">
        <f t="shared" si="46"/>
        <v>0</v>
      </c>
      <c r="K100" s="59">
        <f t="shared" si="47"/>
        <v>0</v>
      </c>
      <c r="L100" s="60">
        <f t="shared" si="48"/>
        <v>0</v>
      </c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1:55" ht="16">
      <c r="A101" s="32"/>
      <c r="B101" s="53">
        <v>11.3</v>
      </c>
      <c r="C101" s="54"/>
      <c r="D101" s="32" t="s">
        <v>129</v>
      </c>
      <c r="E101" s="61"/>
      <c r="F101" s="56">
        <f t="shared" si="29"/>
        <v>0</v>
      </c>
      <c r="G101" s="62"/>
      <c r="H101" s="36">
        <f t="shared" si="2"/>
        <v>0</v>
      </c>
      <c r="I101" s="58"/>
      <c r="J101" s="59">
        <f t="shared" si="46"/>
        <v>0</v>
      </c>
      <c r="K101" s="59">
        <f t="shared" si="47"/>
        <v>0</v>
      </c>
      <c r="L101" s="60">
        <f t="shared" si="48"/>
        <v>0</v>
      </c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1:55" ht="16">
      <c r="A102" s="32"/>
      <c r="B102" s="63">
        <v>12</v>
      </c>
      <c r="C102" s="303" t="s">
        <v>130</v>
      </c>
      <c r="D102" s="291"/>
      <c r="E102" s="48"/>
      <c r="F102" s="49">
        <f t="shared" si="29"/>
        <v>0</v>
      </c>
      <c r="G102" s="48"/>
      <c r="H102" s="36">
        <f t="shared" si="2"/>
        <v>0</v>
      </c>
      <c r="I102" s="50"/>
      <c r="J102" s="64">
        <f t="shared" ref="J102:K102" si="49">SUM(J103:J108)</f>
        <v>0</v>
      </c>
      <c r="K102" s="64">
        <f t="shared" si="49"/>
        <v>0</v>
      </c>
      <c r="L102" s="51">
        <f>IFERROR(J102/$J$136,0)</f>
        <v>0</v>
      </c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1:55" ht="16">
      <c r="A103" s="32"/>
      <c r="B103" s="53">
        <v>12.1</v>
      </c>
      <c r="C103" s="54"/>
      <c r="D103" s="32" t="s">
        <v>131</v>
      </c>
      <c r="E103" s="61"/>
      <c r="F103" s="56">
        <f t="shared" si="29"/>
        <v>0</v>
      </c>
      <c r="G103" s="62"/>
      <c r="H103" s="36">
        <f t="shared" si="2"/>
        <v>0</v>
      </c>
      <c r="I103" s="58"/>
      <c r="J103" s="59">
        <f t="shared" ref="J103:J108" si="50">H103</f>
        <v>0</v>
      </c>
      <c r="K103" s="59">
        <f t="shared" ref="K103:K108" si="51">J103/12</f>
        <v>0</v>
      </c>
      <c r="L103" s="60">
        <f t="shared" ref="L103:L108" si="52">IFERROR(J103/$J$102,0)</f>
        <v>0</v>
      </c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1:55" ht="16">
      <c r="A104" s="32"/>
      <c r="B104" s="53">
        <v>12.2</v>
      </c>
      <c r="C104" s="54"/>
      <c r="D104" s="32" t="s">
        <v>132</v>
      </c>
      <c r="E104" s="61"/>
      <c r="F104" s="56">
        <f t="shared" si="29"/>
        <v>0</v>
      </c>
      <c r="G104" s="62"/>
      <c r="H104" s="36">
        <f t="shared" si="2"/>
        <v>0</v>
      </c>
      <c r="I104" s="58"/>
      <c r="J104" s="59">
        <f t="shared" si="50"/>
        <v>0</v>
      </c>
      <c r="K104" s="59">
        <f t="shared" si="51"/>
        <v>0</v>
      </c>
      <c r="L104" s="60">
        <f t="shared" si="52"/>
        <v>0</v>
      </c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1:55" ht="16">
      <c r="A105" s="32"/>
      <c r="B105" s="53">
        <v>12.3</v>
      </c>
      <c r="C105" s="54"/>
      <c r="D105" s="32" t="s">
        <v>133</v>
      </c>
      <c r="E105" s="61"/>
      <c r="F105" s="56">
        <f t="shared" si="29"/>
        <v>0</v>
      </c>
      <c r="G105" s="62"/>
      <c r="H105" s="36">
        <f t="shared" si="2"/>
        <v>0</v>
      </c>
      <c r="I105" s="58"/>
      <c r="J105" s="59">
        <f t="shared" si="50"/>
        <v>0</v>
      </c>
      <c r="K105" s="59">
        <f t="shared" si="51"/>
        <v>0</v>
      </c>
      <c r="L105" s="60">
        <f t="shared" si="52"/>
        <v>0</v>
      </c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1:55" ht="16">
      <c r="A106" s="32"/>
      <c r="B106" s="53">
        <v>12.4</v>
      </c>
      <c r="C106" s="54"/>
      <c r="D106" s="32" t="s">
        <v>134</v>
      </c>
      <c r="E106" s="61"/>
      <c r="F106" s="56">
        <f t="shared" si="29"/>
        <v>0</v>
      </c>
      <c r="G106" s="62"/>
      <c r="H106" s="36">
        <f t="shared" si="2"/>
        <v>0</v>
      </c>
      <c r="I106" s="58"/>
      <c r="J106" s="59">
        <f t="shared" si="50"/>
        <v>0</v>
      </c>
      <c r="K106" s="59">
        <f t="shared" si="51"/>
        <v>0</v>
      </c>
      <c r="L106" s="60">
        <f t="shared" si="52"/>
        <v>0</v>
      </c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1:55" ht="16">
      <c r="A107" s="32"/>
      <c r="B107" s="53">
        <v>12.5</v>
      </c>
      <c r="C107" s="54"/>
      <c r="D107" s="32" t="s">
        <v>135</v>
      </c>
      <c r="E107" s="61"/>
      <c r="F107" s="56">
        <f t="shared" si="29"/>
        <v>0</v>
      </c>
      <c r="G107" s="62"/>
      <c r="H107" s="36">
        <f t="shared" si="2"/>
        <v>0</v>
      </c>
      <c r="I107" s="58"/>
      <c r="J107" s="59">
        <f t="shared" si="50"/>
        <v>0</v>
      </c>
      <c r="K107" s="59">
        <f t="shared" si="51"/>
        <v>0</v>
      </c>
      <c r="L107" s="60">
        <f t="shared" si="52"/>
        <v>0</v>
      </c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1:55" ht="16">
      <c r="A108" s="32"/>
      <c r="B108" s="53">
        <v>12.6</v>
      </c>
      <c r="C108" s="54"/>
      <c r="D108" s="32" t="s">
        <v>49</v>
      </c>
      <c r="E108" s="61"/>
      <c r="F108" s="56">
        <f t="shared" si="29"/>
        <v>0</v>
      </c>
      <c r="G108" s="62"/>
      <c r="H108" s="36">
        <f t="shared" si="2"/>
        <v>0</v>
      </c>
      <c r="I108" s="58"/>
      <c r="J108" s="59">
        <f t="shared" si="50"/>
        <v>0</v>
      </c>
      <c r="K108" s="59">
        <f t="shared" si="51"/>
        <v>0</v>
      </c>
      <c r="L108" s="60">
        <f t="shared" si="52"/>
        <v>0</v>
      </c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1:55" ht="16">
      <c r="A109" s="32"/>
      <c r="B109" s="63">
        <v>13</v>
      </c>
      <c r="C109" s="303" t="s">
        <v>136</v>
      </c>
      <c r="D109" s="291"/>
      <c r="E109" s="48"/>
      <c r="F109" s="49">
        <f t="shared" si="29"/>
        <v>0</v>
      </c>
      <c r="G109" s="48"/>
      <c r="H109" s="36">
        <f t="shared" si="2"/>
        <v>0</v>
      </c>
      <c r="I109" s="50"/>
      <c r="J109" s="64">
        <f t="shared" ref="J109:K109" si="53">SUM(J110:J119)</f>
        <v>0</v>
      </c>
      <c r="K109" s="64">
        <f t="shared" si="53"/>
        <v>0</v>
      </c>
      <c r="L109" s="51">
        <f>IFERROR(J109/$J$136,0)</f>
        <v>0</v>
      </c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1:55" ht="16">
      <c r="A110" s="32"/>
      <c r="B110" s="53">
        <v>13.1</v>
      </c>
      <c r="C110" s="54"/>
      <c r="D110" s="32" t="s">
        <v>137</v>
      </c>
      <c r="E110" s="55"/>
      <c r="F110" s="71">
        <f t="shared" si="29"/>
        <v>0</v>
      </c>
      <c r="G110" s="57"/>
      <c r="H110" s="36">
        <f t="shared" si="2"/>
        <v>0</v>
      </c>
      <c r="I110" s="58"/>
      <c r="J110" s="59">
        <f t="shared" ref="J110:J119" si="54">H110</f>
        <v>0</v>
      </c>
      <c r="K110" s="59">
        <f t="shared" ref="K110:K119" si="55">J110/12</f>
        <v>0</v>
      </c>
      <c r="L110" s="60">
        <f t="shared" ref="L110:L119" si="56">IFERROR(J110/$J$109,0)</f>
        <v>0</v>
      </c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1:55" ht="16">
      <c r="A111" s="32"/>
      <c r="B111" s="53">
        <v>13.2</v>
      </c>
      <c r="C111" s="54"/>
      <c r="D111" s="32" t="s">
        <v>138</v>
      </c>
      <c r="E111" s="61"/>
      <c r="F111" s="56">
        <f t="shared" si="29"/>
        <v>0</v>
      </c>
      <c r="G111" s="62"/>
      <c r="H111" s="36">
        <f t="shared" si="2"/>
        <v>0</v>
      </c>
      <c r="I111" s="58"/>
      <c r="J111" s="59">
        <f t="shared" si="54"/>
        <v>0</v>
      </c>
      <c r="K111" s="59">
        <f t="shared" si="55"/>
        <v>0</v>
      </c>
      <c r="L111" s="60">
        <f t="shared" si="56"/>
        <v>0</v>
      </c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1:55" ht="16">
      <c r="A112" s="32"/>
      <c r="B112" s="53">
        <v>13.3</v>
      </c>
      <c r="C112" s="54"/>
      <c r="D112" s="32" t="s">
        <v>112</v>
      </c>
      <c r="E112" s="61"/>
      <c r="F112" s="56">
        <f t="shared" si="29"/>
        <v>0</v>
      </c>
      <c r="G112" s="62"/>
      <c r="H112" s="36">
        <f t="shared" si="2"/>
        <v>0</v>
      </c>
      <c r="I112" s="58"/>
      <c r="J112" s="59">
        <f t="shared" si="54"/>
        <v>0</v>
      </c>
      <c r="K112" s="59">
        <f t="shared" si="55"/>
        <v>0</v>
      </c>
      <c r="L112" s="60">
        <f t="shared" si="56"/>
        <v>0</v>
      </c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</row>
    <row r="113" spans="1:55" ht="16">
      <c r="A113" s="32"/>
      <c r="B113" s="53">
        <v>13.4</v>
      </c>
      <c r="C113" s="54"/>
      <c r="D113" s="32" t="s">
        <v>111</v>
      </c>
      <c r="E113" s="61"/>
      <c r="F113" s="56">
        <f t="shared" si="29"/>
        <v>0</v>
      </c>
      <c r="G113" s="62"/>
      <c r="H113" s="36">
        <f t="shared" si="2"/>
        <v>0</v>
      </c>
      <c r="I113" s="58"/>
      <c r="J113" s="59">
        <f t="shared" si="54"/>
        <v>0</v>
      </c>
      <c r="K113" s="59">
        <f t="shared" si="55"/>
        <v>0</v>
      </c>
      <c r="L113" s="60">
        <f t="shared" si="56"/>
        <v>0</v>
      </c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</row>
    <row r="114" spans="1:55" ht="16">
      <c r="A114" s="32"/>
      <c r="B114" s="53">
        <v>13.5</v>
      </c>
      <c r="C114" s="54"/>
      <c r="D114" s="32" t="s">
        <v>113</v>
      </c>
      <c r="E114" s="61"/>
      <c r="F114" s="56">
        <f t="shared" si="29"/>
        <v>0</v>
      </c>
      <c r="G114" s="62"/>
      <c r="H114" s="36">
        <f t="shared" si="2"/>
        <v>0</v>
      </c>
      <c r="I114" s="58"/>
      <c r="J114" s="59">
        <f t="shared" si="54"/>
        <v>0</v>
      </c>
      <c r="K114" s="59">
        <f t="shared" si="55"/>
        <v>0</v>
      </c>
      <c r="L114" s="60">
        <f t="shared" si="56"/>
        <v>0</v>
      </c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</row>
    <row r="115" spans="1:55" ht="16">
      <c r="A115" s="32"/>
      <c r="B115" s="53">
        <v>13.6</v>
      </c>
      <c r="C115" s="54"/>
      <c r="D115" s="32" t="s">
        <v>139</v>
      </c>
      <c r="E115" s="61"/>
      <c r="F115" s="56">
        <f t="shared" si="29"/>
        <v>0</v>
      </c>
      <c r="G115" s="62"/>
      <c r="H115" s="36">
        <f t="shared" si="2"/>
        <v>0</v>
      </c>
      <c r="I115" s="58"/>
      <c r="J115" s="59">
        <f t="shared" si="54"/>
        <v>0</v>
      </c>
      <c r="K115" s="59">
        <f t="shared" si="55"/>
        <v>0</v>
      </c>
      <c r="L115" s="60">
        <f t="shared" si="56"/>
        <v>0</v>
      </c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</row>
    <row r="116" spans="1:55" ht="16">
      <c r="A116" s="32"/>
      <c r="B116" s="53">
        <v>13.7</v>
      </c>
      <c r="C116" s="54"/>
      <c r="D116" s="32" t="s">
        <v>140</v>
      </c>
      <c r="E116" s="61"/>
      <c r="F116" s="56">
        <f t="shared" si="29"/>
        <v>0</v>
      </c>
      <c r="G116" s="62"/>
      <c r="H116" s="36">
        <f t="shared" si="2"/>
        <v>0</v>
      </c>
      <c r="I116" s="58"/>
      <c r="J116" s="59">
        <f t="shared" si="54"/>
        <v>0</v>
      </c>
      <c r="K116" s="59">
        <f t="shared" si="55"/>
        <v>0</v>
      </c>
      <c r="L116" s="60">
        <f t="shared" si="56"/>
        <v>0</v>
      </c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</row>
    <row r="117" spans="1:55" ht="16">
      <c r="A117" s="32"/>
      <c r="B117" s="53">
        <v>13.8</v>
      </c>
      <c r="C117" s="54"/>
      <c r="D117" s="32" t="s">
        <v>141</v>
      </c>
      <c r="E117" s="61"/>
      <c r="F117" s="56">
        <f t="shared" si="29"/>
        <v>0</v>
      </c>
      <c r="G117" s="62"/>
      <c r="H117" s="36">
        <f t="shared" si="2"/>
        <v>0</v>
      </c>
      <c r="I117" s="58"/>
      <c r="J117" s="59">
        <f t="shared" si="54"/>
        <v>0</v>
      </c>
      <c r="K117" s="59">
        <f t="shared" si="55"/>
        <v>0</v>
      </c>
      <c r="L117" s="60">
        <f t="shared" si="56"/>
        <v>0</v>
      </c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</row>
    <row r="118" spans="1:55" ht="16">
      <c r="A118" s="32"/>
      <c r="B118" s="53">
        <v>13.9</v>
      </c>
      <c r="C118" s="54"/>
      <c r="D118" s="32" t="s">
        <v>142</v>
      </c>
      <c r="E118" s="61"/>
      <c r="F118" s="56">
        <f t="shared" si="29"/>
        <v>0</v>
      </c>
      <c r="G118" s="62"/>
      <c r="H118" s="36">
        <f t="shared" si="2"/>
        <v>0</v>
      </c>
      <c r="I118" s="58"/>
      <c r="J118" s="59">
        <f t="shared" si="54"/>
        <v>0</v>
      </c>
      <c r="K118" s="59">
        <f t="shared" si="55"/>
        <v>0</v>
      </c>
      <c r="L118" s="60">
        <f t="shared" si="56"/>
        <v>0</v>
      </c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</row>
    <row r="119" spans="1:55" ht="16">
      <c r="A119" s="32"/>
      <c r="B119" s="53">
        <v>13.1</v>
      </c>
      <c r="C119" s="54"/>
      <c r="D119" s="32" t="s">
        <v>49</v>
      </c>
      <c r="E119" s="61"/>
      <c r="F119" s="56">
        <f t="shared" si="29"/>
        <v>0</v>
      </c>
      <c r="G119" s="62"/>
      <c r="H119" s="36">
        <f t="shared" si="2"/>
        <v>0</v>
      </c>
      <c r="I119" s="58"/>
      <c r="J119" s="59">
        <f t="shared" si="54"/>
        <v>0</v>
      </c>
      <c r="K119" s="59">
        <f t="shared" si="55"/>
        <v>0</v>
      </c>
      <c r="L119" s="60">
        <f t="shared" si="56"/>
        <v>0</v>
      </c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</row>
    <row r="120" spans="1:55" ht="16">
      <c r="A120" s="32"/>
      <c r="B120" s="63">
        <v>14</v>
      </c>
      <c r="C120" s="303" t="s">
        <v>143</v>
      </c>
      <c r="D120" s="291"/>
      <c r="E120" s="48"/>
      <c r="F120" s="49">
        <f t="shared" si="29"/>
        <v>0</v>
      </c>
      <c r="G120" s="48"/>
      <c r="H120" s="36">
        <f t="shared" si="2"/>
        <v>0</v>
      </c>
      <c r="I120" s="50"/>
      <c r="J120" s="64">
        <f t="shared" ref="J120:K120" si="57">SUM(J121:J122)</f>
        <v>0</v>
      </c>
      <c r="K120" s="64">
        <f t="shared" si="57"/>
        <v>0</v>
      </c>
      <c r="L120" s="51">
        <f>IFERROR(J120/$J$136,0)</f>
        <v>0</v>
      </c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</row>
    <row r="121" spans="1:55" ht="16">
      <c r="A121" s="32"/>
      <c r="B121" s="53">
        <v>14.1</v>
      </c>
      <c r="C121" s="54"/>
      <c r="D121" s="32" t="s">
        <v>144</v>
      </c>
      <c r="E121" s="55"/>
      <c r="F121" s="71">
        <f t="shared" si="29"/>
        <v>0</v>
      </c>
      <c r="G121" s="57"/>
      <c r="H121" s="36">
        <f t="shared" si="2"/>
        <v>0</v>
      </c>
      <c r="I121" s="58"/>
      <c r="J121" s="59">
        <f t="shared" ref="J121:J122" si="58">H121</f>
        <v>0</v>
      </c>
      <c r="K121" s="59">
        <f t="shared" ref="K121:K122" si="59">J121/12</f>
        <v>0</v>
      </c>
      <c r="L121" s="60">
        <f t="shared" ref="L121:L122" si="60">IFERROR(J121/$J$120,0)</f>
        <v>0</v>
      </c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</row>
    <row r="122" spans="1:55" ht="16">
      <c r="A122" s="32"/>
      <c r="B122" s="85">
        <v>14.2</v>
      </c>
      <c r="C122" s="65"/>
      <c r="D122" s="66" t="s">
        <v>145</v>
      </c>
      <c r="E122" s="61"/>
      <c r="F122" s="56">
        <f t="shared" si="29"/>
        <v>0</v>
      </c>
      <c r="G122" s="62"/>
      <c r="H122" s="36">
        <f t="shared" si="2"/>
        <v>0</v>
      </c>
      <c r="I122" s="58"/>
      <c r="J122" s="67">
        <f t="shared" si="58"/>
        <v>0</v>
      </c>
      <c r="K122" s="67">
        <f t="shared" si="59"/>
        <v>0</v>
      </c>
      <c r="L122" s="60">
        <f t="shared" si="60"/>
        <v>0</v>
      </c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</row>
    <row r="123" spans="1:55" ht="16">
      <c r="A123" s="32"/>
      <c r="B123" s="45">
        <v>15</v>
      </c>
      <c r="C123" s="68" t="s">
        <v>146</v>
      </c>
      <c r="D123" s="69"/>
      <c r="E123" s="87"/>
      <c r="F123" s="88">
        <f t="shared" si="29"/>
        <v>0</v>
      </c>
      <c r="G123" s="87"/>
      <c r="H123" s="36">
        <f t="shared" si="2"/>
        <v>0</v>
      </c>
      <c r="I123" s="50"/>
      <c r="J123" s="70">
        <f t="shared" ref="J123:K123" si="61">SUM(J124:J127)</f>
        <v>0</v>
      </c>
      <c r="K123" s="70">
        <f t="shared" si="61"/>
        <v>0</v>
      </c>
      <c r="L123" s="72">
        <f>IFERROR(J123/$J$136,0)</f>
        <v>0</v>
      </c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</row>
    <row r="124" spans="1:55" ht="16">
      <c r="A124" s="32"/>
      <c r="B124" s="53">
        <v>15.1</v>
      </c>
      <c r="C124" s="54"/>
      <c r="D124" s="32" t="s">
        <v>147</v>
      </c>
      <c r="E124" s="55"/>
      <c r="F124" s="71">
        <f t="shared" si="29"/>
        <v>0</v>
      </c>
      <c r="G124" s="57"/>
      <c r="H124" s="36">
        <f t="shared" si="2"/>
        <v>0</v>
      </c>
      <c r="I124" s="58"/>
      <c r="J124" s="59">
        <f t="shared" ref="J124:J127" si="62">H124</f>
        <v>0</v>
      </c>
      <c r="K124" s="59">
        <f t="shared" ref="K124:K127" si="63">J124/12</f>
        <v>0</v>
      </c>
      <c r="L124" s="60">
        <f t="shared" ref="L124:L127" si="64">IFERROR(J124/$J$123,0)</f>
        <v>0</v>
      </c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</row>
    <row r="125" spans="1:55" ht="16">
      <c r="A125" s="32"/>
      <c r="B125" s="53">
        <v>15.2</v>
      </c>
      <c r="C125" s="54"/>
      <c r="D125" s="32" t="s">
        <v>148</v>
      </c>
      <c r="E125" s="61"/>
      <c r="F125" s="56">
        <f t="shared" si="29"/>
        <v>0</v>
      </c>
      <c r="G125" s="62"/>
      <c r="H125" s="36">
        <f t="shared" si="2"/>
        <v>0</v>
      </c>
      <c r="I125" s="58"/>
      <c r="J125" s="59">
        <f t="shared" si="62"/>
        <v>0</v>
      </c>
      <c r="K125" s="59">
        <f t="shared" si="63"/>
        <v>0</v>
      </c>
      <c r="L125" s="60">
        <f t="shared" si="64"/>
        <v>0</v>
      </c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</row>
    <row r="126" spans="1:55" ht="16">
      <c r="A126" s="32"/>
      <c r="B126" s="53">
        <v>15.3</v>
      </c>
      <c r="C126" s="54"/>
      <c r="D126" s="32" t="s">
        <v>149</v>
      </c>
      <c r="E126" s="61"/>
      <c r="F126" s="56">
        <f t="shared" si="29"/>
        <v>0</v>
      </c>
      <c r="G126" s="62"/>
      <c r="H126" s="36">
        <f t="shared" si="2"/>
        <v>0</v>
      </c>
      <c r="I126" s="58"/>
      <c r="J126" s="59">
        <f t="shared" si="62"/>
        <v>0</v>
      </c>
      <c r="K126" s="59">
        <f t="shared" si="63"/>
        <v>0</v>
      </c>
      <c r="L126" s="60">
        <f t="shared" si="64"/>
        <v>0</v>
      </c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</row>
    <row r="127" spans="1:55" ht="16">
      <c r="A127" s="32"/>
      <c r="B127" s="53">
        <v>15.4</v>
      </c>
      <c r="C127" s="65"/>
      <c r="D127" s="66" t="s">
        <v>150</v>
      </c>
      <c r="E127" s="61"/>
      <c r="F127" s="56">
        <f t="shared" si="29"/>
        <v>0</v>
      </c>
      <c r="G127" s="62"/>
      <c r="H127" s="36">
        <f t="shared" si="2"/>
        <v>0</v>
      </c>
      <c r="I127" s="58"/>
      <c r="J127" s="67">
        <f t="shared" si="62"/>
        <v>0</v>
      </c>
      <c r="K127" s="67">
        <f t="shared" si="63"/>
        <v>0</v>
      </c>
      <c r="L127" s="60">
        <f t="shared" si="64"/>
        <v>0</v>
      </c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</row>
    <row r="128" spans="1:55" ht="16">
      <c r="A128" s="32"/>
      <c r="B128" s="63">
        <v>16</v>
      </c>
      <c r="C128" s="68" t="s">
        <v>151</v>
      </c>
      <c r="D128" s="69"/>
      <c r="E128" s="48"/>
      <c r="F128" s="49">
        <f t="shared" si="29"/>
        <v>0</v>
      </c>
      <c r="G128" s="48"/>
      <c r="H128" s="36">
        <f t="shared" si="2"/>
        <v>0</v>
      </c>
      <c r="I128" s="50"/>
      <c r="J128" s="70">
        <f t="shared" ref="J128:K128" si="65">J129</f>
        <v>0</v>
      </c>
      <c r="K128" s="70">
        <f t="shared" si="65"/>
        <v>0</v>
      </c>
      <c r="L128" s="72">
        <f>IFERROR(J128/$J$136,0)</f>
        <v>0</v>
      </c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</row>
    <row r="129" spans="1:55" ht="16">
      <c r="A129" s="32"/>
      <c r="B129" s="53">
        <v>16.100000000000001</v>
      </c>
      <c r="C129" s="54"/>
      <c r="D129" s="32" t="s">
        <v>151</v>
      </c>
      <c r="E129" s="55"/>
      <c r="F129" s="71">
        <f t="shared" si="29"/>
        <v>0</v>
      </c>
      <c r="G129" s="57"/>
      <c r="H129" s="36">
        <f t="shared" si="2"/>
        <v>0</v>
      </c>
      <c r="I129" s="58"/>
      <c r="J129" s="59">
        <f>H129</f>
        <v>0</v>
      </c>
      <c r="K129" s="59">
        <f>J129/12</f>
        <v>0</v>
      </c>
      <c r="L129" s="60">
        <f>IFERROR(J129/J128,0)</f>
        <v>0</v>
      </c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</row>
    <row r="130" spans="1:55" ht="16">
      <c r="A130" s="32"/>
      <c r="B130" s="63">
        <v>17</v>
      </c>
      <c r="C130" s="46" t="s">
        <v>152</v>
      </c>
      <c r="D130" s="47"/>
      <c r="E130" s="48"/>
      <c r="F130" s="49">
        <f t="shared" si="29"/>
        <v>0</v>
      </c>
      <c r="G130" s="48"/>
      <c r="H130" s="36">
        <f t="shared" si="2"/>
        <v>0</v>
      </c>
      <c r="I130" s="50"/>
      <c r="J130" s="64">
        <f t="shared" ref="J130:K130" si="66">SUM(J131:J132)</f>
        <v>0</v>
      </c>
      <c r="K130" s="64">
        <f t="shared" si="66"/>
        <v>0</v>
      </c>
      <c r="L130" s="51">
        <f>IFERROR(J130/$J$136,0)</f>
        <v>0</v>
      </c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1:55" ht="16">
      <c r="A131" s="32"/>
      <c r="B131" s="53">
        <v>17.100000000000001</v>
      </c>
      <c r="C131" s="54"/>
      <c r="D131" s="34">
        <v>1</v>
      </c>
      <c r="E131" s="55"/>
      <c r="F131" s="71">
        <f t="shared" si="29"/>
        <v>0</v>
      </c>
      <c r="G131" s="57"/>
      <c r="H131" s="36">
        <f t="shared" si="2"/>
        <v>0</v>
      </c>
      <c r="I131" s="58"/>
      <c r="J131" s="59">
        <f t="shared" ref="J131:J132" si="67">H131</f>
        <v>0</v>
      </c>
      <c r="K131" s="59">
        <f t="shared" ref="K131:K132" si="68">J131/12</f>
        <v>0</v>
      </c>
      <c r="L131" s="60">
        <f t="shared" ref="L131:L132" si="69">IFERROR(J131/$J$130,0)</f>
        <v>0</v>
      </c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</row>
    <row r="132" spans="1:55" ht="16">
      <c r="A132" s="32"/>
      <c r="B132" s="53">
        <v>17.2</v>
      </c>
      <c r="C132" s="54"/>
      <c r="D132" s="34">
        <v>2</v>
      </c>
      <c r="E132" s="61"/>
      <c r="F132" s="56">
        <f t="shared" si="29"/>
        <v>0</v>
      </c>
      <c r="G132" s="62"/>
      <c r="H132" s="36">
        <f t="shared" si="2"/>
        <v>0</v>
      </c>
      <c r="I132" s="58"/>
      <c r="J132" s="59">
        <f t="shared" si="67"/>
        <v>0</v>
      </c>
      <c r="K132" s="59">
        <f t="shared" si="68"/>
        <v>0</v>
      </c>
      <c r="L132" s="60">
        <f t="shared" si="69"/>
        <v>0</v>
      </c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</row>
    <row r="133" spans="1:55" ht="16">
      <c r="A133" s="32"/>
      <c r="B133" s="63">
        <v>18</v>
      </c>
      <c r="C133" s="303" t="s">
        <v>153</v>
      </c>
      <c r="D133" s="291"/>
      <c r="E133" s="48"/>
      <c r="F133" s="49">
        <f t="shared" si="29"/>
        <v>0</v>
      </c>
      <c r="G133" s="48"/>
      <c r="H133" s="36">
        <f t="shared" si="2"/>
        <v>0</v>
      </c>
      <c r="I133" s="50"/>
      <c r="J133" s="64">
        <f t="shared" ref="J133:K133" si="70">J134+J135</f>
        <v>0</v>
      </c>
      <c r="K133" s="64">
        <f t="shared" si="70"/>
        <v>0</v>
      </c>
      <c r="L133" s="51">
        <f>IFERROR(J133/$J$136,0)</f>
        <v>0</v>
      </c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</row>
    <row r="134" spans="1:55" ht="16">
      <c r="A134" s="32"/>
      <c r="B134" s="53">
        <v>18.100000000000001</v>
      </c>
      <c r="C134" s="54"/>
      <c r="D134" s="32" t="s">
        <v>154</v>
      </c>
      <c r="E134" s="55"/>
      <c r="F134" s="71">
        <f t="shared" si="29"/>
        <v>0</v>
      </c>
      <c r="G134" s="57"/>
      <c r="H134" s="36">
        <f t="shared" si="2"/>
        <v>0</v>
      </c>
      <c r="I134" s="58"/>
      <c r="J134" s="59">
        <f t="shared" ref="J134:J135" si="71">H134</f>
        <v>0</v>
      </c>
      <c r="K134" s="59">
        <f t="shared" ref="K134:K135" si="72">J134/12</f>
        <v>0</v>
      </c>
      <c r="L134" s="60">
        <f t="shared" ref="L134:L135" si="73">IFERROR(J134/$J$133,0)</f>
        <v>0</v>
      </c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</row>
    <row r="135" spans="1:55" ht="16">
      <c r="A135" s="32"/>
      <c r="B135" s="53">
        <v>18.2</v>
      </c>
      <c r="C135" s="54"/>
      <c r="D135" s="32" t="s">
        <v>155</v>
      </c>
      <c r="E135" s="61"/>
      <c r="F135" s="56">
        <f t="shared" si="29"/>
        <v>0</v>
      </c>
      <c r="G135" s="62"/>
      <c r="H135" s="36">
        <f t="shared" si="2"/>
        <v>0</v>
      </c>
      <c r="I135" s="58"/>
      <c r="J135" s="59">
        <f t="shared" si="71"/>
        <v>0</v>
      </c>
      <c r="K135" s="59">
        <f t="shared" si="72"/>
        <v>0</v>
      </c>
      <c r="L135" s="60">
        <f t="shared" si="73"/>
        <v>0</v>
      </c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</row>
    <row r="136" spans="1:55" ht="16">
      <c r="A136" s="32"/>
      <c r="B136" s="89"/>
      <c r="C136" s="304" t="s">
        <v>156</v>
      </c>
      <c r="D136" s="292"/>
      <c r="E136" s="90"/>
      <c r="F136" s="91"/>
      <c r="G136" s="90"/>
      <c r="H136" s="92" t="s">
        <v>157</v>
      </c>
      <c r="I136" s="91" t="s">
        <v>14</v>
      </c>
      <c r="J136" s="90">
        <f t="shared" ref="J136:L136" si="74">J133+J130+J128+J123+J120+J109+J102+J98+J91+J78+J70+J65+J43+J25+J20+J5+J35+J53</f>
        <v>0</v>
      </c>
      <c r="K136" s="90">
        <f t="shared" si="74"/>
        <v>0</v>
      </c>
      <c r="L136" s="93">
        <f t="shared" si="74"/>
        <v>0</v>
      </c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</row>
    <row r="137" spans="1:55" ht="16">
      <c r="A137" s="32"/>
      <c r="B137" s="32"/>
      <c r="C137" s="34"/>
      <c r="D137" s="33"/>
      <c r="E137" s="35"/>
      <c r="F137" s="33"/>
      <c r="G137" s="94"/>
      <c r="H137" s="32"/>
      <c r="I137" s="36"/>
      <c r="J137" s="35"/>
      <c r="K137" s="35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</row>
    <row r="138" spans="1:55" ht="16">
      <c r="A138" s="32"/>
      <c r="B138" s="300" t="s">
        <v>158</v>
      </c>
      <c r="C138" s="291"/>
      <c r="D138" s="291"/>
      <c r="E138" s="291"/>
      <c r="F138" s="291"/>
      <c r="G138" s="291"/>
      <c r="H138" s="291"/>
      <c r="I138" s="292"/>
      <c r="J138" s="301">
        <f>K136*300</f>
        <v>0</v>
      </c>
      <c r="K138" s="291"/>
      <c r="L138" s="29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</row>
    <row r="139" spans="1:55" ht="16">
      <c r="A139" s="32"/>
      <c r="B139" s="33"/>
      <c r="C139" s="34"/>
      <c r="D139" s="32"/>
      <c r="E139" s="35"/>
      <c r="F139" s="33"/>
      <c r="G139" s="35"/>
      <c r="H139" s="32"/>
      <c r="I139" s="36"/>
      <c r="J139" s="35"/>
      <c r="K139" s="35"/>
      <c r="L139" s="33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</row>
    <row r="140" spans="1:55" ht="16">
      <c r="A140" s="32"/>
      <c r="J140" s="95"/>
      <c r="K140" s="9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</row>
    <row r="141" spans="1:55" ht="16">
      <c r="A141" s="32"/>
      <c r="J141" s="95"/>
      <c r="K141" s="95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</row>
    <row r="142" spans="1:55" ht="16">
      <c r="A142" s="32"/>
      <c r="J142" s="95"/>
      <c r="K142" s="9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</row>
    <row r="143" spans="1:55" ht="16">
      <c r="A143" s="32"/>
      <c r="J143" s="95"/>
      <c r="K143" s="9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</row>
    <row r="144" spans="1:55" ht="16">
      <c r="A144" s="32"/>
      <c r="J144" s="95"/>
      <c r="K144" s="9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</row>
    <row r="145" spans="1:55" ht="16">
      <c r="A145" s="32"/>
      <c r="J145" s="95"/>
      <c r="K145" s="9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</row>
    <row r="146" spans="1:55" ht="16">
      <c r="A146" s="32"/>
      <c r="J146" s="95"/>
      <c r="K146" s="9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</row>
    <row r="147" spans="1:55" ht="16">
      <c r="A147" s="32"/>
      <c r="J147" s="95"/>
      <c r="K147" s="95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</row>
    <row r="148" spans="1:55" ht="16">
      <c r="A148" s="44"/>
      <c r="J148" s="95"/>
      <c r="K148" s="9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</row>
    <row r="149" spans="1:55" ht="16">
      <c r="A149" s="32"/>
      <c r="J149" s="95"/>
      <c r="K149" s="9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</row>
    <row r="150" spans="1:55" ht="16">
      <c r="A150" s="32"/>
      <c r="J150" s="95"/>
      <c r="K150" s="9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</row>
    <row r="151" spans="1:55" ht="16">
      <c r="A151" s="32"/>
      <c r="J151" s="95"/>
      <c r="K151" s="9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</row>
    <row r="152" spans="1:55" ht="16">
      <c r="A152" s="33"/>
      <c r="J152" s="95"/>
      <c r="K152" s="9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</row>
    <row r="153" spans="1:55" ht="16">
      <c r="A153" s="33"/>
      <c r="J153" s="95"/>
      <c r="K153" s="9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</row>
    <row r="154" spans="1:55" ht="16">
      <c r="A154" s="33"/>
      <c r="J154" s="95"/>
      <c r="K154" s="9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</row>
    <row r="155" spans="1:55" ht="16">
      <c r="A155" s="32"/>
      <c r="J155" s="95"/>
      <c r="K155" s="9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</row>
    <row r="156" spans="1:55" ht="16">
      <c r="A156" s="32"/>
      <c r="J156" s="95"/>
      <c r="K156" s="9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</row>
    <row r="157" spans="1:55" ht="16">
      <c r="A157" s="32"/>
      <c r="J157" s="95"/>
      <c r="K157" s="95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</row>
    <row r="158" spans="1:55" ht="16">
      <c r="A158" s="32"/>
      <c r="J158" s="95"/>
      <c r="K158" s="9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</row>
    <row r="159" spans="1:55" ht="16">
      <c r="A159" s="32"/>
      <c r="J159" s="95"/>
      <c r="K159" s="9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</row>
    <row r="160" spans="1:55" ht="16">
      <c r="A160" s="32"/>
      <c r="J160" s="95"/>
      <c r="K160" s="9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</row>
    <row r="161" spans="1:55" ht="16">
      <c r="A161" s="32"/>
      <c r="B161" s="32"/>
      <c r="C161" s="34"/>
      <c r="D161" s="32"/>
      <c r="E161" s="94"/>
      <c r="F161" s="32"/>
      <c r="G161" s="94"/>
      <c r="H161" s="32"/>
      <c r="I161" s="36"/>
      <c r="J161" s="35"/>
      <c r="K161" s="35"/>
      <c r="L161" s="33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1:55" ht="16">
      <c r="A162" s="32"/>
      <c r="B162" s="32"/>
      <c r="C162" s="34"/>
      <c r="D162" s="32"/>
      <c r="E162" s="94"/>
      <c r="F162" s="32"/>
      <c r="G162" s="94"/>
      <c r="H162" s="32"/>
      <c r="I162" s="36"/>
      <c r="J162" s="35"/>
      <c r="K162" s="35"/>
      <c r="L162" s="33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</row>
    <row r="163" spans="1:55" ht="16">
      <c r="A163" s="32"/>
      <c r="B163" s="33"/>
      <c r="C163" s="34"/>
      <c r="D163" s="32"/>
      <c r="E163" s="35"/>
      <c r="F163" s="33"/>
      <c r="G163" s="35"/>
      <c r="H163" s="32"/>
      <c r="I163" s="36"/>
      <c r="J163" s="35"/>
      <c r="K163" s="35"/>
      <c r="L163" s="33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</row>
    <row r="164" spans="1:55" ht="16">
      <c r="A164" s="32"/>
      <c r="B164" s="33"/>
      <c r="C164" s="34"/>
      <c r="D164" s="32"/>
      <c r="E164" s="35"/>
      <c r="F164" s="33"/>
      <c r="G164" s="35"/>
      <c r="H164" s="32"/>
      <c r="I164" s="36"/>
      <c r="J164" s="35"/>
      <c r="K164" s="35"/>
      <c r="L164" s="33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</row>
    <row r="165" spans="1:55" ht="16">
      <c r="A165" s="32"/>
      <c r="B165" s="33"/>
      <c r="C165" s="34"/>
      <c r="D165" s="32"/>
      <c r="E165" s="35"/>
      <c r="F165" s="33"/>
      <c r="G165" s="35"/>
      <c r="H165" s="32"/>
      <c r="I165" s="36"/>
      <c r="J165" s="35"/>
      <c r="K165" s="35"/>
      <c r="L165" s="33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</row>
    <row r="166" spans="1:55" ht="16">
      <c r="A166" s="32"/>
      <c r="B166" s="33"/>
      <c r="C166" s="34"/>
      <c r="D166" s="32"/>
      <c r="E166" s="35"/>
      <c r="F166" s="33"/>
      <c r="G166" s="35"/>
      <c r="H166" s="32"/>
      <c r="I166" s="36"/>
      <c r="J166" s="35"/>
      <c r="K166" s="35"/>
      <c r="L166" s="33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</row>
    <row r="167" spans="1:55" ht="16">
      <c r="A167" s="44"/>
      <c r="B167" s="44"/>
      <c r="C167" s="96"/>
      <c r="D167" s="44"/>
      <c r="E167" s="97"/>
      <c r="F167" s="44"/>
      <c r="G167" s="97"/>
      <c r="H167" s="44"/>
      <c r="I167" s="98"/>
      <c r="J167" s="99"/>
      <c r="K167" s="99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</row>
    <row r="168" spans="1:55" ht="16">
      <c r="A168" s="32"/>
      <c r="B168" s="33"/>
      <c r="C168" s="34"/>
      <c r="D168" s="32"/>
      <c r="E168" s="35"/>
      <c r="F168" s="33"/>
      <c r="G168" s="35"/>
      <c r="H168" s="32"/>
      <c r="I168" s="36"/>
      <c r="J168" s="35"/>
      <c r="K168" s="35"/>
      <c r="L168" s="33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1:55" ht="16">
      <c r="A169" s="32"/>
      <c r="B169" s="33"/>
      <c r="C169" s="34"/>
      <c r="D169" s="32"/>
      <c r="E169" s="35"/>
      <c r="F169" s="33"/>
      <c r="G169" s="35"/>
      <c r="H169" s="32"/>
      <c r="I169" s="36"/>
      <c r="J169" s="35"/>
      <c r="K169" s="35"/>
      <c r="L169" s="33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1:55" ht="16">
      <c r="A170" s="32"/>
      <c r="B170" s="33"/>
      <c r="C170" s="34"/>
      <c r="D170" s="32"/>
      <c r="E170" s="35"/>
      <c r="F170" s="33"/>
      <c r="G170" s="35"/>
      <c r="H170" s="32"/>
      <c r="I170" s="36"/>
      <c r="J170" s="35"/>
      <c r="K170" s="35"/>
      <c r="L170" s="33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</row>
    <row r="171" spans="1:55" ht="16">
      <c r="A171" s="32"/>
      <c r="B171" s="33"/>
      <c r="C171" s="34"/>
      <c r="D171" s="32"/>
      <c r="E171" s="35"/>
      <c r="F171" s="33"/>
      <c r="G171" s="35"/>
      <c r="H171" s="32"/>
      <c r="I171" s="36"/>
      <c r="J171" s="35"/>
      <c r="K171" s="35"/>
      <c r="L171" s="33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</row>
    <row r="172" spans="1:55" ht="16">
      <c r="A172" s="32"/>
      <c r="B172" s="33"/>
      <c r="C172" s="34"/>
      <c r="D172" s="32"/>
      <c r="E172" s="35"/>
      <c r="F172" s="33"/>
      <c r="G172" s="35"/>
      <c r="H172" s="32"/>
      <c r="I172" s="36"/>
      <c r="J172" s="35"/>
      <c r="K172" s="35"/>
      <c r="L172" s="33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</row>
    <row r="173" spans="1:55" ht="16">
      <c r="A173" s="32"/>
      <c r="B173" s="33"/>
      <c r="C173" s="34"/>
      <c r="D173" s="32"/>
      <c r="E173" s="35"/>
      <c r="F173" s="33"/>
      <c r="G173" s="35"/>
      <c r="H173" s="32"/>
      <c r="I173" s="36"/>
      <c r="J173" s="35"/>
      <c r="K173" s="35"/>
      <c r="L173" s="33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</row>
    <row r="174" spans="1:55" ht="16">
      <c r="A174" s="32"/>
      <c r="B174" s="33"/>
      <c r="C174" s="34"/>
      <c r="D174" s="32"/>
      <c r="E174" s="35"/>
      <c r="F174" s="33"/>
      <c r="G174" s="35"/>
      <c r="H174" s="32"/>
      <c r="I174" s="36"/>
      <c r="J174" s="35"/>
      <c r="K174" s="35"/>
      <c r="L174" s="33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</row>
    <row r="175" spans="1:55" ht="16">
      <c r="A175" s="32"/>
      <c r="B175" s="33"/>
      <c r="C175" s="34"/>
      <c r="D175" s="32"/>
      <c r="E175" s="35"/>
      <c r="F175" s="33"/>
      <c r="G175" s="35"/>
      <c r="H175" s="32"/>
      <c r="I175" s="36"/>
      <c r="J175" s="35"/>
      <c r="K175" s="35"/>
      <c r="L175" s="33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</row>
    <row r="176" spans="1:55" ht="16">
      <c r="A176" s="32"/>
      <c r="B176" s="33"/>
      <c r="C176" s="34"/>
      <c r="D176" s="32"/>
      <c r="E176" s="35"/>
      <c r="F176" s="33"/>
      <c r="G176" s="35"/>
      <c r="H176" s="32"/>
      <c r="I176" s="36"/>
      <c r="J176" s="35"/>
      <c r="K176" s="35"/>
      <c r="L176" s="33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</row>
    <row r="177" spans="1:55" ht="16">
      <c r="A177" s="44"/>
      <c r="B177" s="44"/>
      <c r="C177" s="96"/>
      <c r="D177" s="44"/>
      <c r="E177" s="97"/>
      <c r="F177" s="44"/>
      <c r="G177" s="97"/>
      <c r="H177" s="44"/>
      <c r="I177" s="98"/>
      <c r="J177" s="99"/>
      <c r="K177" s="99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</row>
    <row r="178" spans="1:55" ht="16">
      <c r="A178" s="32"/>
      <c r="B178" s="33"/>
      <c r="C178" s="34"/>
      <c r="D178" s="32"/>
      <c r="E178" s="35"/>
      <c r="F178" s="33"/>
      <c r="G178" s="35"/>
      <c r="H178" s="32"/>
      <c r="I178" s="36"/>
      <c r="J178" s="35"/>
      <c r="K178" s="35"/>
      <c r="L178" s="33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</row>
    <row r="179" spans="1:55" ht="16">
      <c r="A179" s="32"/>
      <c r="B179" s="33"/>
      <c r="C179" s="34"/>
      <c r="D179" s="32"/>
      <c r="E179" s="35"/>
      <c r="F179" s="33"/>
      <c r="G179" s="35"/>
      <c r="H179" s="32"/>
      <c r="I179" s="36"/>
      <c r="J179" s="35"/>
      <c r="K179" s="35"/>
      <c r="L179" s="33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</row>
    <row r="180" spans="1:55" ht="16">
      <c r="A180" s="32"/>
      <c r="B180" s="33"/>
      <c r="C180" s="34"/>
      <c r="D180" s="32"/>
      <c r="E180" s="35"/>
      <c r="F180" s="33"/>
      <c r="G180" s="35"/>
      <c r="H180" s="32"/>
      <c r="I180" s="36"/>
      <c r="J180" s="35"/>
      <c r="K180" s="35"/>
      <c r="L180" s="33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</row>
    <row r="181" spans="1:55" ht="16">
      <c r="A181" s="32"/>
      <c r="B181" s="33"/>
      <c r="C181" s="34"/>
      <c r="D181" s="32"/>
      <c r="E181" s="35"/>
      <c r="F181" s="33"/>
      <c r="G181" s="35"/>
      <c r="H181" s="32"/>
      <c r="I181" s="36"/>
      <c r="J181" s="35"/>
      <c r="K181" s="35"/>
      <c r="L181" s="33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</row>
    <row r="182" spans="1:55" ht="16">
      <c r="A182" s="32"/>
      <c r="B182" s="33"/>
      <c r="C182" s="34"/>
      <c r="D182" s="32"/>
      <c r="E182" s="35"/>
      <c r="F182" s="33"/>
      <c r="G182" s="35"/>
      <c r="H182" s="32"/>
      <c r="I182" s="36"/>
      <c r="J182" s="35"/>
      <c r="K182" s="35"/>
      <c r="L182" s="33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</row>
    <row r="183" spans="1:55" ht="16">
      <c r="A183" s="44"/>
      <c r="B183" s="44"/>
      <c r="C183" s="96"/>
      <c r="D183" s="44"/>
      <c r="E183" s="97"/>
      <c r="F183" s="44"/>
      <c r="G183" s="97"/>
      <c r="H183" s="44"/>
      <c r="I183" s="98"/>
      <c r="J183" s="99"/>
      <c r="K183" s="99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</row>
    <row r="184" spans="1:55" ht="16">
      <c r="A184" s="32"/>
      <c r="B184" s="33"/>
      <c r="C184" s="34"/>
      <c r="D184" s="32"/>
      <c r="E184" s="35"/>
      <c r="F184" s="33"/>
      <c r="G184" s="35"/>
      <c r="H184" s="32"/>
      <c r="I184" s="36"/>
      <c r="J184" s="35"/>
      <c r="K184" s="35"/>
      <c r="L184" s="33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</row>
    <row r="185" spans="1:55" ht="16">
      <c r="A185" s="32"/>
      <c r="B185" s="33"/>
      <c r="C185" s="34"/>
      <c r="D185" s="32"/>
      <c r="E185" s="35"/>
      <c r="F185" s="33"/>
      <c r="G185" s="35"/>
      <c r="H185" s="32"/>
      <c r="I185" s="36"/>
      <c r="J185" s="35"/>
      <c r="K185" s="35"/>
      <c r="L185" s="33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</row>
    <row r="186" spans="1:55" ht="16">
      <c r="A186" s="32"/>
      <c r="B186" s="33"/>
      <c r="C186" s="34"/>
      <c r="D186" s="32"/>
      <c r="E186" s="35"/>
      <c r="F186" s="33"/>
      <c r="G186" s="35"/>
      <c r="H186" s="32"/>
      <c r="I186" s="36"/>
      <c r="J186" s="35"/>
      <c r="K186" s="35"/>
      <c r="L186" s="33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</row>
    <row r="187" spans="1:55" ht="16">
      <c r="A187" s="32"/>
      <c r="B187" s="33"/>
      <c r="C187" s="34"/>
      <c r="D187" s="32"/>
      <c r="E187" s="35"/>
      <c r="F187" s="33"/>
      <c r="G187" s="35"/>
      <c r="H187" s="32"/>
      <c r="I187" s="36"/>
      <c r="J187" s="35"/>
      <c r="K187" s="35"/>
      <c r="L187" s="33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</row>
    <row r="188" spans="1:55" ht="16">
      <c r="A188" s="32"/>
      <c r="B188" s="33"/>
      <c r="C188" s="34"/>
      <c r="D188" s="32"/>
      <c r="E188" s="35"/>
      <c r="F188" s="33"/>
      <c r="G188" s="35"/>
      <c r="H188" s="32"/>
      <c r="I188" s="36"/>
      <c r="J188" s="35"/>
      <c r="K188" s="35"/>
      <c r="L188" s="33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</row>
    <row r="189" spans="1:55" ht="16">
      <c r="A189" s="32"/>
      <c r="B189" s="33"/>
      <c r="C189" s="34"/>
      <c r="D189" s="32"/>
      <c r="E189" s="35"/>
      <c r="F189" s="33"/>
      <c r="G189" s="35"/>
      <c r="H189" s="32"/>
      <c r="I189" s="36"/>
      <c r="J189" s="35"/>
      <c r="K189" s="35"/>
      <c r="L189" s="33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1:55" ht="16">
      <c r="A190" s="32"/>
      <c r="B190" s="33"/>
      <c r="C190" s="34"/>
      <c r="D190" s="32"/>
      <c r="E190" s="35"/>
      <c r="F190" s="33"/>
      <c r="G190" s="35"/>
      <c r="H190" s="32"/>
      <c r="I190" s="36"/>
      <c r="J190" s="35"/>
      <c r="K190" s="35"/>
      <c r="L190" s="33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1:55" ht="16">
      <c r="A191" s="32"/>
      <c r="B191" s="33"/>
      <c r="C191" s="34"/>
      <c r="D191" s="32"/>
      <c r="E191" s="35"/>
      <c r="F191" s="33"/>
      <c r="G191" s="35"/>
      <c r="H191" s="32"/>
      <c r="I191" s="36"/>
      <c r="J191" s="35"/>
      <c r="K191" s="35"/>
      <c r="L191" s="33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</row>
    <row r="192" spans="1:55" ht="16">
      <c r="A192" s="32"/>
      <c r="B192" s="33"/>
      <c r="C192" s="34"/>
      <c r="D192" s="32"/>
      <c r="E192" s="35"/>
      <c r="F192" s="33"/>
      <c r="G192" s="35"/>
      <c r="H192" s="32"/>
      <c r="I192" s="36"/>
      <c r="J192" s="35"/>
      <c r="K192" s="35"/>
      <c r="L192" s="33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</row>
    <row r="193" spans="1:55" ht="16">
      <c r="A193" s="32"/>
      <c r="B193" s="33"/>
      <c r="C193" s="34"/>
      <c r="D193" s="32"/>
      <c r="E193" s="35"/>
      <c r="F193" s="33"/>
      <c r="G193" s="35"/>
      <c r="H193" s="32"/>
      <c r="I193" s="36"/>
      <c r="J193" s="35"/>
      <c r="K193" s="35"/>
      <c r="L193" s="33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</row>
    <row r="194" spans="1:55" ht="16">
      <c r="A194" s="32"/>
      <c r="B194" s="33"/>
      <c r="C194" s="34"/>
      <c r="D194" s="32"/>
      <c r="E194" s="35"/>
      <c r="F194" s="33"/>
      <c r="G194" s="35"/>
      <c r="H194" s="32"/>
      <c r="I194" s="36"/>
      <c r="J194" s="35"/>
      <c r="K194" s="35"/>
      <c r="L194" s="33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</row>
    <row r="195" spans="1:55" ht="16">
      <c r="A195" s="32"/>
      <c r="B195" s="33"/>
      <c r="C195" s="34"/>
      <c r="D195" s="32"/>
      <c r="E195" s="35"/>
      <c r="F195" s="33"/>
      <c r="G195" s="35"/>
      <c r="H195" s="32"/>
      <c r="I195" s="36"/>
      <c r="J195" s="35"/>
      <c r="K195" s="35"/>
      <c r="L195" s="33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</row>
    <row r="196" spans="1:55" ht="16">
      <c r="A196" s="32"/>
      <c r="B196" s="33"/>
      <c r="C196" s="34"/>
      <c r="D196" s="32"/>
      <c r="E196" s="35"/>
      <c r="F196" s="33"/>
      <c r="G196" s="35"/>
      <c r="H196" s="32"/>
      <c r="I196" s="36"/>
      <c r="J196" s="35"/>
      <c r="K196" s="35"/>
      <c r="L196" s="33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</row>
    <row r="197" spans="1:55" ht="16">
      <c r="A197" s="32"/>
      <c r="B197" s="33"/>
      <c r="C197" s="34"/>
      <c r="D197" s="32"/>
      <c r="E197" s="35"/>
      <c r="F197" s="33"/>
      <c r="G197" s="35"/>
      <c r="H197" s="32"/>
      <c r="I197" s="36"/>
      <c r="J197" s="35"/>
      <c r="K197" s="35"/>
      <c r="L197" s="33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</row>
    <row r="198" spans="1:55" ht="16">
      <c r="A198" s="32"/>
      <c r="B198" s="33"/>
      <c r="C198" s="34"/>
      <c r="D198" s="32"/>
      <c r="E198" s="35"/>
      <c r="F198" s="33"/>
      <c r="G198" s="35"/>
      <c r="H198" s="32"/>
      <c r="I198" s="36"/>
      <c r="J198" s="35"/>
      <c r="K198" s="35"/>
      <c r="L198" s="33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1:55" ht="16">
      <c r="A199" s="32"/>
      <c r="B199" s="33"/>
      <c r="C199" s="34"/>
      <c r="D199" s="32"/>
      <c r="E199" s="35"/>
      <c r="F199" s="33"/>
      <c r="G199" s="35"/>
      <c r="H199" s="32"/>
      <c r="I199" s="36"/>
      <c r="J199" s="35"/>
      <c r="K199" s="35"/>
      <c r="L199" s="33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</row>
    <row r="200" spans="1:55" ht="16">
      <c r="A200" s="32"/>
      <c r="B200" s="33"/>
      <c r="C200" s="34"/>
      <c r="D200" s="32"/>
      <c r="E200" s="35"/>
      <c r="F200" s="33"/>
      <c r="G200" s="35"/>
      <c r="H200" s="32"/>
      <c r="I200" s="36"/>
      <c r="J200" s="35"/>
      <c r="K200" s="35"/>
      <c r="L200" s="33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</row>
    <row r="201" spans="1:55" ht="16">
      <c r="A201" s="32"/>
      <c r="B201" s="33"/>
      <c r="C201" s="34"/>
      <c r="D201" s="32"/>
      <c r="E201" s="35"/>
      <c r="F201" s="33"/>
      <c r="G201" s="35"/>
      <c r="H201" s="32"/>
      <c r="I201" s="36"/>
      <c r="J201" s="35"/>
      <c r="K201" s="35"/>
      <c r="L201" s="33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</row>
    <row r="202" spans="1:55" ht="16">
      <c r="A202" s="32"/>
      <c r="B202" s="33"/>
      <c r="C202" s="34"/>
      <c r="D202" s="32"/>
      <c r="E202" s="35"/>
      <c r="F202" s="33"/>
      <c r="G202" s="35"/>
      <c r="H202" s="32"/>
      <c r="I202" s="36"/>
      <c r="J202" s="35"/>
      <c r="K202" s="35"/>
      <c r="L202" s="33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</row>
    <row r="203" spans="1:55" ht="16">
      <c r="A203" s="32"/>
      <c r="B203" s="33"/>
      <c r="C203" s="34"/>
      <c r="D203" s="32"/>
      <c r="E203" s="35"/>
      <c r="F203" s="33"/>
      <c r="G203" s="35"/>
      <c r="H203" s="32"/>
      <c r="I203" s="36"/>
      <c r="J203" s="35"/>
      <c r="K203" s="35"/>
      <c r="L203" s="33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</row>
    <row r="204" spans="1:55" ht="16">
      <c r="A204" s="32"/>
      <c r="B204" s="33"/>
      <c r="C204" s="34"/>
      <c r="D204" s="32"/>
      <c r="E204" s="35"/>
      <c r="F204" s="33"/>
      <c r="G204" s="35"/>
      <c r="H204" s="32"/>
      <c r="I204" s="36"/>
      <c r="J204" s="35"/>
      <c r="K204" s="35"/>
      <c r="L204" s="33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1:55" ht="16">
      <c r="A205" s="32"/>
      <c r="B205" s="33"/>
      <c r="C205" s="34"/>
      <c r="D205" s="32"/>
      <c r="E205" s="35"/>
      <c r="F205" s="33"/>
      <c r="G205" s="35"/>
      <c r="H205" s="32"/>
      <c r="I205" s="36"/>
      <c r="J205" s="35"/>
      <c r="K205" s="35"/>
      <c r="L205" s="33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</row>
    <row r="206" spans="1:55" ht="16">
      <c r="A206" s="32"/>
      <c r="B206" s="33"/>
      <c r="C206" s="34"/>
      <c r="D206" s="32"/>
      <c r="E206" s="35"/>
      <c r="F206" s="33"/>
      <c r="G206" s="35"/>
      <c r="H206" s="32"/>
      <c r="I206" s="36"/>
      <c r="J206" s="35"/>
      <c r="K206" s="35"/>
      <c r="L206" s="33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</row>
    <row r="207" spans="1:55" ht="16">
      <c r="A207" s="32"/>
      <c r="B207" s="33"/>
      <c r="C207" s="34"/>
      <c r="D207" s="32"/>
      <c r="E207" s="35"/>
      <c r="F207" s="33"/>
      <c r="G207" s="35"/>
      <c r="H207" s="32"/>
      <c r="I207" s="36"/>
      <c r="J207" s="35"/>
      <c r="K207" s="35"/>
      <c r="L207" s="33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</row>
    <row r="208" spans="1:55" ht="16">
      <c r="A208" s="32"/>
      <c r="B208" s="33"/>
      <c r="C208" s="34"/>
      <c r="D208" s="32"/>
      <c r="E208" s="35"/>
      <c r="F208" s="33"/>
      <c r="G208" s="35"/>
      <c r="H208" s="32"/>
      <c r="I208" s="36"/>
      <c r="J208" s="35"/>
      <c r="K208" s="35"/>
      <c r="L208" s="33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</row>
    <row r="209" spans="1:55" ht="16">
      <c r="A209" s="32"/>
      <c r="B209" s="33"/>
      <c r="C209" s="34"/>
      <c r="D209" s="32"/>
      <c r="E209" s="35"/>
      <c r="F209" s="33"/>
      <c r="G209" s="35"/>
      <c r="H209" s="32"/>
      <c r="I209" s="36"/>
      <c r="J209" s="35"/>
      <c r="K209" s="35"/>
      <c r="L209" s="33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</row>
    <row r="210" spans="1:55" ht="16">
      <c r="A210" s="32"/>
      <c r="B210" s="33"/>
      <c r="C210" s="34"/>
      <c r="D210" s="32"/>
      <c r="E210" s="35"/>
      <c r="F210" s="33"/>
      <c r="G210" s="35"/>
      <c r="H210" s="32"/>
      <c r="I210" s="36"/>
      <c r="J210" s="35"/>
      <c r="K210" s="35"/>
      <c r="L210" s="33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</row>
    <row r="211" spans="1:55" ht="16">
      <c r="A211" s="32"/>
      <c r="B211" s="33"/>
      <c r="C211" s="34"/>
      <c r="D211" s="32"/>
      <c r="E211" s="35"/>
      <c r="F211" s="33"/>
      <c r="G211" s="35"/>
      <c r="H211" s="32"/>
      <c r="I211" s="36"/>
      <c r="J211" s="35"/>
      <c r="K211" s="35"/>
      <c r="L211" s="33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</row>
    <row r="212" spans="1:55" ht="16">
      <c r="A212" s="32"/>
      <c r="B212" s="33"/>
      <c r="C212" s="34"/>
      <c r="D212" s="32"/>
      <c r="E212" s="35"/>
      <c r="F212" s="33"/>
      <c r="G212" s="35"/>
      <c r="H212" s="32"/>
      <c r="I212" s="36"/>
      <c r="J212" s="35"/>
      <c r="K212" s="35"/>
      <c r="L212" s="33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</row>
    <row r="213" spans="1:55" ht="16">
      <c r="A213" s="32"/>
      <c r="B213" s="33"/>
      <c r="C213" s="34"/>
      <c r="D213" s="32"/>
      <c r="E213" s="35"/>
      <c r="F213" s="33"/>
      <c r="G213" s="35"/>
      <c r="H213" s="32"/>
      <c r="I213" s="36"/>
      <c r="J213" s="35"/>
      <c r="K213" s="35"/>
      <c r="L213" s="33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</row>
    <row r="214" spans="1:55" ht="16">
      <c r="A214" s="32"/>
      <c r="B214" s="33"/>
      <c r="C214" s="34"/>
      <c r="D214" s="32"/>
      <c r="E214" s="35"/>
      <c r="F214" s="33"/>
      <c r="G214" s="35"/>
      <c r="H214" s="32"/>
      <c r="I214" s="36"/>
      <c r="J214" s="35"/>
      <c r="K214" s="35"/>
      <c r="L214" s="33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</row>
    <row r="215" spans="1:55" ht="16">
      <c r="A215" s="32"/>
      <c r="B215" s="33"/>
      <c r="C215" s="34"/>
      <c r="D215" s="32"/>
      <c r="E215" s="35"/>
      <c r="F215" s="33"/>
      <c r="G215" s="35"/>
      <c r="H215" s="32"/>
      <c r="I215" s="36"/>
      <c r="J215" s="35"/>
      <c r="K215" s="35"/>
      <c r="L215" s="33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</row>
    <row r="216" spans="1:55" ht="16">
      <c r="A216" s="32"/>
      <c r="B216" s="33"/>
      <c r="C216" s="34"/>
      <c r="D216" s="32"/>
      <c r="E216" s="35"/>
      <c r="F216" s="33"/>
      <c r="G216" s="35"/>
      <c r="H216" s="32"/>
      <c r="I216" s="36"/>
      <c r="J216" s="35"/>
      <c r="K216" s="35"/>
      <c r="L216" s="33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</row>
    <row r="217" spans="1:55" ht="16">
      <c r="A217" s="32"/>
      <c r="B217" s="33"/>
      <c r="C217" s="34"/>
      <c r="D217" s="32"/>
      <c r="E217" s="35"/>
      <c r="F217" s="33"/>
      <c r="G217" s="35"/>
      <c r="H217" s="32"/>
      <c r="I217" s="36"/>
      <c r="J217" s="35"/>
      <c r="K217" s="35"/>
      <c r="L217" s="33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</row>
    <row r="218" spans="1:55" ht="16">
      <c r="A218" s="32"/>
      <c r="B218" s="33"/>
      <c r="C218" s="34"/>
      <c r="D218" s="32"/>
      <c r="E218" s="35"/>
      <c r="F218" s="33"/>
      <c r="G218" s="35"/>
      <c r="H218" s="32"/>
      <c r="I218" s="36"/>
      <c r="J218" s="35"/>
      <c r="K218" s="35"/>
      <c r="L218" s="33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</row>
    <row r="219" spans="1:55" ht="16">
      <c r="A219" s="32"/>
      <c r="B219" s="33"/>
      <c r="C219" s="34"/>
      <c r="D219" s="32"/>
      <c r="E219" s="35"/>
      <c r="F219" s="33"/>
      <c r="G219" s="35"/>
      <c r="H219" s="32"/>
      <c r="I219" s="36"/>
      <c r="J219" s="35"/>
      <c r="K219" s="35"/>
      <c r="L219" s="33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</row>
    <row r="220" spans="1:55" ht="16">
      <c r="A220" s="32"/>
      <c r="B220" s="33"/>
      <c r="C220" s="34"/>
      <c r="D220" s="32"/>
      <c r="E220" s="35"/>
      <c r="F220" s="33"/>
      <c r="G220" s="35"/>
      <c r="H220" s="32"/>
      <c r="I220" s="36"/>
      <c r="J220" s="35"/>
      <c r="K220" s="35"/>
      <c r="L220" s="33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</row>
    <row r="221" spans="1:55" ht="16">
      <c r="A221" s="32"/>
      <c r="B221" s="33"/>
      <c r="C221" s="34"/>
      <c r="D221" s="32"/>
      <c r="E221" s="35"/>
      <c r="F221" s="33"/>
      <c r="G221" s="35"/>
      <c r="H221" s="32"/>
      <c r="I221" s="36"/>
      <c r="J221" s="35"/>
      <c r="K221" s="35"/>
      <c r="L221" s="33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</row>
    <row r="222" spans="1:55" ht="16">
      <c r="A222" s="32"/>
      <c r="B222" s="33"/>
      <c r="C222" s="34"/>
      <c r="D222" s="32"/>
      <c r="E222" s="35"/>
      <c r="F222" s="33"/>
      <c r="G222" s="35"/>
      <c r="H222" s="32"/>
      <c r="I222" s="36"/>
      <c r="J222" s="35"/>
      <c r="K222" s="35"/>
      <c r="L222" s="33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</row>
    <row r="223" spans="1:55" ht="16">
      <c r="A223" s="32"/>
      <c r="B223" s="33"/>
      <c r="C223" s="34"/>
      <c r="D223" s="32"/>
      <c r="E223" s="35"/>
      <c r="F223" s="33"/>
      <c r="G223" s="35"/>
      <c r="H223" s="32"/>
      <c r="I223" s="36"/>
      <c r="J223" s="35"/>
      <c r="K223" s="35"/>
      <c r="L223" s="33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</row>
    <row r="224" spans="1:55" ht="16">
      <c r="A224" s="32"/>
      <c r="B224" s="33"/>
      <c r="C224" s="34"/>
      <c r="D224" s="32"/>
      <c r="E224" s="35"/>
      <c r="F224" s="33"/>
      <c r="G224" s="35"/>
      <c r="H224" s="32"/>
      <c r="I224" s="36"/>
      <c r="J224" s="35"/>
      <c r="K224" s="35"/>
      <c r="L224" s="33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</row>
    <row r="225" spans="1:55" ht="16">
      <c r="A225" s="32"/>
      <c r="B225" s="33"/>
      <c r="C225" s="34"/>
      <c r="D225" s="32"/>
      <c r="E225" s="35"/>
      <c r="F225" s="33"/>
      <c r="G225" s="35"/>
      <c r="H225" s="32"/>
      <c r="I225" s="36"/>
      <c r="J225" s="35"/>
      <c r="K225" s="35"/>
      <c r="L225" s="33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</row>
    <row r="226" spans="1:55" ht="16">
      <c r="A226" s="32"/>
      <c r="B226" s="33"/>
      <c r="C226" s="34"/>
      <c r="D226" s="32"/>
      <c r="E226" s="35"/>
      <c r="F226" s="33"/>
      <c r="G226" s="35"/>
      <c r="H226" s="32"/>
      <c r="I226" s="36"/>
      <c r="J226" s="35"/>
      <c r="K226" s="35"/>
      <c r="L226" s="33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</row>
    <row r="227" spans="1:55" ht="16">
      <c r="A227" s="32"/>
      <c r="B227" s="33"/>
      <c r="C227" s="34"/>
      <c r="D227" s="32"/>
      <c r="E227" s="35"/>
      <c r="F227" s="33"/>
      <c r="G227" s="35"/>
      <c r="H227" s="32"/>
      <c r="I227" s="36"/>
      <c r="J227" s="35"/>
      <c r="K227" s="35"/>
      <c r="L227" s="33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</row>
    <row r="228" spans="1:55" ht="16">
      <c r="A228" s="32"/>
      <c r="B228" s="33"/>
      <c r="C228" s="34"/>
      <c r="D228" s="32"/>
      <c r="E228" s="35"/>
      <c r="F228" s="33"/>
      <c r="G228" s="35"/>
      <c r="H228" s="32"/>
      <c r="I228" s="36"/>
      <c r="J228" s="35"/>
      <c r="K228" s="35"/>
      <c r="L228" s="33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</row>
    <row r="229" spans="1:55" ht="16">
      <c r="A229" s="32"/>
      <c r="B229" s="33"/>
      <c r="C229" s="34"/>
      <c r="D229" s="32"/>
      <c r="E229" s="35"/>
      <c r="F229" s="33"/>
      <c r="G229" s="35"/>
      <c r="H229" s="32"/>
      <c r="I229" s="36"/>
      <c r="J229" s="35"/>
      <c r="K229" s="35"/>
      <c r="L229" s="33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</row>
    <row r="230" spans="1:55" ht="16">
      <c r="A230" s="32"/>
      <c r="B230" s="33"/>
      <c r="C230" s="34"/>
      <c r="D230" s="32"/>
      <c r="E230" s="35"/>
      <c r="F230" s="33"/>
      <c r="G230" s="35"/>
      <c r="H230" s="32"/>
      <c r="I230" s="36"/>
      <c r="J230" s="35"/>
      <c r="K230" s="35"/>
      <c r="L230" s="33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</row>
    <row r="231" spans="1:55" ht="16">
      <c r="A231" s="32"/>
      <c r="B231" s="33"/>
      <c r="C231" s="34"/>
      <c r="D231" s="32"/>
      <c r="E231" s="35"/>
      <c r="F231" s="33"/>
      <c r="G231" s="35"/>
      <c r="H231" s="32"/>
      <c r="I231" s="36"/>
      <c r="J231" s="35"/>
      <c r="K231" s="35"/>
      <c r="L231" s="33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</row>
    <row r="232" spans="1:55" ht="16">
      <c r="A232" s="32"/>
      <c r="B232" s="33"/>
      <c r="C232" s="34"/>
      <c r="D232" s="32"/>
      <c r="E232" s="35"/>
      <c r="F232" s="33"/>
      <c r="G232" s="35"/>
      <c r="H232" s="32"/>
      <c r="I232" s="36"/>
      <c r="J232" s="35"/>
      <c r="K232" s="35"/>
      <c r="L232" s="33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</row>
    <row r="233" spans="1:55" ht="16">
      <c r="A233" s="32"/>
      <c r="B233" s="33"/>
      <c r="C233" s="34"/>
      <c r="D233" s="32"/>
      <c r="E233" s="35"/>
      <c r="F233" s="33"/>
      <c r="G233" s="35"/>
      <c r="H233" s="32"/>
      <c r="I233" s="36"/>
      <c r="J233" s="35"/>
      <c r="K233" s="35"/>
      <c r="L233" s="33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</row>
    <row r="234" spans="1:55" ht="16">
      <c r="A234" s="32"/>
      <c r="B234" s="33"/>
      <c r="C234" s="34"/>
      <c r="D234" s="32"/>
      <c r="E234" s="35"/>
      <c r="F234" s="33"/>
      <c r="G234" s="35"/>
      <c r="H234" s="32"/>
      <c r="I234" s="36"/>
      <c r="J234" s="35"/>
      <c r="K234" s="35"/>
      <c r="L234" s="33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</row>
    <row r="235" spans="1:55" ht="16">
      <c r="A235" s="32"/>
      <c r="B235" s="33"/>
      <c r="C235" s="34"/>
      <c r="D235" s="32"/>
      <c r="E235" s="35"/>
      <c r="F235" s="33"/>
      <c r="G235" s="35"/>
      <c r="H235" s="32"/>
      <c r="I235" s="36"/>
      <c r="J235" s="35"/>
      <c r="K235" s="35"/>
      <c r="L235" s="33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</row>
    <row r="236" spans="1:55" ht="16">
      <c r="A236" s="32"/>
      <c r="B236" s="33"/>
      <c r="C236" s="34"/>
      <c r="D236" s="32"/>
      <c r="E236" s="35"/>
      <c r="F236" s="33"/>
      <c r="G236" s="35"/>
      <c r="H236" s="32"/>
      <c r="I236" s="36"/>
      <c r="J236" s="35"/>
      <c r="K236" s="35"/>
      <c r="L236" s="33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</row>
    <row r="237" spans="1:55" ht="16">
      <c r="A237" s="32"/>
      <c r="B237" s="33"/>
      <c r="C237" s="34"/>
      <c r="D237" s="32"/>
      <c r="E237" s="35"/>
      <c r="F237" s="33"/>
      <c r="G237" s="35"/>
      <c r="H237" s="32"/>
      <c r="I237" s="36"/>
      <c r="J237" s="35"/>
      <c r="K237" s="35"/>
      <c r="L237" s="33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</row>
    <row r="238" spans="1:55" ht="16">
      <c r="A238" s="32"/>
      <c r="B238" s="33"/>
      <c r="C238" s="34"/>
      <c r="D238" s="32"/>
      <c r="E238" s="35"/>
      <c r="F238" s="33"/>
      <c r="G238" s="35"/>
      <c r="H238" s="32"/>
      <c r="I238" s="36"/>
      <c r="J238" s="35"/>
      <c r="K238" s="35"/>
      <c r="L238" s="33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</row>
    <row r="239" spans="1:55" ht="16">
      <c r="A239" s="32"/>
      <c r="B239" s="33"/>
      <c r="C239" s="34"/>
      <c r="D239" s="32"/>
      <c r="E239" s="35"/>
      <c r="F239" s="33"/>
      <c r="G239" s="35"/>
      <c r="H239" s="32"/>
      <c r="I239" s="36"/>
      <c r="J239" s="35"/>
      <c r="K239" s="35"/>
      <c r="L239" s="33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</row>
    <row r="240" spans="1:55" ht="16">
      <c r="A240" s="32"/>
      <c r="B240" s="33"/>
      <c r="C240" s="34"/>
      <c r="D240" s="32"/>
      <c r="E240" s="35"/>
      <c r="F240" s="33"/>
      <c r="G240" s="35"/>
      <c r="H240" s="32"/>
      <c r="I240" s="36"/>
      <c r="J240" s="35"/>
      <c r="K240" s="35"/>
      <c r="L240" s="33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</row>
    <row r="241" spans="1:55" ht="16">
      <c r="A241" s="32"/>
      <c r="B241" s="33"/>
      <c r="C241" s="34"/>
      <c r="D241" s="32"/>
      <c r="E241" s="35"/>
      <c r="F241" s="33"/>
      <c r="G241" s="35"/>
      <c r="H241" s="32"/>
      <c r="I241" s="36"/>
      <c r="J241" s="35"/>
      <c r="K241" s="35"/>
      <c r="L241" s="33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</row>
    <row r="242" spans="1:55" ht="16">
      <c r="A242" s="32"/>
      <c r="B242" s="33"/>
      <c r="C242" s="34"/>
      <c r="D242" s="32"/>
      <c r="E242" s="35"/>
      <c r="F242" s="33"/>
      <c r="G242" s="35"/>
      <c r="H242" s="32"/>
      <c r="I242" s="36"/>
      <c r="J242" s="35"/>
      <c r="K242" s="35"/>
      <c r="L242" s="33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</row>
    <row r="243" spans="1:55" ht="16">
      <c r="A243" s="32"/>
      <c r="B243" s="33"/>
      <c r="C243" s="34"/>
      <c r="D243" s="32"/>
      <c r="E243" s="35"/>
      <c r="F243" s="33"/>
      <c r="G243" s="35"/>
      <c r="H243" s="32"/>
      <c r="I243" s="36"/>
      <c r="J243" s="35"/>
      <c r="K243" s="35"/>
      <c r="L243" s="33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</row>
    <row r="244" spans="1:55" ht="16">
      <c r="A244" s="32"/>
      <c r="B244" s="33"/>
      <c r="C244" s="34"/>
      <c r="D244" s="32"/>
      <c r="E244" s="35"/>
      <c r="F244" s="33"/>
      <c r="G244" s="35"/>
      <c r="H244" s="32"/>
      <c r="I244" s="36"/>
      <c r="J244" s="35"/>
      <c r="K244" s="35"/>
      <c r="L244" s="33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</row>
    <row r="245" spans="1:55" ht="16">
      <c r="A245" s="32"/>
      <c r="B245" s="33"/>
      <c r="C245" s="34"/>
      <c r="D245" s="32"/>
      <c r="E245" s="35"/>
      <c r="F245" s="33"/>
      <c r="G245" s="35"/>
      <c r="H245" s="32"/>
      <c r="I245" s="36"/>
      <c r="J245" s="35"/>
      <c r="K245" s="35"/>
      <c r="L245" s="33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</row>
    <row r="246" spans="1:55" ht="16">
      <c r="A246" s="32"/>
      <c r="B246" s="33"/>
      <c r="C246" s="34"/>
      <c r="D246" s="32"/>
      <c r="E246" s="35"/>
      <c r="F246" s="33"/>
      <c r="G246" s="35"/>
      <c r="H246" s="32"/>
      <c r="I246" s="36"/>
      <c r="J246" s="35"/>
      <c r="K246" s="35"/>
      <c r="L246" s="33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</row>
    <row r="247" spans="1:55" ht="16">
      <c r="A247" s="32"/>
      <c r="B247" s="33"/>
      <c r="C247" s="34"/>
      <c r="D247" s="32"/>
      <c r="E247" s="35"/>
      <c r="F247" s="33"/>
      <c r="G247" s="35"/>
      <c r="H247" s="32"/>
      <c r="I247" s="36"/>
      <c r="J247" s="35"/>
      <c r="K247" s="35"/>
      <c r="L247" s="33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</row>
    <row r="248" spans="1:55" ht="16">
      <c r="A248" s="32"/>
      <c r="B248" s="33"/>
      <c r="C248" s="34"/>
      <c r="D248" s="32"/>
      <c r="E248" s="35"/>
      <c r="F248" s="33"/>
      <c r="G248" s="35"/>
      <c r="H248" s="32"/>
      <c r="I248" s="36"/>
      <c r="J248" s="35"/>
      <c r="K248" s="35"/>
      <c r="L248" s="33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</row>
    <row r="249" spans="1:55" ht="16">
      <c r="A249" s="32"/>
      <c r="B249" s="33"/>
      <c r="C249" s="34"/>
      <c r="D249" s="32"/>
      <c r="E249" s="35"/>
      <c r="F249" s="33"/>
      <c r="G249" s="35"/>
      <c r="H249" s="32"/>
      <c r="I249" s="36"/>
      <c r="J249" s="35"/>
      <c r="K249" s="35"/>
      <c r="L249" s="33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</row>
    <row r="250" spans="1:55" ht="16">
      <c r="A250" s="32"/>
      <c r="B250" s="33"/>
      <c r="C250" s="34"/>
      <c r="D250" s="32"/>
      <c r="E250" s="35"/>
      <c r="F250" s="33"/>
      <c r="G250" s="35"/>
      <c r="H250" s="32"/>
      <c r="I250" s="36"/>
      <c r="J250" s="35"/>
      <c r="K250" s="35"/>
      <c r="L250" s="33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</row>
    <row r="251" spans="1:55" ht="16">
      <c r="A251" s="32"/>
      <c r="B251" s="33"/>
      <c r="C251" s="34"/>
      <c r="D251" s="32"/>
      <c r="E251" s="35"/>
      <c r="F251" s="33"/>
      <c r="G251" s="35"/>
      <c r="H251" s="32"/>
      <c r="I251" s="36"/>
      <c r="J251" s="35"/>
      <c r="K251" s="35"/>
      <c r="L251" s="33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</row>
    <row r="252" spans="1:55" ht="16">
      <c r="A252" s="32"/>
      <c r="B252" s="33"/>
      <c r="C252" s="34"/>
      <c r="D252" s="32"/>
      <c r="E252" s="35"/>
      <c r="F252" s="33"/>
      <c r="G252" s="35"/>
      <c r="H252" s="32"/>
      <c r="I252" s="36"/>
      <c r="J252" s="35"/>
      <c r="K252" s="35"/>
      <c r="L252" s="33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</row>
    <row r="253" spans="1:55" ht="16">
      <c r="A253" s="32"/>
      <c r="B253" s="33"/>
      <c r="C253" s="34"/>
      <c r="D253" s="32"/>
      <c r="E253" s="35"/>
      <c r="F253" s="33"/>
      <c r="G253" s="35"/>
      <c r="H253" s="32"/>
      <c r="I253" s="36"/>
      <c r="J253" s="35"/>
      <c r="K253" s="35"/>
      <c r="L253" s="33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</row>
    <row r="254" spans="1:55" ht="16">
      <c r="A254" s="32"/>
      <c r="B254" s="33"/>
      <c r="C254" s="34"/>
      <c r="D254" s="32"/>
      <c r="E254" s="35"/>
      <c r="F254" s="33"/>
      <c r="G254" s="35"/>
      <c r="H254" s="32"/>
      <c r="I254" s="36"/>
      <c r="J254" s="35"/>
      <c r="K254" s="35"/>
      <c r="L254" s="33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</row>
    <row r="255" spans="1:55" ht="16">
      <c r="A255" s="32"/>
      <c r="B255" s="33"/>
      <c r="C255" s="34"/>
      <c r="D255" s="32"/>
      <c r="E255" s="35"/>
      <c r="F255" s="33"/>
      <c r="G255" s="35"/>
      <c r="H255" s="32"/>
      <c r="I255" s="36"/>
      <c r="J255" s="35"/>
      <c r="K255" s="35"/>
      <c r="L255" s="33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</row>
    <row r="256" spans="1:55" ht="16">
      <c r="A256" s="32"/>
      <c r="B256" s="33"/>
      <c r="C256" s="34"/>
      <c r="D256" s="32"/>
      <c r="E256" s="35"/>
      <c r="F256" s="33"/>
      <c r="G256" s="35"/>
      <c r="H256" s="32"/>
      <c r="I256" s="36"/>
      <c r="J256" s="35"/>
      <c r="K256" s="35"/>
      <c r="L256" s="33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</row>
    <row r="257" spans="1:55" ht="16">
      <c r="A257" s="32"/>
      <c r="B257" s="33"/>
      <c r="C257" s="34"/>
      <c r="D257" s="32"/>
      <c r="E257" s="35"/>
      <c r="F257" s="33"/>
      <c r="G257" s="35"/>
      <c r="H257" s="32"/>
      <c r="I257" s="36"/>
      <c r="J257" s="35"/>
      <c r="K257" s="35"/>
      <c r="L257" s="33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</row>
    <row r="258" spans="1:55" ht="16">
      <c r="A258" s="32"/>
      <c r="B258" s="33"/>
      <c r="C258" s="34"/>
      <c r="D258" s="32"/>
      <c r="E258" s="35"/>
      <c r="F258" s="33"/>
      <c r="G258" s="35"/>
      <c r="H258" s="32"/>
      <c r="I258" s="36"/>
      <c r="J258" s="35"/>
      <c r="K258" s="35"/>
      <c r="L258" s="33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</row>
    <row r="259" spans="1:55" ht="16">
      <c r="A259" s="32"/>
      <c r="B259" s="33"/>
      <c r="C259" s="34"/>
      <c r="D259" s="32"/>
      <c r="E259" s="35"/>
      <c r="F259" s="33"/>
      <c r="G259" s="35"/>
      <c r="H259" s="32"/>
      <c r="I259" s="36"/>
      <c r="J259" s="35"/>
      <c r="K259" s="35"/>
      <c r="L259" s="33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</row>
    <row r="260" spans="1:55" ht="16">
      <c r="A260" s="32"/>
      <c r="B260" s="33"/>
      <c r="C260" s="34"/>
      <c r="D260" s="32"/>
      <c r="E260" s="35"/>
      <c r="F260" s="33"/>
      <c r="G260" s="35"/>
      <c r="H260" s="32"/>
      <c r="I260" s="36"/>
      <c r="J260" s="35"/>
      <c r="K260" s="35"/>
      <c r="L260" s="33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</row>
    <row r="261" spans="1:55" ht="16">
      <c r="A261" s="32"/>
      <c r="B261" s="33"/>
      <c r="C261" s="34"/>
      <c r="D261" s="32"/>
      <c r="E261" s="35"/>
      <c r="F261" s="33"/>
      <c r="G261" s="35"/>
      <c r="H261" s="32"/>
      <c r="I261" s="36"/>
      <c r="J261" s="35"/>
      <c r="K261" s="35"/>
      <c r="L261" s="33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</row>
    <row r="262" spans="1:55" ht="16">
      <c r="A262" s="32"/>
      <c r="B262" s="33"/>
      <c r="C262" s="34"/>
      <c r="D262" s="32"/>
      <c r="E262" s="35"/>
      <c r="F262" s="33"/>
      <c r="G262" s="35"/>
      <c r="H262" s="32"/>
      <c r="I262" s="36"/>
      <c r="J262" s="35"/>
      <c r="K262" s="35"/>
      <c r="L262" s="33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</row>
    <row r="263" spans="1:55" ht="16">
      <c r="A263" s="32"/>
      <c r="B263" s="33"/>
      <c r="C263" s="34"/>
      <c r="D263" s="32"/>
      <c r="E263" s="35"/>
      <c r="F263" s="33"/>
      <c r="G263" s="35"/>
      <c r="H263" s="32"/>
      <c r="I263" s="36"/>
      <c r="J263" s="35"/>
      <c r="K263" s="35"/>
      <c r="L263" s="33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</row>
    <row r="264" spans="1:55" ht="16">
      <c r="A264" s="32"/>
      <c r="B264" s="33"/>
      <c r="C264" s="34"/>
      <c r="D264" s="32"/>
      <c r="E264" s="35"/>
      <c r="F264" s="33"/>
      <c r="G264" s="35"/>
      <c r="H264" s="32"/>
      <c r="I264" s="36"/>
      <c r="J264" s="35"/>
      <c r="K264" s="35"/>
      <c r="L264" s="33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</row>
    <row r="265" spans="1:55" ht="16">
      <c r="A265" s="32"/>
      <c r="B265" s="33"/>
      <c r="C265" s="34"/>
      <c r="D265" s="32"/>
      <c r="E265" s="35"/>
      <c r="F265" s="33"/>
      <c r="G265" s="35"/>
      <c r="H265" s="32"/>
      <c r="I265" s="36"/>
      <c r="J265" s="35"/>
      <c r="K265" s="35"/>
      <c r="L265" s="33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</row>
    <row r="266" spans="1:55" ht="16">
      <c r="A266" s="32"/>
      <c r="B266" s="33"/>
      <c r="C266" s="34"/>
      <c r="D266" s="32"/>
      <c r="E266" s="35"/>
      <c r="F266" s="33"/>
      <c r="G266" s="35"/>
      <c r="H266" s="32"/>
      <c r="I266" s="36"/>
      <c r="J266" s="35"/>
      <c r="K266" s="35"/>
      <c r="L266" s="33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</row>
    <row r="267" spans="1:55" ht="16">
      <c r="A267" s="32"/>
      <c r="B267" s="33"/>
      <c r="C267" s="34"/>
      <c r="D267" s="32"/>
      <c r="E267" s="35"/>
      <c r="F267" s="33"/>
      <c r="G267" s="35"/>
      <c r="H267" s="32"/>
      <c r="I267" s="36"/>
      <c r="J267" s="35"/>
      <c r="K267" s="35"/>
      <c r="L267" s="33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</row>
    <row r="268" spans="1:55" ht="16">
      <c r="A268" s="32"/>
      <c r="B268" s="33"/>
      <c r="C268" s="34"/>
      <c r="D268" s="32"/>
      <c r="E268" s="35"/>
      <c r="F268" s="33"/>
      <c r="G268" s="35"/>
      <c r="H268" s="32"/>
      <c r="I268" s="36"/>
      <c r="J268" s="35"/>
      <c r="K268" s="35"/>
      <c r="L268" s="33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</row>
    <row r="269" spans="1:55" ht="16">
      <c r="A269" s="32"/>
      <c r="B269" s="33"/>
      <c r="C269" s="34"/>
      <c r="D269" s="32"/>
      <c r="E269" s="35"/>
      <c r="F269" s="33"/>
      <c r="G269" s="35"/>
      <c r="H269" s="32"/>
      <c r="I269" s="36"/>
      <c r="J269" s="35"/>
      <c r="K269" s="35"/>
      <c r="L269" s="33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</row>
    <row r="270" spans="1:55" ht="16">
      <c r="A270" s="32"/>
      <c r="B270" s="33"/>
      <c r="C270" s="34"/>
      <c r="D270" s="32"/>
      <c r="E270" s="35"/>
      <c r="F270" s="33"/>
      <c r="G270" s="35"/>
      <c r="H270" s="32"/>
      <c r="I270" s="36"/>
      <c r="J270" s="35"/>
      <c r="K270" s="35"/>
      <c r="L270" s="33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</row>
    <row r="271" spans="1:55" ht="16">
      <c r="A271" s="32"/>
      <c r="B271" s="33"/>
      <c r="C271" s="34"/>
      <c r="D271" s="32"/>
      <c r="E271" s="35"/>
      <c r="F271" s="33"/>
      <c r="G271" s="35"/>
      <c r="H271" s="32"/>
      <c r="I271" s="36"/>
      <c r="J271" s="35"/>
      <c r="K271" s="35"/>
      <c r="L271" s="33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</row>
    <row r="272" spans="1:55" ht="16">
      <c r="A272" s="32"/>
      <c r="B272" s="33"/>
      <c r="C272" s="34"/>
      <c r="D272" s="32"/>
      <c r="E272" s="35"/>
      <c r="F272" s="33"/>
      <c r="G272" s="35"/>
      <c r="H272" s="32"/>
      <c r="I272" s="36"/>
      <c r="J272" s="35"/>
      <c r="K272" s="35"/>
      <c r="L272" s="33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</row>
    <row r="273" spans="1:55" ht="16">
      <c r="A273" s="32"/>
      <c r="B273" s="33"/>
      <c r="C273" s="34"/>
      <c r="D273" s="32"/>
      <c r="E273" s="35"/>
      <c r="F273" s="33"/>
      <c r="G273" s="35"/>
      <c r="H273" s="32"/>
      <c r="I273" s="36"/>
      <c r="J273" s="35"/>
      <c r="K273" s="35"/>
      <c r="L273" s="33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</row>
    <row r="274" spans="1:55" ht="16">
      <c r="A274" s="32"/>
      <c r="B274" s="33"/>
      <c r="C274" s="34"/>
      <c r="D274" s="32"/>
      <c r="E274" s="35"/>
      <c r="F274" s="33"/>
      <c r="G274" s="35"/>
      <c r="H274" s="32"/>
      <c r="I274" s="36"/>
      <c r="J274" s="35"/>
      <c r="K274" s="35"/>
      <c r="L274" s="33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</row>
    <row r="275" spans="1:55" ht="16">
      <c r="A275" s="32"/>
      <c r="B275" s="33"/>
      <c r="C275" s="34"/>
      <c r="D275" s="32"/>
      <c r="E275" s="35"/>
      <c r="F275" s="33"/>
      <c r="G275" s="35"/>
      <c r="H275" s="32"/>
      <c r="I275" s="36"/>
      <c r="J275" s="35"/>
      <c r="K275" s="35"/>
      <c r="L275" s="33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</row>
    <row r="276" spans="1:55" ht="16">
      <c r="A276" s="32"/>
      <c r="B276" s="33"/>
      <c r="C276" s="34"/>
      <c r="D276" s="32"/>
      <c r="E276" s="35"/>
      <c r="F276" s="33"/>
      <c r="G276" s="35"/>
      <c r="H276" s="32"/>
      <c r="I276" s="36"/>
      <c r="J276" s="35"/>
      <c r="K276" s="35"/>
      <c r="L276" s="33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</row>
    <row r="277" spans="1:55" ht="16">
      <c r="A277" s="32"/>
      <c r="B277" s="33"/>
      <c r="C277" s="34"/>
      <c r="D277" s="32"/>
      <c r="E277" s="35"/>
      <c r="F277" s="33"/>
      <c r="G277" s="35"/>
      <c r="H277" s="32"/>
      <c r="I277" s="36"/>
      <c r="J277" s="35"/>
      <c r="K277" s="35"/>
      <c r="L277" s="33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</row>
    <row r="278" spans="1:55" ht="16">
      <c r="A278" s="32"/>
      <c r="B278" s="33"/>
      <c r="C278" s="34"/>
      <c r="D278" s="32"/>
      <c r="E278" s="35"/>
      <c r="F278" s="33"/>
      <c r="G278" s="35"/>
      <c r="H278" s="32"/>
      <c r="I278" s="36"/>
      <c r="J278" s="35"/>
      <c r="K278" s="35"/>
      <c r="L278" s="33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</row>
    <row r="279" spans="1:55" ht="16">
      <c r="A279" s="32"/>
      <c r="B279" s="33"/>
      <c r="C279" s="34"/>
      <c r="D279" s="32"/>
      <c r="E279" s="35"/>
      <c r="F279" s="33"/>
      <c r="G279" s="35"/>
      <c r="H279" s="32"/>
      <c r="I279" s="36"/>
      <c r="J279" s="35"/>
      <c r="K279" s="35"/>
      <c r="L279" s="33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</row>
    <row r="280" spans="1:55" ht="16">
      <c r="A280" s="32"/>
      <c r="B280" s="33"/>
      <c r="C280" s="34"/>
      <c r="D280" s="32"/>
      <c r="E280" s="35"/>
      <c r="F280" s="33"/>
      <c r="G280" s="35"/>
      <c r="H280" s="32"/>
      <c r="I280" s="36"/>
      <c r="J280" s="35"/>
      <c r="K280" s="35"/>
      <c r="L280" s="33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</row>
    <row r="281" spans="1:55" ht="16">
      <c r="A281" s="32"/>
      <c r="B281" s="33"/>
      <c r="C281" s="34"/>
      <c r="D281" s="32"/>
      <c r="E281" s="35"/>
      <c r="F281" s="33"/>
      <c r="G281" s="35"/>
      <c r="H281" s="32"/>
      <c r="I281" s="36"/>
      <c r="J281" s="35"/>
      <c r="K281" s="35"/>
      <c r="L281" s="33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</row>
    <row r="282" spans="1:55" ht="16">
      <c r="A282" s="32"/>
      <c r="B282" s="33"/>
      <c r="C282" s="34"/>
      <c r="D282" s="32"/>
      <c r="E282" s="35"/>
      <c r="F282" s="33"/>
      <c r="G282" s="35"/>
      <c r="H282" s="32"/>
      <c r="I282" s="36"/>
      <c r="J282" s="35"/>
      <c r="K282" s="35"/>
      <c r="L282" s="33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</row>
    <row r="283" spans="1:55" ht="16">
      <c r="A283" s="32"/>
      <c r="B283" s="33"/>
      <c r="C283" s="34"/>
      <c r="D283" s="32"/>
      <c r="E283" s="35"/>
      <c r="F283" s="33"/>
      <c r="G283" s="35"/>
      <c r="H283" s="32"/>
      <c r="I283" s="36"/>
      <c r="J283" s="35"/>
      <c r="K283" s="35"/>
      <c r="L283" s="33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</row>
    <row r="284" spans="1:55" ht="16">
      <c r="A284" s="32"/>
      <c r="B284" s="33"/>
      <c r="C284" s="34"/>
      <c r="D284" s="32"/>
      <c r="E284" s="35"/>
      <c r="F284" s="33"/>
      <c r="G284" s="35"/>
      <c r="H284" s="32"/>
      <c r="I284" s="36"/>
      <c r="J284" s="35"/>
      <c r="K284" s="35"/>
      <c r="L284" s="33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</row>
    <row r="285" spans="1:55" ht="16">
      <c r="A285" s="32"/>
      <c r="B285" s="33"/>
      <c r="C285" s="34"/>
      <c r="D285" s="32"/>
      <c r="E285" s="35"/>
      <c r="F285" s="33"/>
      <c r="G285" s="35"/>
      <c r="H285" s="32"/>
      <c r="I285" s="36"/>
      <c r="J285" s="35"/>
      <c r="K285" s="35"/>
      <c r="L285" s="33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</row>
    <row r="286" spans="1:55" ht="16">
      <c r="A286" s="32"/>
      <c r="B286" s="33"/>
      <c r="C286" s="34"/>
      <c r="D286" s="32"/>
      <c r="E286" s="35"/>
      <c r="F286" s="33"/>
      <c r="G286" s="35"/>
      <c r="H286" s="32"/>
      <c r="I286" s="36"/>
      <c r="J286" s="35"/>
      <c r="K286" s="35"/>
      <c r="L286" s="33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</row>
    <row r="287" spans="1:55" ht="16">
      <c r="A287" s="32"/>
      <c r="B287" s="33"/>
      <c r="C287" s="34"/>
      <c r="D287" s="32"/>
      <c r="E287" s="35"/>
      <c r="F287" s="33"/>
      <c r="G287" s="35"/>
      <c r="H287" s="32"/>
      <c r="I287" s="36"/>
      <c r="J287" s="35"/>
      <c r="K287" s="35"/>
      <c r="L287" s="33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</row>
    <row r="288" spans="1:55" ht="16">
      <c r="A288" s="32"/>
      <c r="B288" s="33"/>
      <c r="C288" s="34"/>
      <c r="D288" s="32"/>
      <c r="E288" s="35"/>
      <c r="F288" s="33"/>
      <c r="G288" s="35"/>
      <c r="H288" s="32"/>
      <c r="I288" s="36"/>
      <c r="J288" s="35"/>
      <c r="K288" s="35"/>
      <c r="L288" s="33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</row>
    <row r="289" spans="1:55" ht="16">
      <c r="A289" s="32"/>
      <c r="B289" s="33"/>
      <c r="C289" s="34"/>
      <c r="D289" s="32"/>
      <c r="E289" s="35"/>
      <c r="F289" s="33"/>
      <c r="G289" s="35"/>
      <c r="H289" s="32"/>
      <c r="I289" s="36"/>
      <c r="J289" s="35"/>
      <c r="K289" s="35"/>
      <c r="L289" s="33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</row>
    <row r="290" spans="1:55" ht="16">
      <c r="A290" s="32"/>
      <c r="B290" s="33"/>
      <c r="C290" s="34"/>
      <c r="D290" s="32"/>
      <c r="E290" s="35"/>
      <c r="F290" s="33"/>
      <c r="G290" s="35"/>
      <c r="H290" s="32"/>
      <c r="I290" s="36"/>
      <c r="J290" s="35"/>
      <c r="K290" s="35"/>
      <c r="L290" s="33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</row>
    <row r="291" spans="1:55" ht="16">
      <c r="A291" s="32"/>
      <c r="B291" s="33"/>
      <c r="C291" s="34"/>
      <c r="D291" s="32"/>
      <c r="E291" s="35"/>
      <c r="F291" s="33"/>
      <c r="G291" s="35"/>
      <c r="H291" s="32"/>
      <c r="I291" s="36"/>
      <c r="J291" s="35"/>
      <c r="K291" s="35"/>
      <c r="L291" s="33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</row>
    <row r="292" spans="1:55" ht="16">
      <c r="A292" s="32"/>
      <c r="B292" s="33"/>
      <c r="C292" s="34"/>
      <c r="D292" s="32"/>
      <c r="E292" s="35"/>
      <c r="F292" s="33"/>
      <c r="G292" s="35"/>
      <c r="H292" s="32"/>
      <c r="I292" s="36"/>
      <c r="J292" s="35"/>
      <c r="K292" s="35"/>
      <c r="L292" s="33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</row>
    <row r="293" spans="1:55" ht="16">
      <c r="A293" s="32"/>
      <c r="B293" s="33"/>
      <c r="C293" s="34"/>
      <c r="D293" s="32"/>
      <c r="E293" s="35"/>
      <c r="F293" s="33"/>
      <c r="G293" s="35"/>
      <c r="H293" s="32"/>
      <c r="I293" s="36"/>
      <c r="J293" s="35"/>
      <c r="K293" s="35"/>
      <c r="L293" s="33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</row>
    <row r="294" spans="1:55" ht="16">
      <c r="A294" s="32"/>
      <c r="B294" s="33"/>
      <c r="C294" s="34"/>
      <c r="D294" s="32"/>
      <c r="E294" s="35"/>
      <c r="F294" s="33"/>
      <c r="G294" s="35"/>
      <c r="H294" s="32"/>
      <c r="I294" s="36"/>
      <c r="J294" s="35"/>
      <c r="K294" s="35"/>
      <c r="L294" s="33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</row>
    <row r="295" spans="1:55" ht="16">
      <c r="A295" s="32"/>
      <c r="B295" s="33"/>
      <c r="C295" s="34"/>
      <c r="D295" s="32"/>
      <c r="E295" s="35"/>
      <c r="F295" s="33"/>
      <c r="G295" s="35"/>
      <c r="H295" s="32"/>
      <c r="I295" s="36"/>
      <c r="J295" s="35"/>
      <c r="K295" s="35"/>
      <c r="L295" s="33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</row>
    <row r="296" spans="1:55" ht="16">
      <c r="A296" s="32"/>
      <c r="B296" s="33"/>
      <c r="C296" s="34"/>
      <c r="D296" s="32"/>
      <c r="E296" s="35"/>
      <c r="F296" s="33"/>
      <c r="G296" s="35"/>
      <c r="H296" s="32"/>
      <c r="I296" s="36"/>
      <c r="J296" s="35"/>
      <c r="K296" s="35"/>
      <c r="L296" s="33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</row>
    <row r="297" spans="1:55" ht="16">
      <c r="A297" s="32"/>
      <c r="B297" s="33"/>
      <c r="C297" s="34"/>
      <c r="D297" s="32"/>
      <c r="E297" s="35"/>
      <c r="F297" s="33"/>
      <c r="G297" s="35"/>
      <c r="H297" s="32"/>
      <c r="I297" s="36"/>
      <c r="J297" s="35"/>
      <c r="K297" s="35"/>
      <c r="L297" s="33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</row>
    <row r="298" spans="1:55" ht="16">
      <c r="A298" s="32"/>
      <c r="B298" s="33"/>
      <c r="C298" s="34"/>
      <c r="D298" s="32"/>
      <c r="E298" s="35"/>
      <c r="F298" s="33"/>
      <c r="G298" s="35"/>
      <c r="H298" s="32"/>
      <c r="I298" s="36"/>
      <c r="J298" s="35"/>
      <c r="K298" s="35"/>
      <c r="L298" s="33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</row>
    <row r="299" spans="1:55" ht="16">
      <c r="A299" s="32"/>
      <c r="B299" s="33"/>
      <c r="C299" s="34"/>
      <c r="D299" s="32"/>
      <c r="E299" s="35"/>
      <c r="F299" s="33"/>
      <c r="G299" s="35"/>
      <c r="H299" s="32"/>
      <c r="I299" s="36"/>
      <c r="J299" s="35"/>
      <c r="K299" s="35"/>
      <c r="L299" s="33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</row>
    <row r="300" spans="1:55" ht="16">
      <c r="A300" s="32"/>
      <c r="B300" s="33"/>
      <c r="C300" s="34"/>
      <c r="D300" s="32"/>
      <c r="E300" s="35"/>
      <c r="F300" s="33"/>
      <c r="G300" s="35"/>
      <c r="H300" s="32"/>
      <c r="I300" s="36"/>
      <c r="J300" s="35"/>
      <c r="K300" s="35"/>
      <c r="L300" s="33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</row>
    <row r="301" spans="1:55" ht="16">
      <c r="A301" s="32"/>
      <c r="B301" s="33"/>
      <c r="C301" s="34"/>
      <c r="D301" s="32"/>
      <c r="E301" s="35"/>
      <c r="F301" s="33"/>
      <c r="G301" s="35"/>
      <c r="H301" s="32"/>
      <c r="I301" s="36"/>
      <c r="J301" s="35"/>
      <c r="K301" s="35"/>
      <c r="L301" s="33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</row>
    <row r="302" spans="1:55" ht="16">
      <c r="A302" s="32"/>
      <c r="B302" s="33"/>
      <c r="C302" s="34"/>
      <c r="D302" s="32"/>
      <c r="E302" s="35"/>
      <c r="F302" s="33"/>
      <c r="G302" s="35"/>
      <c r="H302" s="32"/>
      <c r="I302" s="36"/>
      <c r="J302" s="35"/>
      <c r="K302" s="35"/>
      <c r="L302" s="33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</row>
    <row r="303" spans="1:55" ht="16">
      <c r="A303" s="32"/>
      <c r="B303" s="33"/>
      <c r="C303" s="34"/>
      <c r="D303" s="32"/>
      <c r="E303" s="35"/>
      <c r="F303" s="33"/>
      <c r="G303" s="35"/>
      <c r="H303" s="32"/>
      <c r="I303" s="36"/>
      <c r="J303" s="35"/>
      <c r="K303" s="35"/>
      <c r="L303" s="33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</row>
    <row r="304" spans="1:55" ht="16">
      <c r="A304" s="32"/>
      <c r="B304" s="33"/>
      <c r="C304" s="34"/>
      <c r="D304" s="32"/>
      <c r="E304" s="35"/>
      <c r="F304" s="33"/>
      <c r="G304" s="35"/>
      <c r="H304" s="32"/>
      <c r="I304" s="36"/>
      <c r="J304" s="35"/>
      <c r="K304" s="35"/>
      <c r="L304" s="33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</row>
    <row r="305" spans="1:55" ht="16">
      <c r="A305" s="32"/>
      <c r="B305" s="33"/>
      <c r="C305" s="34"/>
      <c r="D305" s="32"/>
      <c r="E305" s="35"/>
      <c r="F305" s="33"/>
      <c r="G305" s="35"/>
      <c r="H305" s="32"/>
      <c r="I305" s="36"/>
      <c r="J305" s="35"/>
      <c r="K305" s="35"/>
      <c r="L305" s="33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</row>
    <row r="306" spans="1:55" ht="16">
      <c r="A306" s="32"/>
      <c r="B306" s="33"/>
      <c r="C306" s="34"/>
      <c r="D306" s="32"/>
      <c r="E306" s="35"/>
      <c r="F306" s="33"/>
      <c r="G306" s="35"/>
      <c r="H306" s="32"/>
      <c r="I306" s="36"/>
      <c r="J306" s="35"/>
      <c r="K306" s="35"/>
      <c r="L306" s="33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</row>
    <row r="307" spans="1:55" ht="16">
      <c r="A307" s="32"/>
      <c r="B307" s="33"/>
      <c r="C307" s="34"/>
      <c r="D307" s="32"/>
      <c r="E307" s="35"/>
      <c r="F307" s="33"/>
      <c r="G307" s="35"/>
      <c r="H307" s="32"/>
      <c r="I307" s="36"/>
      <c r="J307" s="35"/>
      <c r="K307" s="35"/>
      <c r="L307" s="33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</row>
    <row r="308" spans="1:55" ht="16">
      <c r="A308" s="32"/>
      <c r="B308" s="33"/>
      <c r="C308" s="34"/>
      <c r="D308" s="32"/>
      <c r="E308" s="35"/>
      <c r="F308" s="33"/>
      <c r="G308" s="35"/>
      <c r="H308" s="32"/>
      <c r="I308" s="36"/>
      <c r="J308" s="35"/>
      <c r="K308" s="35"/>
      <c r="L308" s="33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</row>
    <row r="309" spans="1:55" ht="16">
      <c r="A309" s="32"/>
      <c r="B309" s="33"/>
      <c r="C309" s="34"/>
      <c r="D309" s="32"/>
      <c r="E309" s="35"/>
      <c r="F309" s="33"/>
      <c r="G309" s="35"/>
      <c r="H309" s="32"/>
      <c r="I309" s="36"/>
      <c r="J309" s="35"/>
      <c r="K309" s="35"/>
      <c r="L309" s="33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</row>
    <row r="310" spans="1:55" ht="16">
      <c r="A310" s="32"/>
      <c r="B310" s="33"/>
      <c r="C310" s="34"/>
      <c r="D310" s="32"/>
      <c r="E310" s="35"/>
      <c r="F310" s="33"/>
      <c r="G310" s="35"/>
      <c r="H310" s="32"/>
      <c r="I310" s="36"/>
      <c r="J310" s="35"/>
      <c r="K310" s="35"/>
      <c r="L310" s="33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</row>
    <row r="311" spans="1:55" ht="16">
      <c r="A311" s="32"/>
      <c r="B311" s="33"/>
      <c r="C311" s="34"/>
      <c r="D311" s="32"/>
      <c r="E311" s="35"/>
      <c r="F311" s="33"/>
      <c r="G311" s="35"/>
      <c r="H311" s="32"/>
      <c r="I311" s="36"/>
      <c r="J311" s="35"/>
      <c r="K311" s="35"/>
      <c r="L311" s="33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</row>
    <row r="312" spans="1:55" ht="16">
      <c r="A312" s="32"/>
      <c r="B312" s="33"/>
      <c r="C312" s="34"/>
      <c r="D312" s="32"/>
      <c r="E312" s="35"/>
      <c r="F312" s="33"/>
      <c r="G312" s="35"/>
      <c r="H312" s="32"/>
      <c r="I312" s="36"/>
      <c r="J312" s="35"/>
      <c r="K312" s="35"/>
      <c r="L312" s="33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</row>
    <row r="313" spans="1:55" ht="16">
      <c r="A313" s="32"/>
      <c r="B313" s="33"/>
      <c r="C313" s="34"/>
      <c r="D313" s="32"/>
      <c r="E313" s="35"/>
      <c r="F313" s="33"/>
      <c r="G313" s="35"/>
      <c r="H313" s="32"/>
      <c r="I313" s="36"/>
      <c r="J313" s="35"/>
      <c r="K313" s="35"/>
      <c r="L313" s="33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</row>
    <row r="314" spans="1:55" ht="16">
      <c r="A314" s="32"/>
      <c r="B314" s="33"/>
      <c r="C314" s="34"/>
      <c r="D314" s="32"/>
      <c r="E314" s="35"/>
      <c r="F314" s="33"/>
      <c r="G314" s="35"/>
      <c r="H314" s="32"/>
      <c r="I314" s="36"/>
      <c r="J314" s="35"/>
      <c r="K314" s="35"/>
      <c r="L314" s="33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</row>
    <row r="315" spans="1:55" ht="16">
      <c r="A315" s="32"/>
      <c r="B315" s="33"/>
      <c r="C315" s="34"/>
      <c r="D315" s="32"/>
      <c r="E315" s="35"/>
      <c r="F315" s="33"/>
      <c r="G315" s="35"/>
      <c r="H315" s="32"/>
      <c r="I315" s="36"/>
      <c r="J315" s="35"/>
      <c r="K315" s="35"/>
      <c r="L315" s="33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</row>
    <row r="316" spans="1:55" ht="16">
      <c r="A316" s="32"/>
      <c r="B316" s="33"/>
      <c r="C316" s="34"/>
      <c r="D316" s="32"/>
      <c r="E316" s="35"/>
      <c r="F316" s="33"/>
      <c r="G316" s="35"/>
      <c r="H316" s="32"/>
      <c r="I316" s="36"/>
      <c r="J316" s="35"/>
      <c r="K316" s="35"/>
      <c r="L316" s="33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</row>
    <row r="317" spans="1:55" ht="16">
      <c r="A317" s="32"/>
      <c r="B317" s="33"/>
      <c r="C317" s="34"/>
      <c r="D317" s="32"/>
      <c r="E317" s="35"/>
      <c r="F317" s="33"/>
      <c r="G317" s="35"/>
      <c r="H317" s="32"/>
      <c r="I317" s="36"/>
      <c r="J317" s="35"/>
      <c r="K317" s="35"/>
      <c r="L317" s="33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</row>
    <row r="318" spans="1:55" ht="16">
      <c r="A318" s="32"/>
      <c r="B318" s="33"/>
      <c r="C318" s="34"/>
      <c r="D318" s="32"/>
      <c r="E318" s="35"/>
      <c r="F318" s="33"/>
      <c r="G318" s="35"/>
      <c r="H318" s="32"/>
      <c r="I318" s="36"/>
      <c r="J318" s="35"/>
      <c r="K318" s="35"/>
      <c r="L318" s="33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</row>
    <row r="319" spans="1:55" ht="16">
      <c r="A319" s="32"/>
      <c r="B319" s="33"/>
      <c r="C319" s="34"/>
      <c r="D319" s="32"/>
      <c r="E319" s="35"/>
      <c r="F319" s="33"/>
      <c r="G319" s="35"/>
      <c r="H319" s="32"/>
      <c r="I319" s="36"/>
      <c r="J319" s="35"/>
      <c r="K319" s="35"/>
      <c r="L319" s="33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</row>
    <row r="320" spans="1:55" ht="16">
      <c r="A320" s="32"/>
      <c r="B320" s="33"/>
      <c r="C320" s="34"/>
      <c r="D320" s="32"/>
      <c r="E320" s="35"/>
      <c r="F320" s="33"/>
      <c r="G320" s="35"/>
      <c r="H320" s="32"/>
      <c r="I320" s="36"/>
      <c r="J320" s="35"/>
      <c r="K320" s="35"/>
      <c r="L320" s="33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</row>
    <row r="321" spans="1:55" ht="16">
      <c r="A321" s="32"/>
      <c r="B321" s="33"/>
      <c r="C321" s="34"/>
      <c r="D321" s="32"/>
      <c r="E321" s="35"/>
      <c r="F321" s="33"/>
      <c r="G321" s="35"/>
      <c r="H321" s="32"/>
      <c r="I321" s="36"/>
      <c r="J321" s="35"/>
      <c r="K321" s="35"/>
      <c r="L321" s="33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</row>
    <row r="322" spans="1:55" ht="16">
      <c r="A322" s="32"/>
      <c r="B322" s="33"/>
      <c r="C322" s="34"/>
      <c r="D322" s="32"/>
      <c r="E322" s="35"/>
      <c r="F322" s="33"/>
      <c r="G322" s="35"/>
      <c r="H322" s="32"/>
      <c r="I322" s="36"/>
      <c r="J322" s="35"/>
      <c r="K322" s="35"/>
      <c r="L322" s="33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</row>
    <row r="323" spans="1:55" ht="16">
      <c r="A323" s="32"/>
      <c r="B323" s="33"/>
      <c r="C323" s="34"/>
      <c r="D323" s="32"/>
      <c r="E323" s="35"/>
      <c r="F323" s="33"/>
      <c r="G323" s="35"/>
      <c r="H323" s="32"/>
      <c r="I323" s="36"/>
      <c r="J323" s="35"/>
      <c r="K323" s="35"/>
      <c r="L323" s="33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</row>
    <row r="324" spans="1:55" ht="16">
      <c r="A324" s="32"/>
      <c r="B324" s="33"/>
      <c r="C324" s="34"/>
      <c r="D324" s="32"/>
      <c r="E324" s="35"/>
      <c r="F324" s="33"/>
      <c r="G324" s="35"/>
      <c r="H324" s="32"/>
      <c r="I324" s="36"/>
      <c r="J324" s="35"/>
      <c r="K324" s="35"/>
      <c r="L324" s="33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</row>
    <row r="325" spans="1:55" ht="16">
      <c r="A325" s="32"/>
      <c r="B325" s="33"/>
      <c r="C325" s="34"/>
      <c r="D325" s="32"/>
      <c r="E325" s="35"/>
      <c r="F325" s="33"/>
      <c r="G325" s="35"/>
      <c r="H325" s="32"/>
      <c r="I325" s="36"/>
      <c r="J325" s="35"/>
      <c r="K325" s="35"/>
      <c r="L325" s="33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</row>
    <row r="326" spans="1:55" ht="16">
      <c r="A326" s="32"/>
      <c r="B326" s="33"/>
      <c r="C326" s="34"/>
      <c r="D326" s="32"/>
      <c r="E326" s="35"/>
      <c r="F326" s="33"/>
      <c r="G326" s="35"/>
      <c r="H326" s="32"/>
      <c r="I326" s="36"/>
      <c r="J326" s="35"/>
      <c r="K326" s="35"/>
      <c r="L326" s="33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</row>
    <row r="327" spans="1:55" ht="16">
      <c r="A327" s="32"/>
      <c r="B327" s="33"/>
      <c r="C327" s="34"/>
      <c r="D327" s="32"/>
      <c r="E327" s="35"/>
      <c r="F327" s="33"/>
      <c r="G327" s="35"/>
      <c r="H327" s="32"/>
      <c r="I327" s="36"/>
      <c r="J327" s="35"/>
      <c r="K327" s="35"/>
      <c r="L327" s="33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</row>
    <row r="328" spans="1:55" ht="16">
      <c r="A328" s="32"/>
      <c r="B328" s="33"/>
      <c r="C328" s="34"/>
      <c r="D328" s="32"/>
      <c r="E328" s="35"/>
      <c r="F328" s="33"/>
      <c r="G328" s="35"/>
      <c r="H328" s="32"/>
      <c r="I328" s="36"/>
      <c r="J328" s="35"/>
      <c r="K328" s="35"/>
      <c r="L328" s="33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</row>
    <row r="329" spans="1:55" ht="16">
      <c r="A329" s="32"/>
      <c r="B329" s="33"/>
      <c r="C329" s="34"/>
      <c r="D329" s="32"/>
      <c r="E329" s="35"/>
      <c r="F329" s="33"/>
      <c r="G329" s="35"/>
      <c r="H329" s="32"/>
      <c r="I329" s="36"/>
      <c r="J329" s="35"/>
      <c r="K329" s="35"/>
      <c r="L329" s="33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</row>
    <row r="330" spans="1:55" ht="16">
      <c r="A330" s="32"/>
      <c r="B330" s="33"/>
      <c r="C330" s="34"/>
      <c r="D330" s="32"/>
      <c r="E330" s="35"/>
      <c r="F330" s="33"/>
      <c r="G330" s="35"/>
      <c r="H330" s="32"/>
      <c r="I330" s="36"/>
      <c r="J330" s="35"/>
      <c r="K330" s="35"/>
      <c r="L330" s="33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</row>
    <row r="331" spans="1:55" ht="16">
      <c r="A331" s="32"/>
      <c r="B331" s="33"/>
      <c r="C331" s="34"/>
      <c r="D331" s="32"/>
      <c r="E331" s="35"/>
      <c r="F331" s="33"/>
      <c r="G331" s="35"/>
      <c r="H331" s="32"/>
      <c r="I331" s="36"/>
      <c r="J331" s="35"/>
      <c r="K331" s="35"/>
      <c r="L331" s="33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</row>
    <row r="332" spans="1:55" ht="16">
      <c r="A332" s="32"/>
      <c r="B332" s="33"/>
      <c r="C332" s="34"/>
      <c r="D332" s="32"/>
      <c r="E332" s="35"/>
      <c r="F332" s="33"/>
      <c r="G332" s="35"/>
      <c r="H332" s="32"/>
      <c r="I332" s="36"/>
      <c r="J332" s="35"/>
      <c r="K332" s="35"/>
      <c r="L332" s="33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</row>
    <row r="333" spans="1:55" ht="16">
      <c r="A333" s="32"/>
      <c r="B333" s="33"/>
      <c r="C333" s="34"/>
      <c r="D333" s="32"/>
      <c r="E333" s="35"/>
      <c r="F333" s="33"/>
      <c r="G333" s="35"/>
      <c r="H333" s="32"/>
      <c r="I333" s="36"/>
      <c r="J333" s="35"/>
      <c r="K333" s="35"/>
      <c r="L333" s="33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</row>
    <row r="334" spans="1:55" ht="16">
      <c r="A334" s="32"/>
      <c r="B334" s="33"/>
      <c r="C334" s="34"/>
      <c r="D334" s="32"/>
      <c r="E334" s="35"/>
      <c r="F334" s="33"/>
      <c r="G334" s="35"/>
      <c r="H334" s="32"/>
      <c r="I334" s="36"/>
      <c r="J334" s="35"/>
      <c r="K334" s="35"/>
      <c r="L334" s="33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</row>
    <row r="335" spans="1:55" ht="16">
      <c r="A335" s="32"/>
      <c r="B335" s="33"/>
      <c r="C335" s="34"/>
      <c r="D335" s="32"/>
      <c r="E335" s="35"/>
      <c r="F335" s="33"/>
      <c r="G335" s="35"/>
      <c r="H335" s="32"/>
      <c r="I335" s="36"/>
      <c r="J335" s="35"/>
      <c r="K335" s="35"/>
      <c r="L335" s="33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</row>
    <row r="336" spans="1:55" ht="16">
      <c r="A336" s="32"/>
      <c r="B336" s="33"/>
      <c r="C336" s="34"/>
      <c r="D336" s="32"/>
      <c r="E336" s="35"/>
      <c r="F336" s="33"/>
      <c r="G336" s="35"/>
      <c r="H336" s="32"/>
      <c r="I336" s="36"/>
      <c r="J336" s="35"/>
      <c r="K336" s="35"/>
      <c r="L336" s="33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</row>
    <row r="337" spans="1:55" ht="16">
      <c r="A337" s="32"/>
      <c r="B337" s="33"/>
      <c r="C337" s="34"/>
      <c r="D337" s="32"/>
      <c r="E337" s="35"/>
      <c r="F337" s="33"/>
      <c r="G337" s="35"/>
      <c r="H337" s="32"/>
      <c r="I337" s="36"/>
      <c r="J337" s="35"/>
      <c r="K337" s="35"/>
      <c r="L337" s="33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</row>
    <row r="338" spans="1:55" ht="16">
      <c r="A338" s="32"/>
      <c r="B338" s="33"/>
      <c r="C338" s="34"/>
      <c r="D338" s="32"/>
      <c r="E338" s="35"/>
      <c r="F338" s="33"/>
      <c r="G338" s="35"/>
      <c r="H338" s="32"/>
      <c r="I338" s="36"/>
      <c r="J338" s="35"/>
      <c r="K338" s="35"/>
      <c r="L338" s="33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</row>
    <row r="339" spans="1:55" ht="16">
      <c r="A339" s="32"/>
      <c r="B339" s="33"/>
      <c r="C339" s="34"/>
      <c r="D339" s="32"/>
      <c r="E339" s="35"/>
      <c r="F339" s="33"/>
      <c r="G339" s="35"/>
      <c r="H339" s="32"/>
      <c r="I339" s="36"/>
      <c r="J339" s="35"/>
      <c r="K339" s="35"/>
      <c r="L339" s="33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</row>
    <row r="340" spans="1:55" ht="16">
      <c r="A340" s="32"/>
      <c r="B340" s="33"/>
      <c r="C340" s="34"/>
      <c r="D340" s="32"/>
      <c r="E340" s="35"/>
      <c r="F340" s="33"/>
      <c r="G340" s="35"/>
      <c r="H340" s="32"/>
      <c r="I340" s="36"/>
      <c r="J340" s="35"/>
      <c r="K340" s="35"/>
      <c r="L340" s="33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</row>
    <row r="341" spans="1:55" ht="16">
      <c r="A341" s="32"/>
      <c r="B341" s="33"/>
      <c r="C341" s="34"/>
      <c r="D341" s="32"/>
      <c r="E341" s="35"/>
      <c r="F341" s="33"/>
      <c r="G341" s="35"/>
      <c r="H341" s="32"/>
      <c r="I341" s="36"/>
      <c r="J341" s="35"/>
      <c r="K341" s="35"/>
      <c r="L341" s="33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</row>
    <row r="342" spans="1:55" ht="16">
      <c r="A342" s="32"/>
      <c r="B342" s="33"/>
      <c r="C342" s="34"/>
      <c r="D342" s="32"/>
      <c r="E342" s="35"/>
      <c r="F342" s="33"/>
      <c r="G342" s="35"/>
      <c r="H342" s="32"/>
      <c r="I342" s="36"/>
      <c r="J342" s="35"/>
      <c r="K342" s="35"/>
      <c r="L342" s="33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</row>
    <row r="343" spans="1:55" ht="16">
      <c r="A343" s="32"/>
      <c r="B343" s="33"/>
      <c r="C343" s="34"/>
      <c r="D343" s="32"/>
      <c r="E343" s="35"/>
      <c r="F343" s="33"/>
      <c r="G343" s="35"/>
      <c r="H343" s="32"/>
      <c r="I343" s="36"/>
      <c r="J343" s="35"/>
      <c r="K343" s="35"/>
      <c r="L343" s="33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</row>
    <row r="344" spans="1:55" ht="16">
      <c r="A344" s="32"/>
      <c r="B344" s="33"/>
      <c r="C344" s="34"/>
      <c r="D344" s="32"/>
      <c r="E344" s="35"/>
      <c r="F344" s="33"/>
      <c r="G344" s="35"/>
      <c r="H344" s="32"/>
      <c r="I344" s="36"/>
      <c r="J344" s="35"/>
      <c r="K344" s="35"/>
      <c r="L344" s="33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</row>
    <row r="345" spans="1:55" ht="16">
      <c r="A345" s="32"/>
      <c r="B345" s="33"/>
      <c r="C345" s="34"/>
      <c r="D345" s="32"/>
      <c r="E345" s="35"/>
      <c r="F345" s="33"/>
      <c r="G345" s="35"/>
      <c r="H345" s="32"/>
      <c r="I345" s="36"/>
      <c r="J345" s="35"/>
      <c r="K345" s="35"/>
      <c r="L345" s="33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</row>
    <row r="346" spans="1:55" ht="16">
      <c r="A346" s="32"/>
      <c r="B346" s="33"/>
      <c r="C346" s="34"/>
      <c r="D346" s="32"/>
      <c r="E346" s="35"/>
      <c r="F346" s="33"/>
      <c r="G346" s="35"/>
      <c r="H346" s="32"/>
      <c r="I346" s="36"/>
      <c r="J346" s="35"/>
      <c r="K346" s="35"/>
      <c r="L346" s="33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</row>
    <row r="347" spans="1:55" ht="16">
      <c r="A347" s="32"/>
      <c r="B347" s="33"/>
      <c r="C347" s="34"/>
      <c r="D347" s="32"/>
      <c r="E347" s="35"/>
      <c r="F347" s="33"/>
      <c r="G347" s="35"/>
      <c r="H347" s="32"/>
      <c r="I347" s="36"/>
      <c r="J347" s="35"/>
      <c r="K347" s="35"/>
      <c r="L347" s="33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</row>
    <row r="348" spans="1:55" ht="16">
      <c r="A348" s="32"/>
      <c r="B348" s="33"/>
      <c r="C348" s="34"/>
      <c r="D348" s="32"/>
      <c r="E348" s="35"/>
      <c r="F348" s="33"/>
      <c r="G348" s="35"/>
      <c r="H348" s="32"/>
      <c r="I348" s="36"/>
      <c r="J348" s="35"/>
      <c r="K348" s="35"/>
      <c r="L348" s="33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</row>
    <row r="349" spans="1:55" ht="16">
      <c r="A349" s="32"/>
      <c r="B349" s="33"/>
      <c r="C349" s="34"/>
      <c r="D349" s="32"/>
      <c r="E349" s="35"/>
      <c r="F349" s="33"/>
      <c r="G349" s="35"/>
      <c r="H349" s="32"/>
      <c r="I349" s="36"/>
      <c r="J349" s="35"/>
      <c r="K349" s="35"/>
      <c r="L349" s="33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</row>
    <row r="350" spans="1:55" ht="16">
      <c r="A350" s="32"/>
      <c r="B350" s="33"/>
      <c r="C350" s="34"/>
      <c r="D350" s="32"/>
      <c r="E350" s="35"/>
      <c r="F350" s="33"/>
      <c r="G350" s="35"/>
      <c r="H350" s="32"/>
      <c r="I350" s="36"/>
      <c r="J350" s="35"/>
      <c r="K350" s="35"/>
      <c r="L350" s="33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</row>
    <row r="351" spans="1:55" ht="16">
      <c r="A351" s="32"/>
      <c r="B351" s="33"/>
      <c r="C351" s="34"/>
      <c r="D351" s="32"/>
      <c r="E351" s="35"/>
      <c r="F351" s="33"/>
      <c r="G351" s="35"/>
      <c r="H351" s="32"/>
      <c r="I351" s="36"/>
      <c r="J351" s="35"/>
      <c r="K351" s="35"/>
      <c r="L351" s="33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</row>
    <row r="352" spans="1:55" ht="16">
      <c r="A352" s="32"/>
      <c r="B352" s="33"/>
      <c r="C352" s="34"/>
      <c r="D352" s="32"/>
      <c r="E352" s="35"/>
      <c r="F352" s="33"/>
      <c r="G352" s="35"/>
      <c r="H352" s="32"/>
      <c r="I352" s="36"/>
      <c r="J352" s="35"/>
      <c r="K352" s="35"/>
      <c r="L352" s="33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</row>
    <row r="353" spans="1:55" ht="16">
      <c r="A353" s="32"/>
      <c r="B353" s="33"/>
      <c r="C353" s="34"/>
      <c r="D353" s="32"/>
      <c r="E353" s="35"/>
      <c r="F353" s="33"/>
      <c r="G353" s="35"/>
      <c r="H353" s="32"/>
      <c r="I353" s="36"/>
      <c r="J353" s="35"/>
      <c r="K353" s="35"/>
      <c r="L353" s="33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</row>
    <row r="354" spans="1:55" ht="16">
      <c r="A354" s="32"/>
      <c r="B354" s="33"/>
      <c r="C354" s="34"/>
      <c r="D354" s="32"/>
      <c r="E354" s="35"/>
      <c r="F354" s="33"/>
      <c r="G354" s="35"/>
      <c r="H354" s="32"/>
      <c r="I354" s="36"/>
      <c r="J354" s="35"/>
      <c r="K354" s="35"/>
      <c r="L354" s="33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</row>
    <row r="355" spans="1:55" ht="16">
      <c r="A355" s="32"/>
      <c r="B355" s="33"/>
      <c r="C355" s="34"/>
      <c r="D355" s="32"/>
      <c r="E355" s="35"/>
      <c r="F355" s="33"/>
      <c r="G355" s="35"/>
      <c r="H355" s="32"/>
      <c r="I355" s="36"/>
      <c r="J355" s="35"/>
      <c r="K355" s="35"/>
      <c r="L355" s="33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</row>
    <row r="356" spans="1:55" ht="16">
      <c r="A356" s="32"/>
      <c r="B356" s="33"/>
      <c r="C356" s="34"/>
      <c r="D356" s="32"/>
      <c r="E356" s="35"/>
      <c r="F356" s="33"/>
      <c r="G356" s="35"/>
      <c r="H356" s="32"/>
      <c r="I356" s="36"/>
      <c r="J356" s="35"/>
      <c r="K356" s="35"/>
      <c r="L356" s="33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</row>
    <row r="357" spans="1:55" ht="16">
      <c r="A357" s="32"/>
      <c r="B357" s="33"/>
      <c r="C357" s="34"/>
      <c r="D357" s="32"/>
      <c r="E357" s="35"/>
      <c r="F357" s="33"/>
      <c r="G357" s="35"/>
      <c r="H357" s="32"/>
      <c r="I357" s="36"/>
      <c r="J357" s="35"/>
      <c r="K357" s="35"/>
      <c r="L357" s="33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</row>
    <row r="358" spans="1:55" ht="16">
      <c r="A358" s="32"/>
      <c r="B358" s="33"/>
      <c r="C358" s="34"/>
      <c r="D358" s="32"/>
      <c r="E358" s="35"/>
      <c r="F358" s="33"/>
      <c r="G358" s="35"/>
      <c r="H358" s="32"/>
      <c r="I358" s="36"/>
      <c r="J358" s="35"/>
      <c r="K358" s="35"/>
      <c r="L358" s="33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</row>
    <row r="359" spans="1:55" ht="16">
      <c r="A359" s="32"/>
      <c r="B359" s="33"/>
      <c r="C359" s="34"/>
      <c r="D359" s="32"/>
      <c r="E359" s="35"/>
      <c r="F359" s="33"/>
      <c r="G359" s="35"/>
      <c r="H359" s="32"/>
      <c r="I359" s="36"/>
      <c r="J359" s="35"/>
      <c r="K359" s="35"/>
      <c r="L359" s="33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</row>
    <row r="360" spans="1:55" ht="16">
      <c r="A360" s="32"/>
      <c r="B360" s="33"/>
      <c r="C360" s="34"/>
      <c r="D360" s="32"/>
      <c r="E360" s="35"/>
      <c r="F360" s="33"/>
      <c r="G360" s="35"/>
      <c r="H360" s="32"/>
      <c r="I360" s="36"/>
      <c r="J360" s="35"/>
      <c r="K360" s="35"/>
      <c r="L360" s="33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</row>
    <row r="361" spans="1:55" ht="16">
      <c r="A361" s="32"/>
      <c r="B361" s="33"/>
      <c r="C361" s="34"/>
      <c r="D361" s="32"/>
      <c r="E361" s="35"/>
      <c r="F361" s="33"/>
      <c r="G361" s="35"/>
      <c r="H361" s="32"/>
      <c r="I361" s="36"/>
      <c r="J361" s="35"/>
      <c r="K361" s="35"/>
      <c r="L361" s="33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</row>
    <row r="362" spans="1:55" ht="16">
      <c r="A362" s="32"/>
      <c r="B362" s="33"/>
      <c r="C362" s="34"/>
      <c r="D362" s="32"/>
      <c r="E362" s="35"/>
      <c r="F362" s="33"/>
      <c r="G362" s="35"/>
      <c r="H362" s="32"/>
      <c r="I362" s="36"/>
      <c r="J362" s="35"/>
      <c r="K362" s="35"/>
      <c r="L362" s="33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</row>
    <row r="363" spans="1:55" ht="16">
      <c r="A363" s="32"/>
      <c r="B363" s="33"/>
      <c r="C363" s="34"/>
      <c r="D363" s="32"/>
      <c r="E363" s="35"/>
      <c r="F363" s="33"/>
      <c r="G363" s="35"/>
      <c r="H363" s="32"/>
      <c r="I363" s="36"/>
      <c r="J363" s="35"/>
      <c r="K363" s="35"/>
      <c r="L363" s="33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</row>
    <row r="364" spans="1:55" ht="16">
      <c r="A364" s="32"/>
      <c r="B364" s="33"/>
      <c r="C364" s="34"/>
      <c r="D364" s="32"/>
      <c r="E364" s="35"/>
      <c r="F364" s="33"/>
      <c r="G364" s="35"/>
      <c r="H364" s="32"/>
      <c r="I364" s="36"/>
      <c r="J364" s="35"/>
      <c r="K364" s="35"/>
      <c r="L364" s="33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</row>
    <row r="365" spans="1:55" ht="16">
      <c r="A365" s="32"/>
      <c r="B365" s="33"/>
      <c r="C365" s="34"/>
      <c r="D365" s="32"/>
      <c r="E365" s="35"/>
      <c r="F365" s="33"/>
      <c r="G365" s="35"/>
      <c r="H365" s="32"/>
      <c r="I365" s="36"/>
      <c r="J365" s="35"/>
      <c r="K365" s="35"/>
      <c r="L365" s="33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</row>
    <row r="366" spans="1:55" ht="16">
      <c r="A366" s="32"/>
      <c r="B366" s="33"/>
      <c r="C366" s="34"/>
      <c r="D366" s="32"/>
      <c r="E366" s="35"/>
      <c r="F366" s="33"/>
      <c r="G366" s="35"/>
      <c r="H366" s="32"/>
      <c r="I366" s="36"/>
      <c r="J366" s="35"/>
      <c r="K366" s="35"/>
      <c r="L366" s="33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</row>
    <row r="367" spans="1:55" ht="16">
      <c r="A367" s="32"/>
      <c r="B367" s="33"/>
      <c r="C367" s="34"/>
      <c r="D367" s="32"/>
      <c r="E367" s="35"/>
      <c r="F367" s="33"/>
      <c r="G367" s="35"/>
      <c r="H367" s="32"/>
      <c r="I367" s="36"/>
      <c r="J367" s="35"/>
      <c r="K367" s="35"/>
      <c r="L367" s="33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</row>
    <row r="368" spans="1:55" ht="16">
      <c r="A368" s="32"/>
      <c r="B368" s="33"/>
      <c r="C368" s="34"/>
      <c r="D368" s="32"/>
      <c r="E368" s="35"/>
      <c r="F368" s="33"/>
      <c r="G368" s="35"/>
      <c r="H368" s="32"/>
      <c r="I368" s="36"/>
      <c r="J368" s="35"/>
      <c r="K368" s="35"/>
      <c r="L368" s="33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</row>
    <row r="369" spans="1:55" ht="16">
      <c r="A369" s="32"/>
      <c r="B369" s="33"/>
      <c r="C369" s="34"/>
      <c r="D369" s="32"/>
      <c r="E369" s="35"/>
      <c r="F369" s="33"/>
      <c r="G369" s="35"/>
      <c r="H369" s="32"/>
      <c r="I369" s="36"/>
      <c r="J369" s="35"/>
      <c r="K369" s="35"/>
      <c r="L369" s="33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</row>
    <row r="370" spans="1:55" ht="16">
      <c r="A370" s="32"/>
      <c r="B370" s="33"/>
      <c r="C370" s="34"/>
      <c r="D370" s="32"/>
      <c r="E370" s="35"/>
      <c r="F370" s="33"/>
      <c r="G370" s="35"/>
      <c r="H370" s="32"/>
      <c r="I370" s="36"/>
      <c r="J370" s="35"/>
      <c r="K370" s="35"/>
      <c r="L370" s="33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</row>
    <row r="371" spans="1:55" ht="16">
      <c r="A371" s="32"/>
      <c r="B371" s="33"/>
      <c r="C371" s="34"/>
      <c r="D371" s="32"/>
      <c r="E371" s="35"/>
      <c r="F371" s="33"/>
      <c r="G371" s="35"/>
      <c r="H371" s="32"/>
      <c r="I371" s="36"/>
      <c r="J371" s="35"/>
      <c r="K371" s="35"/>
      <c r="L371" s="33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</row>
    <row r="372" spans="1:55" ht="16">
      <c r="A372" s="32"/>
      <c r="B372" s="33"/>
      <c r="C372" s="34"/>
      <c r="D372" s="32"/>
      <c r="E372" s="35"/>
      <c r="F372" s="33"/>
      <c r="G372" s="35"/>
      <c r="H372" s="32"/>
      <c r="I372" s="36"/>
      <c r="J372" s="35"/>
      <c r="K372" s="35"/>
      <c r="L372" s="33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</row>
    <row r="373" spans="1:55" ht="16">
      <c r="A373" s="32"/>
      <c r="B373" s="33"/>
      <c r="C373" s="34"/>
      <c r="D373" s="32"/>
      <c r="E373" s="35"/>
      <c r="F373" s="33"/>
      <c r="G373" s="35"/>
      <c r="H373" s="32"/>
      <c r="I373" s="36"/>
      <c r="J373" s="35"/>
      <c r="K373" s="35"/>
      <c r="L373" s="33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</row>
    <row r="374" spans="1:55" ht="16">
      <c r="A374" s="32"/>
      <c r="B374" s="33"/>
      <c r="C374" s="34"/>
      <c r="D374" s="32"/>
      <c r="E374" s="35"/>
      <c r="F374" s="33"/>
      <c r="G374" s="35"/>
      <c r="H374" s="32"/>
      <c r="I374" s="36"/>
      <c r="J374" s="35"/>
      <c r="K374" s="35"/>
      <c r="L374" s="33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</row>
    <row r="375" spans="1:55" ht="16">
      <c r="A375" s="32"/>
      <c r="B375" s="33"/>
      <c r="C375" s="34"/>
      <c r="D375" s="32"/>
      <c r="E375" s="35"/>
      <c r="F375" s="33"/>
      <c r="G375" s="35"/>
      <c r="H375" s="32"/>
      <c r="I375" s="36"/>
      <c r="J375" s="35"/>
      <c r="K375" s="35"/>
      <c r="L375" s="33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</row>
    <row r="376" spans="1:55" ht="16">
      <c r="A376" s="32"/>
      <c r="B376" s="33"/>
      <c r="C376" s="34"/>
      <c r="D376" s="32"/>
      <c r="E376" s="35"/>
      <c r="F376" s="33"/>
      <c r="G376" s="35"/>
      <c r="H376" s="32"/>
      <c r="I376" s="36"/>
      <c r="J376" s="35"/>
      <c r="K376" s="35"/>
      <c r="L376" s="33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</row>
    <row r="377" spans="1:55" ht="16">
      <c r="A377" s="32"/>
      <c r="B377" s="33"/>
      <c r="C377" s="34"/>
      <c r="D377" s="32"/>
      <c r="E377" s="35"/>
      <c r="F377" s="33"/>
      <c r="G377" s="35"/>
      <c r="H377" s="32"/>
      <c r="I377" s="36"/>
      <c r="J377" s="35"/>
      <c r="K377" s="35"/>
      <c r="L377" s="33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</row>
    <row r="378" spans="1:55" ht="16">
      <c r="A378" s="32"/>
      <c r="B378" s="33"/>
      <c r="C378" s="34"/>
      <c r="D378" s="32"/>
      <c r="E378" s="35"/>
      <c r="F378" s="33"/>
      <c r="G378" s="35"/>
      <c r="H378" s="32"/>
      <c r="I378" s="36"/>
      <c r="J378" s="35"/>
      <c r="K378" s="35"/>
      <c r="L378" s="33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</row>
    <row r="379" spans="1:55" ht="16">
      <c r="A379" s="32"/>
      <c r="B379" s="33"/>
      <c r="C379" s="34"/>
      <c r="D379" s="32"/>
      <c r="E379" s="35"/>
      <c r="F379" s="33"/>
      <c r="G379" s="35"/>
      <c r="H379" s="32"/>
      <c r="I379" s="36"/>
      <c r="J379" s="35"/>
      <c r="K379" s="35"/>
      <c r="L379" s="33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</row>
    <row r="380" spans="1:55" ht="16">
      <c r="A380" s="32"/>
      <c r="B380" s="33"/>
      <c r="C380" s="34"/>
      <c r="D380" s="32"/>
      <c r="E380" s="35"/>
      <c r="F380" s="33"/>
      <c r="G380" s="35"/>
      <c r="H380" s="32"/>
      <c r="I380" s="36"/>
      <c r="J380" s="35"/>
      <c r="K380" s="35"/>
      <c r="L380" s="33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</row>
    <row r="381" spans="1:55" ht="16">
      <c r="A381" s="32"/>
      <c r="B381" s="33"/>
      <c r="C381" s="34"/>
      <c r="D381" s="32"/>
      <c r="E381" s="35"/>
      <c r="F381" s="33"/>
      <c r="G381" s="35"/>
      <c r="H381" s="32"/>
      <c r="I381" s="36"/>
      <c r="J381" s="35"/>
      <c r="K381" s="35"/>
      <c r="L381" s="33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</row>
    <row r="382" spans="1:55" ht="16">
      <c r="A382" s="32"/>
      <c r="B382" s="33"/>
      <c r="C382" s="34"/>
      <c r="D382" s="32"/>
      <c r="E382" s="35"/>
      <c r="F382" s="33"/>
      <c r="G382" s="35"/>
      <c r="H382" s="32"/>
      <c r="I382" s="36"/>
      <c r="J382" s="35"/>
      <c r="K382" s="35"/>
      <c r="L382" s="33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</row>
    <row r="383" spans="1:55" ht="16">
      <c r="A383" s="32"/>
      <c r="B383" s="33"/>
      <c r="C383" s="34"/>
      <c r="D383" s="32"/>
      <c r="E383" s="35"/>
      <c r="F383" s="33"/>
      <c r="G383" s="35"/>
      <c r="H383" s="32"/>
      <c r="I383" s="36"/>
      <c r="J383" s="35"/>
      <c r="K383" s="35"/>
      <c r="L383" s="33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</row>
    <row r="384" spans="1:55" ht="16">
      <c r="A384" s="32"/>
      <c r="B384" s="33"/>
      <c r="C384" s="34"/>
      <c r="D384" s="32"/>
      <c r="E384" s="35"/>
      <c r="F384" s="33"/>
      <c r="G384" s="35"/>
      <c r="H384" s="32"/>
      <c r="I384" s="36"/>
      <c r="J384" s="35"/>
      <c r="K384" s="35"/>
      <c r="L384" s="33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</row>
    <row r="385" spans="1:55" ht="16">
      <c r="A385" s="32"/>
      <c r="B385" s="33"/>
      <c r="C385" s="34"/>
      <c r="D385" s="32"/>
      <c r="E385" s="35"/>
      <c r="F385" s="33"/>
      <c r="G385" s="35"/>
      <c r="H385" s="32"/>
      <c r="I385" s="36"/>
      <c r="J385" s="35"/>
      <c r="K385" s="35"/>
      <c r="L385" s="33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</row>
    <row r="386" spans="1:55" ht="16">
      <c r="A386" s="32"/>
      <c r="B386" s="33"/>
      <c r="C386" s="34"/>
      <c r="D386" s="32"/>
      <c r="E386" s="35"/>
      <c r="F386" s="33"/>
      <c r="G386" s="35"/>
      <c r="H386" s="32"/>
      <c r="I386" s="36"/>
      <c r="J386" s="35"/>
      <c r="K386" s="35"/>
      <c r="L386" s="33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</row>
    <row r="387" spans="1:55" ht="16">
      <c r="A387" s="32"/>
      <c r="B387" s="33"/>
      <c r="C387" s="34"/>
      <c r="D387" s="32"/>
      <c r="E387" s="35"/>
      <c r="F387" s="33"/>
      <c r="G387" s="35"/>
      <c r="H387" s="32"/>
      <c r="I387" s="36"/>
      <c r="J387" s="35"/>
      <c r="K387" s="35"/>
      <c r="L387" s="33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</row>
    <row r="388" spans="1:55" ht="16">
      <c r="A388" s="32"/>
      <c r="B388" s="33"/>
      <c r="C388" s="34"/>
      <c r="D388" s="32"/>
      <c r="E388" s="35"/>
      <c r="F388" s="33"/>
      <c r="G388" s="35"/>
      <c r="H388" s="32"/>
      <c r="I388" s="36"/>
      <c r="J388" s="35"/>
      <c r="K388" s="35"/>
      <c r="L388" s="33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</row>
    <row r="389" spans="1:55" ht="16">
      <c r="A389" s="32"/>
      <c r="B389" s="33"/>
      <c r="C389" s="34"/>
      <c r="D389" s="32"/>
      <c r="E389" s="35"/>
      <c r="F389" s="33"/>
      <c r="G389" s="35"/>
      <c r="H389" s="32"/>
      <c r="I389" s="36"/>
      <c r="J389" s="35"/>
      <c r="K389" s="35"/>
      <c r="L389" s="33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</row>
    <row r="390" spans="1:55" ht="16">
      <c r="A390" s="32"/>
      <c r="B390" s="33"/>
      <c r="C390" s="34"/>
      <c r="D390" s="32"/>
      <c r="E390" s="35"/>
      <c r="F390" s="33"/>
      <c r="G390" s="35"/>
      <c r="H390" s="32"/>
      <c r="I390" s="36"/>
      <c r="J390" s="35"/>
      <c r="K390" s="35"/>
      <c r="L390" s="33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</row>
    <row r="391" spans="1:55" ht="16">
      <c r="A391" s="32"/>
      <c r="B391" s="33"/>
      <c r="C391" s="34"/>
      <c r="D391" s="32"/>
      <c r="E391" s="35"/>
      <c r="F391" s="33"/>
      <c r="G391" s="35"/>
      <c r="H391" s="32"/>
      <c r="I391" s="36"/>
      <c r="J391" s="35"/>
      <c r="K391" s="35"/>
      <c r="L391" s="33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</row>
    <row r="392" spans="1:55" ht="16">
      <c r="A392" s="32"/>
      <c r="B392" s="33"/>
      <c r="C392" s="34"/>
      <c r="D392" s="32"/>
      <c r="E392" s="35"/>
      <c r="F392" s="33"/>
      <c r="G392" s="35"/>
      <c r="H392" s="32"/>
      <c r="I392" s="36"/>
      <c r="J392" s="35"/>
      <c r="K392" s="35"/>
      <c r="L392" s="33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</row>
    <row r="393" spans="1:55" ht="16">
      <c r="A393" s="32"/>
      <c r="B393" s="33"/>
      <c r="C393" s="34"/>
      <c r="D393" s="32"/>
      <c r="E393" s="35"/>
      <c r="F393" s="33"/>
      <c r="G393" s="35"/>
      <c r="H393" s="32"/>
      <c r="I393" s="36"/>
      <c r="J393" s="35"/>
      <c r="K393" s="35"/>
      <c r="L393" s="33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</row>
    <row r="394" spans="1:55" ht="16">
      <c r="A394" s="32"/>
      <c r="B394" s="33"/>
      <c r="C394" s="34"/>
      <c r="D394" s="32"/>
      <c r="E394" s="35"/>
      <c r="F394" s="33"/>
      <c r="G394" s="35"/>
      <c r="H394" s="32"/>
      <c r="I394" s="36"/>
      <c r="J394" s="35"/>
      <c r="K394" s="35"/>
      <c r="L394" s="33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</row>
    <row r="395" spans="1:55" ht="16">
      <c r="A395" s="32"/>
      <c r="B395" s="33"/>
      <c r="C395" s="34"/>
      <c r="D395" s="32"/>
      <c r="E395" s="35"/>
      <c r="F395" s="33"/>
      <c r="G395" s="35"/>
      <c r="H395" s="32"/>
      <c r="I395" s="36"/>
      <c r="J395" s="35"/>
      <c r="K395" s="35"/>
      <c r="L395" s="33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</row>
    <row r="396" spans="1:55" ht="16">
      <c r="A396" s="32"/>
      <c r="B396" s="33"/>
      <c r="C396" s="34"/>
      <c r="D396" s="32"/>
      <c r="E396" s="35"/>
      <c r="F396" s="33"/>
      <c r="G396" s="35"/>
      <c r="H396" s="32"/>
      <c r="I396" s="36"/>
      <c r="J396" s="35"/>
      <c r="K396" s="35"/>
      <c r="L396" s="33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</row>
    <row r="397" spans="1:55" ht="16">
      <c r="A397" s="32"/>
      <c r="B397" s="33"/>
      <c r="C397" s="34"/>
      <c r="D397" s="32"/>
      <c r="E397" s="35"/>
      <c r="F397" s="33"/>
      <c r="G397" s="35"/>
      <c r="H397" s="32"/>
      <c r="I397" s="36"/>
      <c r="J397" s="35"/>
      <c r="K397" s="35"/>
      <c r="L397" s="33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</row>
    <row r="398" spans="1:55" ht="16">
      <c r="A398" s="32"/>
      <c r="B398" s="33"/>
      <c r="C398" s="34"/>
      <c r="D398" s="32"/>
      <c r="E398" s="35"/>
      <c r="F398" s="33"/>
      <c r="G398" s="35"/>
      <c r="H398" s="32"/>
      <c r="I398" s="36"/>
      <c r="J398" s="35"/>
      <c r="K398" s="35"/>
      <c r="L398" s="33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</row>
    <row r="399" spans="1:55" ht="16">
      <c r="A399" s="32"/>
      <c r="B399" s="33"/>
      <c r="C399" s="34"/>
      <c r="D399" s="32"/>
      <c r="E399" s="35"/>
      <c r="F399" s="33"/>
      <c r="G399" s="35"/>
      <c r="H399" s="32"/>
      <c r="I399" s="36"/>
      <c r="J399" s="35"/>
      <c r="K399" s="35"/>
      <c r="L399" s="33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</row>
    <row r="400" spans="1:55" ht="16">
      <c r="A400" s="32"/>
      <c r="B400" s="33"/>
      <c r="C400" s="34"/>
      <c r="D400" s="32"/>
      <c r="E400" s="35"/>
      <c r="F400" s="33"/>
      <c r="G400" s="35"/>
      <c r="H400" s="32"/>
      <c r="I400" s="36"/>
      <c r="J400" s="35"/>
      <c r="K400" s="35"/>
      <c r="L400" s="33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</row>
    <row r="401" spans="1:55" ht="16">
      <c r="A401" s="32"/>
      <c r="B401" s="33"/>
      <c r="C401" s="34"/>
      <c r="D401" s="32"/>
      <c r="E401" s="35"/>
      <c r="F401" s="33"/>
      <c r="G401" s="35"/>
      <c r="H401" s="32"/>
      <c r="I401" s="36"/>
      <c r="J401" s="35"/>
      <c r="K401" s="35"/>
      <c r="L401" s="33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</row>
    <row r="402" spans="1:55" ht="16">
      <c r="A402" s="32"/>
      <c r="B402" s="33"/>
      <c r="C402" s="34"/>
      <c r="D402" s="32"/>
      <c r="E402" s="35"/>
      <c r="F402" s="33"/>
      <c r="G402" s="35"/>
      <c r="H402" s="32"/>
      <c r="I402" s="36"/>
      <c r="J402" s="35"/>
      <c r="K402" s="35"/>
      <c r="L402" s="33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</row>
    <row r="403" spans="1:55" ht="16">
      <c r="A403" s="32"/>
      <c r="B403" s="33"/>
      <c r="C403" s="34"/>
      <c r="D403" s="32"/>
      <c r="E403" s="35"/>
      <c r="F403" s="33"/>
      <c r="G403" s="35"/>
      <c r="H403" s="32"/>
      <c r="I403" s="36"/>
      <c r="J403" s="35"/>
      <c r="K403" s="35"/>
      <c r="L403" s="33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</row>
    <row r="404" spans="1:55" ht="16">
      <c r="A404" s="32"/>
      <c r="B404" s="33"/>
      <c r="C404" s="34"/>
      <c r="D404" s="32"/>
      <c r="E404" s="35"/>
      <c r="F404" s="33"/>
      <c r="G404" s="35"/>
      <c r="H404" s="32"/>
      <c r="I404" s="36"/>
      <c r="J404" s="35"/>
      <c r="K404" s="35"/>
      <c r="L404" s="33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</row>
    <row r="405" spans="1:55" ht="16">
      <c r="A405" s="32"/>
      <c r="B405" s="33"/>
      <c r="C405" s="34"/>
      <c r="D405" s="32"/>
      <c r="E405" s="35"/>
      <c r="F405" s="33"/>
      <c r="G405" s="35"/>
      <c r="H405" s="32"/>
      <c r="I405" s="36"/>
      <c r="J405" s="35"/>
      <c r="K405" s="35"/>
      <c r="L405" s="33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</row>
    <row r="406" spans="1:55" ht="16">
      <c r="A406" s="32"/>
      <c r="B406" s="33"/>
      <c r="C406" s="34"/>
      <c r="D406" s="32"/>
      <c r="E406" s="35"/>
      <c r="F406" s="33"/>
      <c r="G406" s="35"/>
      <c r="H406" s="32"/>
      <c r="I406" s="36"/>
      <c r="J406" s="35"/>
      <c r="K406" s="35"/>
      <c r="L406" s="33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</row>
    <row r="407" spans="1:55" ht="16">
      <c r="A407" s="32"/>
      <c r="B407" s="33"/>
      <c r="C407" s="34"/>
      <c r="D407" s="32"/>
      <c r="E407" s="35"/>
      <c r="F407" s="33"/>
      <c r="G407" s="35"/>
      <c r="H407" s="32"/>
      <c r="I407" s="36"/>
      <c r="J407" s="35"/>
      <c r="K407" s="35"/>
      <c r="L407" s="33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</row>
    <row r="408" spans="1:55" ht="16">
      <c r="A408" s="32"/>
      <c r="B408" s="33"/>
      <c r="C408" s="34"/>
      <c r="D408" s="32"/>
      <c r="E408" s="35"/>
      <c r="F408" s="33"/>
      <c r="G408" s="35"/>
      <c r="H408" s="32"/>
      <c r="I408" s="36"/>
      <c r="J408" s="35"/>
      <c r="K408" s="35"/>
      <c r="L408" s="33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</row>
    <row r="409" spans="1:55" ht="16">
      <c r="A409" s="32"/>
      <c r="B409" s="33"/>
      <c r="C409" s="34"/>
      <c r="D409" s="32"/>
      <c r="E409" s="35"/>
      <c r="F409" s="33"/>
      <c r="G409" s="35"/>
      <c r="H409" s="32"/>
      <c r="I409" s="36"/>
      <c r="J409" s="35"/>
      <c r="K409" s="35"/>
      <c r="L409" s="33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</row>
    <row r="410" spans="1:55" ht="16">
      <c r="A410" s="32"/>
      <c r="B410" s="33"/>
      <c r="C410" s="34"/>
      <c r="D410" s="32"/>
      <c r="E410" s="35"/>
      <c r="F410" s="33"/>
      <c r="G410" s="35"/>
      <c r="H410" s="32"/>
      <c r="I410" s="36"/>
      <c r="J410" s="35"/>
      <c r="K410" s="35"/>
      <c r="L410" s="33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</row>
    <row r="411" spans="1:55" ht="16">
      <c r="A411" s="32"/>
      <c r="B411" s="33"/>
      <c r="C411" s="34"/>
      <c r="D411" s="32"/>
      <c r="E411" s="35"/>
      <c r="F411" s="33"/>
      <c r="G411" s="35"/>
      <c r="H411" s="32"/>
      <c r="I411" s="36"/>
      <c r="J411" s="35"/>
      <c r="K411" s="35"/>
      <c r="L411" s="33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</row>
    <row r="412" spans="1:55" ht="16">
      <c r="A412" s="32"/>
      <c r="B412" s="33"/>
      <c r="C412" s="34"/>
      <c r="D412" s="32"/>
      <c r="E412" s="35"/>
      <c r="F412" s="33"/>
      <c r="G412" s="35"/>
      <c r="H412" s="32"/>
      <c r="I412" s="36"/>
      <c r="J412" s="35"/>
      <c r="K412" s="35"/>
      <c r="L412" s="33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</row>
    <row r="413" spans="1:55" ht="16">
      <c r="A413" s="32"/>
      <c r="B413" s="33"/>
      <c r="C413" s="34"/>
      <c r="D413" s="32"/>
      <c r="E413" s="35"/>
      <c r="F413" s="33"/>
      <c r="G413" s="35"/>
      <c r="H413" s="32"/>
      <c r="I413" s="36"/>
      <c r="J413" s="35"/>
      <c r="K413" s="35"/>
      <c r="L413" s="33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</row>
    <row r="414" spans="1:55" ht="16">
      <c r="A414" s="32"/>
      <c r="B414" s="33"/>
      <c r="C414" s="34"/>
      <c r="D414" s="32"/>
      <c r="E414" s="35"/>
      <c r="F414" s="33"/>
      <c r="G414" s="35"/>
      <c r="H414" s="32"/>
      <c r="I414" s="36"/>
      <c r="J414" s="35"/>
      <c r="K414" s="35"/>
      <c r="L414" s="33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</row>
    <row r="415" spans="1:55" ht="16">
      <c r="A415" s="32"/>
      <c r="B415" s="33"/>
      <c r="C415" s="34"/>
      <c r="D415" s="32"/>
      <c r="E415" s="35"/>
      <c r="F415" s="33"/>
      <c r="G415" s="35"/>
      <c r="H415" s="32"/>
      <c r="I415" s="36"/>
      <c r="J415" s="35"/>
      <c r="K415" s="35"/>
      <c r="L415" s="33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</row>
    <row r="416" spans="1:55" ht="16">
      <c r="A416" s="32"/>
      <c r="B416" s="33"/>
      <c r="C416" s="34"/>
      <c r="D416" s="32"/>
      <c r="E416" s="35"/>
      <c r="F416" s="33"/>
      <c r="G416" s="35"/>
      <c r="H416" s="32"/>
      <c r="I416" s="36"/>
      <c r="J416" s="35"/>
      <c r="K416" s="35"/>
      <c r="L416" s="33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</row>
    <row r="417" spans="1:55" ht="16">
      <c r="A417" s="32"/>
      <c r="B417" s="33"/>
      <c r="C417" s="34"/>
      <c r="D417" s="32"/>
      <c r="E417" s="35"/>
      <c r="F417" s="33"/>
      <c r="G417" s="35"/>
      <c r="H417" s="32"/>
      <c r="I417" s="36"/>
      <c r="J417" s="35"/>
      <c r="K417" s="35"/>
      <c r="L417" s="33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</row>
    <row r="418" spans="1:55" ht="16">
      <c r="A418" s="32"/>
      <c r="B418" s="33"/>
      <c r="C418" s="34"/>
      <c r="D418" s="32"/>
      <c r="E418" s="35"/>
      <c r="F418" s="33"/>
      <c r="G418" s="35"/>
      <c r="H418" s="32"/>
      <c r="I418" s="36"/>
      <c r="J418" s="35"/>
      <c r="K418" s="35"/>
      <c r="L418" s="33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</row>
    <row r="419" spans="1:55" ht="16">
      <c r="A419" s="32"/>
      <c r="B419" s="33"/>
      <c r="C419" s="34"/>
      <c r="D419" s="32"/>
      <c r="E419" s="35"/>
      <c r="F419" s="33"/>
      <c r="G419" s="35"/>
      <c r="H419" s="32"/>
      <c r="I419" s="36"/>
      <c r="J419" s="35"/>
      <c r="K419" s="35"/>
      <c r="L419" s="33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</row>
    <row r="420" spans="1:55" ht="16">
      <c r="A420" s="32"/>
      <c r="B420" s="33"/>
      <c r="C420" s="34"/>
      <c r="D420" s="32"/>
      <c r="E420" s="35"/>
      <c r="F420" s="33"/>
      <c r="G420" s="35"/>
      <c r="H420" s="32"/>
      <c r="I420" s="36"/>
      <c r="J420" s="35"/>
      <c r="K420" s="35"/>
      <c r="L420" s="33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</row>
    <row r="421" spans="1:55" ht="16">
      <c r="A421" s="32"/>
      <c r="B421" s="33"/>
      <c r="C421" s="34"/>
      <c r="D421" s="32"/>
      <c r="E421" s="35"/>
      <c r="F421" s="33"/>
      <c r="G421" s="35"/>
      <c r="H421" s="32"/>
      <c r="I421" s="36"/>
      <c r="J421" s="35"/>
      <c r="K421" s="35"/>
      <c r="L421" s="33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</row>
    <row r="422" spans="1:55" ht="16">
      <c r="A422" s="32"/>
      <c r="B422" s="33"/>
      <c r="C422" s="34"/>
      <c r="D422" s="32"/>
      <c r="E422" s="35"/>
      <c r="F422" s="33"/>
      <c r="G422" s="35"/>
      <c r="H422" s="32"/>
      <c r="I422" s="36"/>
      <c r="J422" s="35"/>
      <c r="K422" s="35"/>
      <c r="L422" s="33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</row>
    <row r="423" spans="1:55" ht="16">
      <c r="A423" s="32"/>
      <c r="B423" s="33"/>
      <c r="C423" s="34"/>
      <c r="D423" s="32"/>
      <c r="E423" s="35"/>
      <c r="F423" s="33"/>
      <c r="G423" s="35"/>
      <c r="H423" s="32"/>
      <c r="I423" s="36"/>
      <c r="J423" s="35"/>
      <c r="K423" s="35"/>
      <c r="L423" s="33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</row>
    <row r="424" spans="1:55" ht="16">
      <c r="A424" s="32"/>
      <c r="B424" s="33"/>
      <c r="C424" s="34"/>
      <c r="D424" s="32"/>
      <c r="E424" s="35"/>
      <c r="F424" s="33"/>
      <c r="G424" s="35"/>
      <c r="H424" s="32"/>
      <c r="I424" s="36"/>
      <c r="J424" s="35"/>
      <c r="K424" s="35"/>
      <c r="L424" s="33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</row>
    <row r="425" spans="1:55" ht="16">
      <c r="A425" s="32"/>
      <c r="B425" s="33"/>
      <c r="C425" s="34"/>
      <c r="D425" s="32"/>
      <c r="E425" s="35"/>
      <c r="F425" s="33"/>
      <c r="G425" s="35"/>
      <c r="H425" s="32"/>
      <c r="I425" s="36"/>
      <c r="J425" s="35"/>
      <c r="K425" s="35"/>
      <c r="L425" s="33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</row>
    <row r="426" spans="1:55" ht="16">
      <c r="A426" s="32"/>
      <c r="B426" s="33"/>
      <c r="C426" s="34"/>
      <c r="D426" s="32"/>
      <c r="E426" s="35"/>
      <c r="F426" s="33"/>
      <c r="G426" s="35"/>
      <c r="H426" s="32"/>
      <c r="I426" s="36"/>
      <c r="J426" s="35"/>
      <c r="K426" s="35"/>
      <c r="L426" s="33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</row>
    <row r="427" spans="1:55" ht="16">
      <c r="A427" s="32"/>
      <c r="B427" s="33"/>
      <c r="C427" s="34"/>
      <c r="D427" s="32"/>
      <c r="E427" s="35"/>
      <c r="F427" s="33"/>
      <c r="G427" s="35"/>
      <c r="H427" s="32"/>
      <c r="I427" s="36"/>
      <c r="J427" s="35"/>
      <c r="K427" s="35"/>
      <c r="L427" s="33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</row>
    <row r="428" spans="1:55" ht="16">
      <c r="A428" s="32"/>
      <c r="B428" s="33"/>
      <c r="C428" s="34"/>
      <c r="D428" s="32"/>
      <c r="E428" s="35"/>
      <c r="F428" s="33"/>
      <c r="G428" s="35"/>
      <c r="H428" s="32"/>
      <c r="I428" s="36"/>
      <c r="J428" s="35"/>
      <c r="K428" s="35"/>
      <c r="L428" s="33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</row>
    <row r="429" spans="1:55" ht="16">
      <c r="A429" s="32"/>
      <c r="B429" s="33"/>
      <c r="C429" s="34"/>
      <c r="D429" s="32"/>
      <c r="E429" s="35"/>
      <c r="F429" s="33"/>
      <c r="G429" s="35"/>
      <c r="H429" s="32"/>
      <c r="I429" s="36"/>
      <c r="J429" s="35"/>
      <c r="K429" s="35"/>
      <c r="L429" s="33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</row>
    <row r="430" spans="1:55" ht="16">
      <c r="A430" s="32"/>
      <c r="B430" s="33"/>
      <c r="C430" s="34"/>
      <c r="D430" s="32"/>
      <c r="E430" s="35"/>
      <c r="F430" s="33"/>
      <c r="G430" s="35"/>
      <c r="H430" s="32"/>
      <c r="I430" s="36"/>
      <c r="J430" s="35"/>
      <c r="K430" s="35"/>
      <c r="L430" s="33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</row>
    <row r="431" spans="1:55" ht="16">
      <c r="A431" s="32"/>
      <c r="B431" s="33"/>
      <c r="C431" s="34"/>
      <c r="D431" s="32"/>
      <c r="E431" s="35"/>
      <c r="F431" s="33"/>
      <c r="G431" s="35"/>
      <c r="H431" s="32"/>
      <c r="I431" s="36"/>
      <c r="J431" s="35"/>
      <c r="K431" s="35"/>
      <c r="L431" s="33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</row>
    <row r="432" spans="1:55" ht="16">
      <c r="A432" s="32"/>
      <c r="B432" s="33"/>
      <c r="C432" s="34"/>
      <c r="D432" s="32"/>
      <c r="E432" s="35"/>
      <c r="F432" s="33"/>
      <c r="G432" s="35"/>
      <c r="H432" s="32"/>
      <c r="I432" s="36"/>
      <c r="J432" s="35"/>
      <c r="K432" s="35"/>
      <c r="L432" s="33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</row>
    <row r="433" spans="1:55" ht="16">
      <c r="A433" s="32"/>
      <c r="B433" s="33"/>
      <c r="C433" s="34"/>
      <c r="D433" s="32"/>
      <c r="E433" s="35"/>
      <c r="F433" s="33"/>
      <c r="G433" s="35"/>
      <c r="H433" s="32"/>
      <c r="I433" s="36"/>
      <c r="J433" s="35"/>
      <c r="K433" s="35"/>
      <c r="L433" s="33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</row>
    <row r="434" spans="1:55" ht="16">
      <c r="A434" s="32"/>
      <c r="B434" s="33"/>
      <c r="C434" s="34"/>
      <c r="D434" s="32"/>
      <c r="E434" s="35"/>
      <c r="F434" s="33"/>
      <c r="G434" s="35"/>
      <c r="H434" s="32"/>
      <c r="I434" s="36"/>
      <c r="J434" s="35"/>
      <c r="K434" s="35"/>
      <c r="L434" s="33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</row>
    <row r="435" spans="1:55" ht="16">
      <c r="A435" s="32"/>
      <c r="B435" s="33"/>
      <c r="C435" s="34"/>
      <c r="D435" s="32"/>
      <c r="E435" s="35"/>
      <c r="F435" s="33"/>
      <c r="G435" s="35"/>
      <c r="H435" s="32"/>
      <c r="I435" s="36"/>
      <c r="J435" s="35"/>
      <c r="K435" s="35"/>
      <c r="L435" s="33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</row>
    <row r="436" spans="1:55" ht="16">
      <c r="A436" s="32"/>
      <c r="B436" s="33"/>
      <c r="C436" s="34"/>
      <c r="D436" s="32"/>
      <c r="E436" s="35"/>
      <c r="F436" s="33"/>
      <c r="G436" s="35"/>
      <c r="H436" s="32"/>
      <c r="I436" s="36"/>
      <c r="J436" s="35"/>
      <c r="K436" s="35"/>
      <c r="L436" s="33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</row>
    <row r="437" spans="1:55" ht="16">
      <c r="A437" s="32"/>
      <c r="B437" s="33"/>
      <c r="C437" s="34"/>
      <c r="D437" s="32"/>
      <c r="E437" s="35"/>
      <c r="F437" s="33"/>
      <c r="G437" s="35"/>
      <c r="H437" s="32"/>
      <c r="I437" s="36"/>
      <c r="J437" s="35"/>
      <c r="K437" s="35"/>
      <c r="L437" s="33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</row>
    <row r="438" spans="1:55" ht="16">
      <c r="A438" s="32"/>
      <c r="B438" s="33"/>
      <c r="C438" s="34"/>
      <c r="D438" s="32"/>
      <c r="E438" s="35"/>
      <c r="F438" s="33"/>
      <c r="G438" s="35"/>
      <c r="H438" s="32"/>
      <c r="I438" s="36"/>
      <c r="J438" s="35"/>
      <c r="K438" s="35"/>
      <c r="L438" s="33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</row>
    <row r="439" spans="1:55" ht="16">
      <c r="A439" s="32"/>
      <c r="B439" s="33"/>
      <c r="C439" s="34"/>
      <c r="D439" s="32"/>
      <c r="E439" s="35"/>
      <c r="F439" s="33"/>
      <c r="G439" s="35"/>
      <c r="H439" s="32"/>
      <c r="I439" s="36"/>
      <c r="J439" s="35"/>
      <c r="K439" s="35"/>
      <c r="L439" s="33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</row>
    <row r="440" spans="1:55" ht="16">
      <c r="A440" s="32"/>
      <c r="B440" s="33"/>
      <c r="C440" s="34"/>
      <c r="D440" s="32"/>
      <c r="E440" s="35"/>
      <c r="F440" s="33"/>
      <c r="G440" s="35"/>
      <c r="H440" s="32"/>
      <c r="I440" s="36"/>
      <c r="J440" s="35"/>
      <c r="K440" s="35"/>
      <c r="L440" s="33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</row>
    <row r="441" spans="1:55" ht="16">
      <c r="A441" s="32"/>
      <c r="B441" s="33"/>
      <c r="C441" s="34"/>
      <c r="D441" s="32"/>
      <c r="E441" s="35"/>
      <c r="F441" s="33"/>
      <c r="G441" s="35"/>
      <c r="H441" s="32"/>
      <c r="I441" s="36"/>
      <c r="J441" s="35"/>
      <c r="K441" s="35"/>
      <c r="L441" s="33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</row>
    <row r="442" spans="1:55" ht="16">
      <c r="A442" s="32"/>
      <c r="B442" s="33"/>
      <c r="C442" s="34"/>
      <c r="D442" s="32"/>
      <c r="E442" s="35"/>
      <c r="F442" s="33"/>
      <c r="G442" s="35"/>
      <c r="H442" s="32"/>
      <c r="I442" s="36"/>
      <c r="J442" s="35"/>
      <c r="K442" s="35"/>
      <c r="L442" s="33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</row>
    <row r="443" spans="1:55" ht="16">
      <c r="A443" s="32"/>
      <c r="B443" s="33"/>
      <c r="C443" s="34"/>
      <c r="D443" s="32"/>
      <c r="E443" s="35"/>
      <c r="F443" s="33"/>
      <c r="G443" s="35"/>
      <c r="H443" s="32"/>
      <c r="I443" s="36"/>
      <c r="J443" s="35"/>
      <c r="K443" s="35"/>
      <c r="L443" s="33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</row>
    <row r="444" spans="1:55" ht="16">
      <c r="A444" s="32"/>
      <c r="B444" s="33"/>
      <c r="C444" s="34"/>
      <c r="D444" s="32"/>
      <c r="E444" s="35"/>
      <c r="F444" s="33"/>
      <c r="G444" s="35"/>
      <c r="H444" s="32"/>
      <c r="I444" s="36"/>
      <c r="J444" s="35"/>
      <c r="K444" s="35"/>
      <c r="L444" s="33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</row>
    <row r="445" spans="1:55" ht="16">
      <c r="A445" s="32"/>
      <c r="B445" s="33"/>
      <c r="C445" s="34"/>
      <c r="D445" s="32"/>
      <c r="E445" s="35"/>
      <c r="F445" s="33"/>
      <c r="G445" s="35"/>
      <c r="H445" s="32"/>
      <c r="I445" s="36"/>
      <c r="J445" s="35"/>
      <c r="K445" s="35"/>
      <c r="L445" s="33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</row>
    <row r="446" spans="1:55" ht="16">
      <c r="A446" s="32"/>
      <c r="B446" s="33"/>
      <c r="C446" s="34"/>
      <c r="D446" s="32"/>
      <c r="E446" s="35"/>
      <c r="F446" s="33"/>
      <c r="G446" s="35"/>
      <c r="H446" s="32"/>
      <c r="I446" s="36"/>
      <c r="J446" s="35"/>
      <c r="K446" s="35"/>
      <c r="L446" s="33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</row>
    <row r="447" spans="1:55" ht="16">
      <c r="A447" s="32"/>
      <c r="B447" s="33"/>
      <c r="C447" s="34"/>
      <c r="D447" s="32"/>
      <c r="E447" s="35"/>
      <c r="F447" s="33"/>
      <c r="G447" s="35"/>
      <c r="H447" s="32"/>
      <c r="I447" s="36"/>
      <c r="J447" s="35"/>
      <c r="K447" s="35"/>
      <c r="L447" s="33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</row>
    <row r="448" spans="1:55" ht="16">
      <c r="A448" s="32"/>
      <c r="B448" s="33"/>
      <c r="C448" s="34"/>
      <c r="D448" s="32"/>
      <c r="E448" s="35"/>
      <c r="F448" s="33"/>
      <c r="G448" s="35"/>
      <c r="H448" s="32"/>
      <c r="I448" s="36"/>
      <c r="J448" s="35"/>
      <c r="K448" s="35"/>
      <c r="L448" s="33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</row>
    <row r="449" spans="1:55" ht="16">
      <c r="A449" s="32"/>
      <c r="B449" s="33"/>
      <c r="C449" s="34"/>
      <c r="D449" s="32"/>
      <c r="E449" s="35"/>
      <c r="F449" s="33"/>
      <c r="G449" s="35"/>
      <c r="H449" s="32"/>
      <c r="I449" s="36"/>
      <c r="J449" s="35"/>
      <c r="K449" s="35"/>
      <c r="L449" s="33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</row>
    <row r="450" spans="1:55" ht="16">
      <c r="A450" s="32"/>
      <c r="B450" s="33"/>
      <c r="C450" s="34"/>
      <c r="D450" s="32"/>
      <c r="E450" s="35"/>
      <c r="F450" s="33"/>
      <c r="G450" s="35"/>
      <c r="H450" s="32"/>
      <c r="I450" s="36"/>
      <c r="J450" s="35"/>
      <c r="K450" s="35"/>
      <c r="L450" s="33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</row>
    <row r="451" spans="1:55" ht="16">
      <c r="A451" s="32"/>
      <c r="B451" s="33"/>
      <c r="C451" s="34"/>
      <c r="D451" s="32"/>
      <c r="E451" s="35"/>
      <c r="F451" s="33"/>
      <c r="G451" s="35"/>
      <c r="H451" s="32"/>
      <c r="I451" s="36"/>
      <c r="J451" s="35"/>
      <c r="K451" s="35"/>
      <c r="L451" s="33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</row>
    <row r="452" spans="1:55" ht="16">
      <c r="A452" s="32"/>
      <c r="B452" s="33"/>
      <c r="C452" s="34"/>
      <c r="D452" s="32"/>
      <c r="E452" s="35"/>
      <c r="F452" s="33"/>
      <c r="G452" s="35"/>
      <c r="H452" s="32"/>
      <c r="I452" s="36"/>
      <c r="J452" s="35"/>
      <c r="K452" s="35"/>
      <c r="L452" s="33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</row>
    <row r="453" spans="1:55" ht="16">
      <c r="A453" s="32"/>
      <c r="B453" s="33"/>
      <c r="C453" s="34"/>
      <c r="D453" s="32"/>
      <c r="E453" s="35"/>
      <c r="F453" s="33"/>
      <c r="G453" s="35"/>
      <c r="H453" s="32"/>
      <c r="I453" s="36"/>
      <c r="J453" s="35"/>
      <c r="K453" s="35"/>
      <c r="L453" s="33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</row>
    <row r="454" spans="1:55" ht="16">
      <c r="A454" s="32"/>
      <c r="B454" s="33"/>
      <c r="C454" s="34"/>
      <c r="D454" s="32"/>
      <c r="E454" s="35"/>
      <c r="F454" s="33"/>
      <c r="G454" s="35"/>
      <c r="H454" s="32"/>
      <c r="I454" s="36"/>
      <c r="J454" s="35"/>
      <c r="K454" s="35"/>
      <c r="L454" s="33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</row>
    <row r="455" spans="1:55" ht="16">
      <c r="A455" s="32"/>
      <c r="B455" s="33"/>
      <c r="C455" s="34"/>
      <c r="D455" s="32"/>
      <c r="E455" s="35"/>
      <c r="F455" s="33"/>
      <c r="G455" s="35"/>
      <c r="H455" s="32"/>
      <c r="I455" s="36"/>
      <c r="J455" s="35"/>
      <c r="K455" s="35"/>
      <c r="L455" s="33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</row>
    <row r="456" spans="1:55" ht="16">
      <c r="A456" s="32"/>
      <c r="B456" s="33"/>
      <c r="C456" s="34"/>
      <c r="D456" s="32"/>
      <c r="E456" s="35"/>
      <c r="F456" s="33"/>
      <c r="G456" s="35"/>
      <c r="H456" s="32"/>
      <c r="I456" s="36"/>
      <c r="J456" s="35"/>
      <c r="K456" s="35"/>
      <c r="L456" s="33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</row>
    <row r="457" spans="1:55" ht="16">
      <c r="A457" s="32"/>
      <c r="B457" s="33"/>
      <c r="C457" s="34"/>
      <c r="D457" s="32"/>
      <c r="E457" s="35"/>
      <c r="F457" s="33"/>
      <c r="G457" s="35"/>
      <c r="H457" s="32"/>
      <c r="I457" s="36"/>
      <c r="J457" s="35"/>
      <c r="K457" s="35"/>
      <c r="L457" s="33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32"/>
    </row>
    <row r="458" spans="1:55" ht="16">
      <c r="A458" s="32"/>
      <c r="B458" s="33"/>
      <c r="C458" s="34"/>
      <c r="D458" s="32"/>
      <c r="E458" s="35"/>
      <c r="F458" s="33"/>
      <c r="G458" s="35"/>
      <c r="H458" s="32"/>
      <c r="I458" s="36"/>
      <c r="J458" s="35"/>
      <c r="K458" s="35"/>
      <c r="L458" s="33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  <c r="BC458" s="32"/>
    </row>
    <row r="459" spans="1:55" ht="16">
      <c r="A459" s="32"/>
      <c r="B459" s="33"/>
      <c r="C459" s="34"/>
      <c r="D459" s="32"/>
      <c r="E459" s="35"/>
      <c r="F459" s="33"/>
      <c r="G459" s="35"/>
      <c r="H459" s="32"/>
      <c r="I459" s="36"/>
      <c r="J459" s="35"/>
      <c r="K459" s="35"/>
      <c r="L459" s="33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</row>
    <row r="460" spans="1:55" ht="16">
      <c r="A460" s="32"/>
      <c r="B460" s="33"/>
      <c r="C460" s="34"/>
      <c r="D460" s="32"/>
      <c r="E460" s="35"/>
      <c r="F460" s="33"/>
      <c r="G460" s="35"/>
      <c r="H460" s="32"/>
      <c r="I460" s="36"/>
      <c r="J460" s="35"/>
      <c r="K460" s="35"/>
      <c r="L460" s="33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  <c r="AX460" s="32"/>
      <c r="AY460" s="32"/>
      <c r="AZ460" s="32"/>
      <c r="BA460" s="32"/>
      <c r="BB460" s="32"/>
      <c r="BC460" s="32"/>
    </row>
    <row r="461" spans="1:55" ht="16">
      <c r="A461" s="32"/>
      <c r="B461" s="33"/>
      <c r="C461" s="34"/>
      <c r="D461" s="32"/>
      <c r="E461" s="35"/>
      <c r="F461" s="33"/>
      <c r="G461" s="35"/>
      <c r="H461" s="32"/>
      <c r="I461" s="36"/>
      <c r="J461" s="35"/>
      <c r="K461" s="35"/>
      <c r="L461" s="33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</row>
    <row r="462" spans="1:55" ht="16">
      <c r="A462" s="32"/>
      <c r="B462" s="33"/>
      <c r="C462" s="34"/>
      <c r="D462" s="32"/>
      <c r="E462" s="35"/>
      <c r="F462" s="33"/>
      <c r="G462" s="35"/>
      <c r="H462" s="32"/>
      <c r="I462" s="36"/>
      <c r="J462" s="35"/>
      <c r="K462" s="35"/>
      <c r="L462" s="33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</row>
    <row r="463" spans="1:55" ht="16">
      <c r="A463" s="32"/>
      <c r="B463" s="33"/>
      <c r="C463" s="34"/>
      <c r="D463" s="32"/>
      <c r="E463" s="35"/>
      <c r="F463" s="33"/>
      <c r="G463" s="35"/>
      <c r="H463" s="32"/>
      <c r="I463" s="36"/>
      <c r="J463" s="35"/>
      <c r="K463" s="35"/>
      <c r="L463" s="33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</row>
    <row r="464" spans="1:55" ht="16">
      <c r="A464" s="32"/>
      <c r="B464" s="33"/>
      <c r="C464" s="34"/>
      <c r="D464" s="32"/>
      <c r="E464" s="35"/>
      <c r="F464" s="33"/>
      <c r="G464" s="35"/>
      <c r="H464" s="32"/>
      <c r="I464" s="36"/>
      <c r="J464" s="35"/>
      <c r="K464" s="35"/>
      <c r="L464" s="33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</row>
    <row r="465" spans="1:55" ht="16">
      <c r="A465" s="32"/>
      <c r="B465" s="33"/>
      <c r="C465" s="34"/>
      <c r="D465" s="32"/>
      <c r="E465" s="35"/>
      <c r="F465" s="33"/>
      <c r="G465" s="35"/>
      <c r="H465" s="32"/>
      <c r="I465" s="36"/>
      <c r="J465" s="35"/>
      <c r="K465" s="35"/>
      <c r="L465" s="33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</row>
    <row r="466" spans="1:55" ht="16">
      <c r="A466" s="32"/>
      <c r="B466" s="33"/>
      <c r="C466" s="34"/>
      <c r="D466" s="32"/>
      <c r="E466" s="35"/>
      <c r="F466" s="33"/>
      <c r="G466" s="35"/>
      <c r="H466" s="32"/>
      <c r="I466" s="36"/>
      <c r="J466" s="35"/>
      <c r="K466" s="35"/>
      <c r="L466" s="33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</row>
    <row r="467" spans="1:55" ht="16">
      <c r="A467" s="32"/>
      <c r="B467" s="33"/>
      <c r="C467" s="34"/>
      <c r="D467" s="32"/>
      <c r="E467" s="35"/>
      <c r="F467" s="33"/>
      <c r="G467" s="35"/>
      <c r="H467" s="32"/>
      <c r="I467" s="36"/>
      <c r="J467" s="35"/>
      <c r="K467" s="35"/>
      <c r="L467" s="33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</row>
    <row r="468" spans="1:55" ht="16">
      <c r="A468" s="32"/>
      <c r="B468" s="33"/>
      <c r="C468" s="34"/>
      <c r="D468" s="32"/>
      <c r="E468" s="35"/>
      <c r="F468" s="33"/>
      <c r="G468" s="35"/>
      <c r="H468" s="32"/>
      <c r="I468" s="36"/>
      <c r="J468" s="35"/>
      <c r="K468" s="35"/>
      <c r="L468" s="33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</row>
    <row r="469" spans="1:55" ht="16">
      <c r="A469" s="32"/>
      <c r="B469" s="33"/>
      <c r="C469" s="34"/>
      <c r="D469" s="32"/>
      <c r="E469" s="35"/>
      <c r="F469" s="33"/>
      <c r="G469" s="35"/>
      <c r="H469" s="32"/>
      <c r="I469" s="36"/>
      <c r="J469" s="35"/>
      <c r="K469" s="35"/>
      <c r="L469" s="33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</row>
    <row r="470" spans="1:55" ht="16">
      <c r="A470" s="32"/>
      <c r="B470" s="33"/>
      <c r="C470" s="34"/>
      <c r="D470" s="32"/>
      <c r="E470" s="35"/>
      <c r="F470" s="33"/>
      <c r="G470" s="35"/>
      <c r="H470" s="32"/>
      <c r="I470" s="36"/>
      <c r="J470" s="35"/>
      <c r="K470" s="35"/>
      <c r="L470" s="33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  <c r="AW470" s="32"/>
      <c r="AX470" s="32"/>
      <c r="AY470" s="32"/>
      <c r="AZ470" s="32"/>
      <c r="BA470" s="32"/>
      <c r="BB470" s="32"/>
      <c r="BC470" s="32"/>
    </row>
    <row r="471" spans="1:55" ht="16">
      <c r="A471" s="32"/>
      <c r="B471" s="33"/>
      <c r="C471" s="34"/>
      <c r="D471" s="32"/>
      <c r="E471" s="35"/>
      <c r="F471" s="33"/>
      <c r="G471" s="35"/>
      <c r="H471" s="32"/>
      <c r="I471" s="36"/>
      <c r="J471" s="35"/>
      <c r="K471" s="35"/>
      <c r="L471" s="33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</row>
    <row r="472" spans="1:55" ht="16">
      <c r="A472" s="32"/>
      <c r="B472" s="33"/>
      <c r="C472" s="34"/>
      <c r="D472" s="32"/>
      <c r="E472" s="35"/>
      <c r="F472" s="33"/>
      <c r="G472" s="35"/>
      <c r="H472" s="32"/>
      <c r="I472" s="36"/>
      <c r="J472" s="35"/>
      <c r="K472" s="35"/>
      <c r="L472" s="33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  <c r="BC472" s="32"/>
    </row>
    <row r="473" spans="1:55" ht="16">
      <c r="A473" s="32"/>
      <c r="B473" s="33"/>
      <c r="C473" s="34"/>
      <c r="D473" s="32"/>
      <c r="E473" s="35"/>
      <c r="F473" s="33"/>
      <c r="G473" s="35"/>
      <c r="H473" s="32"/>
      <c r="I473" s="36"/>
      <c r="J473" s="35"/>
      <c r="K473" s="35"/>
      <c r="L473" s="33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</row>
    <row r="474" spans="1:55" ht="16">
      <c r="A474" s="32"/>
      <c r="B474" s="33"/>
      <c r="C474" s="34"/>
      <c r="D474" s="32"/>
      <c r="E474" s="35"/>
      <c r="F474" s="33"/>
      <c r="G474" s="35"/>
      <c r="H474" s="32"/>
      <c r="I474" s="36"/>
      <c r="J474" s="35"/>
      <c r="K474" s="35"/>
      <c r="L474" s="33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</row>
    <row r="475" spans="1:55" ht="16">
      <c r="A475" s="32"/>
      <c r="B475" s="33"/>
      <c r="C475" s="34"/>
      <c r="D475" s="32"/>
      <c r="E475" s="35"/>
      <c r="F475" s="33"/>
      <c r="G475" s="35"/>
      <c r="H475" s="32"/>
      <c r="I475" s="36"/>
      <c r="J475" s="35"/>
      <c r="K475" s="35"/>
      <c r="L475" s="33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</row>
    <row r="476" spans="1:55" ht="16">
      <c r="A476" s="32"/>
      <c r="B476" s="33"/>
      <c r="C476" s="34"/>
      <c r="D476" s="32"/>
      <c r="E476" s="35"/>
      <c r="F476" s="33"/>
      <c r="G476" s="35"/>
      <c r="H476" s="32"/>
      <c r="I476" s="36"/>
      <c r="J476" s="35"/>
      <c r="K476" s="35"/>
      <c r="L476" s="33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</row>
    <row r="477" spans="1:55" ht="16">
      <c r="A477" s="32"/>
      <c r="B477" s="33"/>
      <c r="C477" s="34"/>
      <c r="D477" s="32"/>
      <c r="E477" s="35"/>
      <c r="F477" s="33"/>
      <c r="G477" s="35"/>
      <c r="H477" s="32"/>
      <c r="I477" s="36"/>
      <c r="J477" s="35"/>
      <c r="K477" s="35"/>
      <c r="L477" s="33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</row>
    <row r="478" spans="1:55" ht="16">
      <c r="A478" s="32"/>
      <c r="B478" s="33"/>
      <c r="C478" s="34"/>
      <c r="D478" s="32"/>
      <c r="E478" s="35"/>
      <c r="F478" s="33"/>
      <c r="G478" s="35"/>
      <c r="H478" s="32"/>
      <c r="I478" s="36"/>
      <c r="J478" s="35"/>
      <c r="K478" s="35"/>
      <c r="L478" s="33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32"/>
    </row>
    <row r="479" spans="1:55" ht="16">
      <c r="A479" s="32"/>
      <c r="B479" s="33"/>
      <c r="C479" s="34"/>
      <c r="D479" s="32"/>
      <c r="E479" s="35"/>
      <c r="F479" s="33"/>
      <c r="G479" s="35"/>
      <c r="H479" s="32"/>
      <c r="I479" s="36"/>
      <c r="J479" s="35"/>
      <c r="K479" s="35"/>
      <c r="L479" s="33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</row>
    <row r="480" spans="1:55" ht="16">
      <c r="A480" s="32"/>
      <c r="B480" s="33"/>
      <c r="C480" s="34"/>
      <c r="D480" s="32"/>
      <c r="E480" s="35"/>
      <c r="F480" s="33"/>
      <c r="G480" s="35"/>
      <c r="H480" s="32"/>
      <c r="I480" s="36"/>
      <c r="J480" s="35"/>
      <c r="K480" s="35"/>
      <c r="L480" s="33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32"/>
    </row>
    <row r="481" spans="1:55" ht="16">
      <c r="A481" s="32"/>
      <c r="B481" s="33"/>
      <c r="C481" s="34"/>
      <c r="D481" s="32"/>
      <c r="E481" s="35"/>
      <c r="F481" s="33"/>
      <c r="G481" s="35"/>
      <c r="H481" s="32"/>
      <c r="I481" s="36"/>
      <c r="J481" s="35"/>
      <c r="K481" s="35"/>
      <c r="L481" s="33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32"/>
    </row>
    <row r="482" spans="1:55" ht="16">
      <c r="A482" s="32"/>
      <c r="B482" s="33"/>
      <c r="C482" s="34"/>
      <c r="D482" s="32"/>
      <c r="E482" s="35"/>
      <c r="F482" s="33"/>
      <c r="G482" s="35"/>
      <c r="H482" s="32"/>
      <c r="I482" s="36"/>
      <c r="J482" s="35"/>
      <c r="K482" s="35"/>
      <c r="L482" s="33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</row>
    <row r="483" spans="1:55" ht="16">
      <c r="A483" s="32"/>
      <c r="B483" s="33"/>
      <c r="C483" s="34"/>
      <c r="D483" s="32"/>
      <c r="E483" s="35"/>
      <c r="F483" s="33"/>
      <c r="G483" s="35"/>
      <c r="H483" s="32"/>
      <c r="I483" s="36"/>
      <c r="J483" s="35"/>
      <c r="K483" s="35"/>
      <c r="L483" s="33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</row>
    <row r="484" spans="1:55" ht="16">
      <c r="A484" s="32"/>
      <c r="B484" s="33"/>
      <c r="C484" s="34"/>
      <c r="D484" s="32"/>
      <c r="E484" s="35"/>
      <c r="F484" s="33"/>
      <c r="G484" s="35"/>
      <c r="H484" s="32"/>
      <c r="I484" s="36"/>
      <c r="J484" s="35"/>
      <c r="K484" s="35"/>
      <c r="L484" s="33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</row>
    <row r="485" spans="1:55" ht="16">
      <c r="A485" s="32"/>
      <c r="B485" s="33"/>
      <c r="C485" s="34"/>
      <c r="D485" s="32"/>
      <c r="E485" s="35"/>
      <c r="F485" s="33"/>
      <c r="G485" s="35"/>
      <c r="H485" s="32"/>
      <c r="I485" s="36"/>
      <c r="J485" s="35"/>
      <c r="K485" s="35"/>
      <c r="L485" s="33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</row>
    <row r="486" spans="1:55" ht="16">
      <c r="A486" s="32"/>
      <c r="B486" s="33"/>
      <c r="C486" s="34"/>
      <c r="D486" s="32"/>
      <c r="E486" s="35"/>
      <c r="F486" s="33"/>
      <c r="G486" s="35"/>
      <c r="H486" s="32"/>
      <c r="I486" s="36"/>
      <c r="J486" s="35"/>
      <c r="K486" s="35"/>
      <c r="L486" s="33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</row>
    <row r="487" spans="1:55" ht="16">
      <c r="A487" s="32"/>
      <c r="B487" s="33"/>
      <c r="C487" s="34"/>
      <c r="D487" s="32"/>
      <c r="E487" s="35"/>
      <c r="F487" s="33"/>
      <c r="G487" s="35"/>
      <c r="H487" s="32"/>
      <c r="I487" s="36"/>
      <c r="J487" s="35"/>
      <c r="K487" s="35"/>
      <c r="L487" s="33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</row>
    <row r="488" spans="1:55" ht="16">
      <c r="A488" s="32"/>
      <c r="B488" s="33"/>
      <c r="C488" s="34"/>
      <c r="D488" s="32"/>
      <c r="E488" s="35"/>
      <c r="F488" s="33"/>
      <c r="G488" s="35"/>
      <c r="H488" s="32"/>
      <c r="I488" s="36"/>
      <c r="J488" s="35"/>
      <c r="K488" s="35"/>
      <c r="L488" s="33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</row>
    <row r="489" spans="1:55" ht="16">
      <c r="A489" s="32"/>
      <c r="B489" s="33"/>
      <c r="C489" s="34"/>
      <c r="D489" s="32"/>
      <c r="E489" s="35"/>
      <c r="F489" s="33"/>
      <c r="G489" s="35"/>
      <c r="H489" s="32"/>
      <c r="I489" s="36"/>
      <c r="J489" s="35"/>
      <c r="K489" s="35"/>
      <c r="L489" s="33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</row>
    <row r="490" spans="1:55" ht="16">
      <c r="A490" s="32"/>
      <c r="B490" s="33"/>
      <c r="C490" s="34"/>
      <c r="D490" s="32"/>
      <c r="E490" s="35"/>
      <c r="F490" s="33"/>
      <c r="G490" s="35"/>
      <c r="H490" s="32"/>
      <c r="I490" s="36"/>
      <c r="J490" s="35"/>
      <c r="K490" s="35"/>
      <c r="L490" s="33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</row>
    <row r="491" spans="1:55" ht="16">
      <c r="A491" s="32"/>
      <c r="B491" s="33"/>
      <c r="C491" s="34"/>
      <c r="D491" s="32"/>
      <c r="E491" s="35"/>
      <c r="F491" s="33"/>
      <c r="G491" s="35"/>
      <c r="H491" s="32"/>
      <c r="I491" s="36"/>
      <c r="J491" s="35"/>
      <c r="K491" s="35"/>
      <c r="L491" s="33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</row>
    <row r="492" spans="1:55" ht="16">
      <c r="A492" s="32"/>
      <c r="B492" s="33"/>
      <c r="C492" s="34"/>
      <c r="D492" s="32"/>
      <c r="E492" s="35"/>
      <c r="F492" s="33"/>
      <c r="G492" s="35"/>
      <c r="H492" s="32"/>
      <c r="I492" s="36"/>
      <c r="J492" s="35"/>
      <c r="K492" s="35"/>
      <c r="L492" s="33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</row>
    <row r="493" spans="1:55" ht="16">
      <c r="A493" s="32"/>
      <c r="B493" s="33"/>
      <c r="C493" s="34"/>
      <c r="D493" s="32"/>
      <c r="E493" s="35"/>
      <c r="F493" s="33"/>
      <c r="G493" s="35"/>
      <c r="H493" s="32"/>
      <c r="I493" s="36"/>
      <c r="J493" s="35"/>
      <c r="K493" s="35"/>
      <c r="L493" s="33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</row>
    <row r="494" spans="1:55" ht="16">
      <c r="A494" s="32"/>
      <c r="B494" s="33"/>
      <c r="C494" s="34"/>
      <c r="D494" s="32"/>
      <c r="E494" s="35"/>
      <c r="F494" s="33"/>
      <c r="G494" s="35"/>
      <c r="H494" s="32"/>
      <c r="I494" s="36"/>
      <c r="J494" s="35"/>
      <c r="K494" s="35"/>
      <c r="L494" s="33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</row>
    <row r="495" spans="1:55" ht="16">
      <c r="A495" s="32"/>
      <c r="B495" s="33"/>
      <c r="C495" s="34"/>
      <c r="D495" s="32"/>
      <c r="E495" s="35"/>
      <c r="F495" s="33"/>
      <c r="G495" s="35"/>
      <c r="H495" s="32"/>
      <c r="I495" s="36"/>
      <c r="J495" s="35"/>
      <c r="K495" s="35"/>
      <c r="L495" s="33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</row>
    <row r="496" spans="1:55" ht="16">
      <c r="A496" s="32"/>
      <c r="B496" s="33"/>
      <c r="C496" s="34"/>
      <c r="D496" s="32"/>
      <c r="E496" s="35"/>
      <c r="F496" s="33"/>
      <c r="G496" s="35"/>
      <c r="H496" s="32"/>
      <c r="I496" s="36"/>
      <c r="J496" s="35"/>
      <c r="K496" s="35"/>
      <c r="L496" s="33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</row>
    <row r="497" spans="1:55" ht="16">
      <c r="A497" s="32"/>
      <c r="B497" s="33"/>
      <c r="C497" s="34"/>
      <c r="D497" s="32"/>
      <c r="E497" s="35"/>
      <c r="F497" s="33"/>
      <c r="G497" s="35"/>
      <c r="H497" s="32"/>
      <c r="I497" s="36"/>
      <c r="J497" s="35"/>
      <c r="K497" s="35"/>
      <c r="L497" s="33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</row>
    <row r="498" spans="1:55" ht="16">
      <c r="A498" s="32"/>
      <c r="B498" s="33"/>
      <c r="C498" s="34"/>
      <c r="D498" s="32"/>
      <c r="E498" s="35"/>
      <c r="F498" s="33"/>
      <c r="G498" s="35"/>
      <c r="H498" s="32"/>
      <c r="I498" s="36"/>
      <c r="J498" s="35"/>
      <c r="K498" s="35"/>
      <c r="L498" s="33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</row>
    <row r="499" spans="1:55" ht="16">
      <c r="A499" s="32"/>
      <c r="B499" s="33"/>
      <c r="C499" s="34"/>
      <c r="D499" s="32"/>
      <c r="E499" s="35"/>
      <c r="F499" s="33"/>
      <c r="G499" s="35"/>
      <c r="H499" s="32"/>
      <c r="I499" s="36"/>
      <c r="J499" s="35"/>
      <c r="K499" s="35"/>
      <c r="L499" s="33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</row>
    <row r="500" spans="1:55" ht="13">
      <c r="E500" s="95"/>
      <c r="G500" s="95"/>
      <c r="I500" s="100"/>
      <c r="J500" s="101"/>
      <c r="K500" s="101"/>
    </row>
    <row r="501" spans="1:55" ht="13">
      <c r="E501" s="95"/>
      <c r="G501" s="95"/>
      <c r="I501" s="100"/>
      <c r="J501" s="101"/>
      <c r="K501" s="101"/>
    </row>
    <row r="502" spans="1:55" ht="13">
      <c r="E502" s="95"/>
      <c r="G502" s="95"/>
      <c r="I502" s="100"/>
      <c r="J502" s="101"/>
      <c r="K502" s="101"/>
    </row>
    <row r="503" spans="1:55" ht="13">
      <c r="E503" s="95"/>
      <c r="G503" s="95"/>
      <c r="I503" s="100"/>
      <c r="J503" s="101"/>
      <c r="K503" s="101"/>
    </row>
    <row r="504" spans="1:55" ht="13">
      <c r="E504" s="95"/>
      <c r="G504" s="95"/>
      <c r="I504" s="100"/>
      <c r="J504" s="101"/>
      <c r="K504" s="101"/>
    </row>
    <row r="505" spans="1:55" ht="13">
      <c r="E505" s="95"/>
      <c r="G505" s="95"/>
      <c r="I505" s="100"/>
      <c r="J505" s="101"/>
      <c r="K505" s="101"/>
    </row>
    <row r="506" spans="1:55" ht="13">
      <c r="E506" s="95"/>
      <c r="G506" s="95"/>
      <c r="I506" s="100"/>
      <c r="J506" s="101"/>
      <c r="K506" s="101"/>
    </row>
    <row r="507" spans="1:55" ht="13">
      <c r="E507" s="95"/>
      <c r="G507" s="95"/>
      <c r="I507" s="100"/>
      <c r="J507" s="101"/>
      <c r="K507" s="101"/>
    </row>
    <row r="508" spans="1:55" ht="13">
      <c r="E508" s="95"/>
      <c r="G508" s="95"/>
      <c r="I508" s="100"/>
      <c r="J508" s="101"/>
      <c r="K508" s="101"/>
    </row>
    <row r="509" spans="1:55" ht="13">
      <c r="E509" s="95"/>
      <c r="G509" s="95"/>
      <c r="I509" s="100"/>
      <c r="J509" s="101"/>
      <c r="K509" s="101"/>
    </row>
    <row r="510" spans="1:55" ht="13">
      <c r="E510" s="95"/>
      <c r="G510" s="95"/>
      <c r="I510" s="100"/>
      <c r="J510" s="101"/>
      <c r="K510" s="101"/>
    </row>
    <row r="511" spans="1:55" ht="13">
      <c r="E511" s="95"/>
      <c r="G511" s="95"/>
      <c r="I511" s="100"/>
      <c r="J511" s="101"/>
      <c r="K511" s="101"/>
    </row>
    <row r="512" spans="1:55" ht="13">
      <c r="E512" s="95"/>
      <c r="G512" s="95"/>
      <c r="I512" s="100"/>
      <c r="J512" s="101"/>
      <c r="K512" s="101"/>
    </row>
    <row r="513" spans="5:11" ht="13">
      <c r="E513" s="95"/>
      <c r="G513" s="95"/>
      <c r="I513" s="100"/>
      <c r="J513" s="101"/>
      <c r="K513" s="101"/>
    </row>
    <row r="514" spans="5:11" ht="13">
      <c r="E514" s="95"/>
      <c r="G514" s="95"/>
      <c r="I514" s="100"/>
      <c r="J514" s="101"/>
      <c r="K514" s="101"/>
    </row>
    <row r="515" spans="5:11" ht="13">
      <c r="E515" s="95"/>
      <c r="G515" s="95"/>
      <c r="I515" s="100"/>
      <c r="J515" s="101"/>
      <c r="K515" s="101"/>
    </row>
    <row r="516" spans="5:11" ht="13">
      <c r="E516" s="95"/>
      <c r="G516" s="95"/>
      <c r="I516" s="100"/>
      <c r="J516" s="101"/>
      <c r="K516" s="101"/>
    </row>
    <row r="517" spans="5:11" ht="13">
      <c r="E517" s="95"/>
      <c r="G517" s="95"/>
      <c r="I517" s="100"/>
      <c r="J517" s="101"/>
      <c r="K517" s="101"/>
    </row>
    <row r="518" spans="5:11" ht="13">
      <c r="E518" s="95"/>
      <c r="G518" s="95"/>
      <c r="I518" s="100"/>
      <c r="J518" s="101"/>
      <c r="K518" s="101"/>
    </row>
    <row r="519" spans="5:11" ht="13">
      <c r="E519" s="95"/>
      <c r="G519" s="95"/>
      <c r="I519" s="100"/>
      <c r="J519" s="101"/>
      <c r="K519" s="101"/>
    </row>
    <row r="520" spans="5:11" ht="13">
      <c r="E520" s="95"/>
      <c r="G520" s="95"/>
      <c r="I520" s="100"/>
      <c r="J520" s="101"/>
      <c r="K520" s="101"/>
    </row>
    <row r="521" spans="5:11" ht="13">
      <c r="E521" s="95"/>
      <c r="G521" s="95"/>
      <c r="I521" s="100"/>
      <c r="J521" s="101"/>
      <c r="K521" s="101"/>
    </row>
    <row r="522" spans="5:11" ht="13">
      <c r="E522" s="95"/>
      <c r="G522" s="95"/>
      <c r="I522" s="100"/>
      <c r="J522" s="101"/>
      <c r="K522" s="101"/>
    </row>
    <row r="523" spans="5:11" ht="13">
      <c r="E523" s="95"/>
      <c r="G523" s="95"/>
      <c r="I523" s="100"/>
      <c r="J523" s="101"/>
      <c r="K523" s="101"/>
    </row>
    <row r="524" spans="5:11" ht="13">
      <c r="E524" s="95"/>
      <c r="G524" s="95"/>
      <c r="I524" s="100"/>
      <c r="J524" s="101"/>
      <c r="K524" s="101"/>
    </row>
    <row r="525" spans="5:11" ht="13">
      <c r="E525" s="95"/>
      <c r="G525" s="95"/>
      <c r="I525" s="100"/>
      <c r="J525" s="101"/>
      <c r="K525" s="101"/>
    </row>
    <row r="526" spans="5:11" ht="13">
      <c r="E526" s="95"/>
      <c r="G526" s="95"/>
      <c r="I526" s="100"/>
      <c r="J526" s="101"/>
      <c r="K526" s="101"/>
    </row>
    <row r="527" spans="5:11" ht="13">
      <c r="E527" s="95"/>
      <c r="G527" s="95"/>
      <c r="I527" s="100"/>
      <c r="J527" s="101"/>
      <c r="K527" s="101"/>
    </row>
    <row r="528" spans="5:11" ht="13">
      <c r="E528" s="95"/>
      <c r="G528" s="95"/>
      <c r="I528" s="100"/>
      <c r="J528" s="101"/>
      <c r="K528" s="101"/>
    </row>
    <row r="529" spans="5:11" ht="13">
      <c r="E529" s="95"/>
      <c r="G529" s="95"/>
      <c r="I529" s="100"/>
      <c r="J529" s="101"/>
      <c r="K529" s="101"/>
    </row>
    <row r="530" spans="5:11" ht="13">
      <c r="E530" s="95"/>
      <c r="G530" s="95"/>
      <c r="I530" s="100"/>
      <c r="J530" s="101"/>
      <c r="K530" s="101"/>
    </row>
    <row r="531" spans="5:11" ht="13">
      <c r="E531" s="95"/>
      <c r="G531" s="95"/>
      <c r="I531" s="100"/>
      <c r="J531" s="101"/>
      <c r="K531" s="101"/>
    </row>
    <row r="532" spans="5:11" ht="13">
      <c r="E532" s="95"/>
      <c r="G532" s="95"/>
      <c r="I532" s="100"/>
      <c r="J532" s="101"/>
      <c r="K532" s="101"/>
    </row>
    <row r="533" spans="5:11" ht="13">
      <c r="E533" s="95"/>
      <c r="G533" s="95"/>
      <c r="I533" s="100"/>
      <c r="J533" s="101"/>
      <c r="K533" s="101"/>
    </row>
    <row r="534" spans="5:11" ht="13">
      <c r="E534" s="95"/>
      <c r="G534" s="95"/>
      <c r="I534" s="100"/>
      <c r="J534" s="101"/>
      <c r="K534" s="101"/>
    </row>
    <row r="535" spans="5:11" ht="13">
      <c r="E535" s="95"/>
      <c r="G535" s="95"/>
      <c r="I535" s="100"/>
      <c r="J535" s="101"/>
      <c r="K535" s="101"/>
    </row>
    <row r="536" spans="5:11" ht="13">
      <c r="E536" s="95"/>
      <c r="G536" s="95"/>
      <c r="I536" s="100"/>
      <c r="J536" s="101"/>
      <c r="K536" s="101"/>
    </row>
    <row r="537" spans="5:11" ht="13">
      <c r="E537" s="95"/>
      <c r="G537" s="95"/>
      <c r="I537" s="100"/>
      <c r="J537" s="101"/>
      <c r="K537" s="101"/>
    </row>
    <row r="538" spans="5:11" ht="13">
      <c r="E538" s="95"/>
      <c r="G538" s="95"/>
      <c r="I538" s="100"/>
      <c r="J538" s="101"/>
      <c r="K538" s="101"/>
    </row>
    <row r="539" spans="5:11" ht="13">
      <c r="E539" s="95"/>
      <c r="G539" s="95"/>
      <c r="I539" s="100"/>
      <c r="J539" s="101"/>
      <c r="K539" s="101"/>
    </row>
    <row r="540" spans="5:11" ht="13">
      <c r="E540" s="95"/>
      <c r="G540" s="95"/>
      <c r="I540" s="100"/>
      <c r="J540" s="101"/>
      <c r="K540" s="101"/>
    </row>
    <row r="541" spans="5:11" ht="13">
      <c r="E541" s="95"/>
      <c r="G541" s="95"/>
      <c r="I541" s="100"/>
      <c r="J541" s="101"/>
      <c r="K541" s="101"/>
    </row>
    <row r="542" spans="5:11" ht="13">
      <c r="E542" s="95"/>
      <c r="G542" s="95"/>
      <c r="I542" s="100"/>
      <c r="J542" s="101"/>
      <c r="K542" s="101"/>
    </row>
    <row r="543" spans="5:11" ht="13">
      <c r="E543" s="95"/>
      <c r="G543" s="95"/>
      <c r="I543" s="100"/>
      <c r="J543" s="101"/>
      <c r="K543" s="101"/>
    </row>
    <row r="544" spans="5:11" ht="13">
      <c r="E544" s="95"/>
      <c r="G544" s="95"/>
      <c r="I544" s="100"/>
      <c r="J544" s="101"/>
      <c r="K544" s="101"/>
    </row>
    <row r="545" spans="5:11" ht="13">
      <c r="E545" s="95"/>
      <c r="G545" s="95"/>
      <c r="I545" s="100"/>
      <c r="J545" s="101"/>
      <c r="K545" s="101"/>
    </row>
    <row r="546" spans="5:11" ht="13">
      <c r="E546" s="95"/>
      <c r="G546" s="95"/>
      <c r="I546" s="100"/>
      <c r="J546" s="101"/>
      <c r="K546" s="101"/>
    </row>
    <row r="547" spans="5:11" ht="13">
      <c r="E547" s="95"/>
      <c r="G547" s="95"/>
      <c r="I547" s="100"/>
      <c r="J547" s="101"/>
      <c r="K547" s="101"/>
    </row>
    <row r="548" spans="5:11" ht="13">
      <c r="E548" s="95"/>
      <c r="G548" s="95"/>
      <c r="I548" s="100"/>
      <c r="J548" s="101"/>
      <c r="K548" s="101"/>
    </row>
    <row r="549" spans="5:11" ht="13">
      <c r="E549" s="95"/>
      <c r="G549" s="95"/>
      <c r="I549" s="100"/>
      <c r="J549" s="101"/>
      <c r="K549" s="101"/>
    </row>
    <row r="550" spans="5:11" ht="13">
      <c r="E550" s="95"/>
      <c r="G550" s="95"/>
      <c r="I550" s="100"/>
      <c r="J550" s="101"/>
      <c r="K550" s="101"/>
    </row>
    <row r="551" spans="5:11" ht="13">
      <c r="E551" s="95"/>
      <c r="G551" s="95"/>
      <c r="I551" s="100"/>
      <c r="J551" s="101"/>
      <c r="K551" s="101"/>
    </row>
    <row r="552" spans="5:11" ht="13">
      <c r="E552" s="95"/>
      <c r="G552" s="95"/>
      <c r="I552" s="100"/>
      <c r="J552" s="101"/>
      <c r="K552" s="101"/>
    </row>
    <row r="553" spans="5:11" ht="13">
      <c r="E553" s="95"/>
      <c r="G553" s="95"/>
      <c r="I553" s="100"/>
      <c r="J553" s="101"/>
      <c r="K553" s="101"/>
    </row>
    <row r="554" spans="5:11" ht="13">
      <c r="E554" s="95"/>
      <c r="G554" s="95"/>
      <c r="I554" s="100"/>
      <c r="J554" s="101"/>
      <c r="K554" s="101"/>
    </row>
    <row r="555" spans="5:11" ht="13">
      <c r="E555" s="95"/>
      <c r="G555" s="95"/>
      <c r="I555" s="100"/>
      <c r="J555" s="101"/>
      <c r="K555" s="101"/>
    </row>
    <row r="556" spans="5:11" ht="13">
      <c r="E556" s="95"/>
      <c r="G556" s="95"/>
      <c r="I556" s="100"/>
      <c r="J556" s="101"/>
      <c r="K556" s="101"/>
    </row>
    <row r="557" spans="5:11" ht="13">
      <c r="E557" s="95"/>
      <c r="G557" s="95"/>
      <c r="I557" s="100"/>
      <c r="J557" s="101"/>
      <c r="K557" s="101"/>
    </row>
    <row r="558" spans="5:11" ht="13">
      <c r="E558" s="95"/>
      <c r="G558" s="95"/>
      <c r="I558" s="100"/>
      <c r="J558" s="101"/>
      <c r="K558" s="101"/>
    </row>
    <row r="559" spans="5:11" ht="13">
      <c r="E559" s="95"/>
      <c r="G559" s="95"/>
      <c r="I559" s="100"/>
      <c r="J559" s="101"/>
      <c r="K559" s="101"/>
    </row>
    <row r="560" spans="5:11" ht="13">
      <c r="E560" s="95"/>
      <c r="G560" s="95"/>
      <c r="I560" s="100"/>
      <c r="J560" s="101"/>
      <c r="K560" s="101"/>
    </row>
    <row r="561" spans="5:11" ht="13">
      <c r="E561" s="95"/>
      <c r="G561" s="95"/>
      <c r="I561" s="100"/>
      <c r="J561" s="101"/>
      <c r="K561" s="101"/>
    </row>
    <row r="562" spans="5:11" ht="13">
      <c r="E562" s="95"/>
      <c r="G562" s="95"/>
      <c r="I562" s="100"/>
      <c r="J562" s="101"/>
      <c r="K562" s="101"/>
    </row>
    <row r="563" spans="5:11" ht="13">
      <c r="E563" s="95"/>
      <c r="G563" s="95"/>
      <c r="I563" s="100"/>
      <c r="J563" s="101"/>
      <c r="K563" s="101"/>
    </row>
    <row r="564" spans="5:11" ht="13">
      <c r="E564" s="95"/>
      <c r="G564" s="95"/>
      <c r="I564" s="100"/>
      <c r="J564" s="101"/>
      <c r="K564" s="101"/>
    </row>
    <row r="565" spans="5:11" ht="13">
      <c r="E565" s="95"/>
      <c r="G565" s="95"/>
      <c r="I565" s="100"/>
      <c r="J565" s="101"/>
      <c r="K565" s="101"/>
    </row>
    <row r="566" spans="5:11" ht="13">
      <c r="E566" s="95"/>
      <c r="G566" s="95"/>
      <c r="I566" s="100"/>
      <c r="J566" s="101"/>
      <c r="K566" s="101"/>
    </row>
    <row r="567" spans="5:11" ht="13">
      <c r="E567" s="95"/>
      <c r="G567" s="95"/>
      <c r="I567" s="100"/>
      <c r="J567" s="101"/>
      <c r="K567" s="101"/>
    </row>
    <row r="568" spans="5:11" ht="13">
      <c r="E568" s="95"/>
      <c r="G568" s="95"/>
      <c r="I568" s="100"/>
      <c r="J568" s="101"/>
      <c r="K568" s="101"/>
    </row>
    <row r="569" spans="5:11" ht="13">
      <c r="E569" s="95"/>
      <c r="G569" s="95"/>
      <c r="I569" s="100"/>
      <c r="J569" s="101"/>
      <c r="K569" s="101"/>
    </row>
    <row r="570" spans="5:11" ht="13">
      <c r="E570" s="95"/>
      <c r="G570" s="95"/>
      <c r="I570" s="100"/>
      <c r="J570" s="101"/>
      <c r="K570" s="101"/>
    </row>
    <row r="571" spans="5:11" ht="13">
      <c r="E571" s="95"/>
      <c r="G571" s="95"/>
      <c r="I571" s="100"/>
      <c r="J571" s="101"/>
      <c r="K571" s="101"/>
    </row>
    <row r="572" spans="5:11" ht="13">
      <c r="E572" s="95"/>
      <c r="G572" s="95"/>
      <c r="I572" s="100"/>
      <c r="J572" s="101"/>
      <c r="K572" s="101"/>
    </row>
    <row r="573" spans="5:11" ht="13">
      <c r="E573" s="95"/>
      <c r="G573" s="95"/>
      <c r="I573" s="100"/>
      <c r="J573" s="101"/>
      <c r="K573" s="101"/>
    </row>
    <row r="574" spans="5:11" ht="13">
      <c r="E574" s="95"/>
      <c r="G574" s="95"/>
      <c r="I574" s="100"/>
      <c r="J574" s="101"/>
      <c r="K574" s="101"/>
    </row>
    <row r="575" spans="5:11" ht="13">
      <c r="E575" s="95"/>
      <c r="G575" s="95"/>
      <c r="I575" s="100"/>
      <c r="J575" s="101"/>
      <c r="K575" s="101"/>
    </row>
    <row r="576" spans="5:11" ht="13">
      <c r="E576" s="95"/>
      <c r="G576" s="95"/>
      <c r="I576" s="100"/>
      <c r="J576" s="101"/>
      <c r="K576" s="101"/>
    </row>
    <row r="577" spans="5:11" ht="13">
      <c r="E577" s="95"/>
      <c r="G577" s="95"/>
      <c r="I577" s="100"/>
      <c r="J577" s="101"/>
      <c r="K577" s="101"/>
    </row>
    <row r="578" spans="5:11" ht="13">
      <c r="E578" s="95"/>
      <c r="G578" s="95"/>
      <c r="I578" s="100"/>
      <c r="J578" s="101"/>
      <c r="K578" s="101"/>
    </row>
    <row r="579" spans="5:11" ht="13">
      <c r="E579" s="95"/>
      <c r="G579" s="95"/>
      <c r="I579" s="100"/>
      <c r="J579" s="101"/>
      <c r="K579" s="101"/>
    </row>
    <row r="580" spans="5:11" ht="13">
      <c r="E580" s="95"/>
      <c r="G580" s="95"/>
      <c r="I580" s="100"/>
      <c r="J580" s="101"/>
      <c r="K580" s="101"/>
    </row>
    <row r="581" spans="5:11" ht="13">
      <c r="E581" s="95"/>
      <c r="G581" s="95"/>
      <c r="I581" s="100"/>
      <c r="J581" s="101"/>
      <c r="K581" s="101"/>
    </row>
    <row r="582" spans="5:11" ht="13">
      <c r="E582" s="95"/>
      <c r="G582" s="95"/>
      <c r="I582" s="100"/>
      <c r="J582" s="101"/>
      <c r="K582" s="101"/>
    </row>
    <row r="583" spans="5:11" ht="13">
      <c r="E583" s="95"/>
      <c r="G583" s="95"/>
      <c r="I583" s="100"/>
      <c r="J583" s="101"/>
      <c r="K583" s="101"/>
    </row>
    <row r="584" spans="5:11" ht="13">
      <c r="E584" s="95"/>
      <c r="G584" s="95"/>
      <c r="I584" s="100"/>
      <c r="J584" s="101"/>
      <c r="K584" s="101"/>
    </row>
    <row r="585" spans="5:11" ht="13">
      <c r="E585" s="95"/>
      <c r="G585" s="95"/>
      <c r="I585" s="100"/>
      <c r="J585" s="101"/>
      <c r="K585" s="101"/>
    </row>
    <row r="586" spans="5:11" ht="13">
      <c r="E586" s="95"/>
      <c r="G586" s="95"/>
      <c r="I586" s="100"/>
      <c r="J586" s="101"/>
      <c r="K586" s="101"/>
    </row>
    <row r="587" spans="5:11" ht="13">
      <c r="E587" s="95"/>
      <c r="G587" s="95"/>
      <c r="I587" s="100"/>
      <c r="J587" s="101"/>
      <c r="K587" s="101"/>
    </row>
    <row r="588" spans="5:11" ht="13">
      <c r="E588" s="95"/>
      <c r="G588" s="95"/>
      <c r="I588" s="100"/>
      <c r="J588" s="101"/>
      <c r="K588" s="101"/>
    </row>
    <row r="589" spans="5:11" ht="13">
      <c r="E589" s="95"/>
      <c r="G589" s="95"/>
      <c r="I589" s="100"/>
      <c r="J589" s="101"/>
      <c r="K589" s="101"/>
    </row>
    <row r="590" spans="5:11" ht="13">
      <c r="E590" s="95"/>
      <c r="G590" s="95"/>
      <c r="I590" s="100"/>
      <c r="J590" s="101"/>
      <c r="K590" s="101"/>
    </row>
    <row r="591" spans="5:11" ht="13">
      <c r="E591" s="95"/>
      <c r="G591" s="95"/>
      <c r="I591" s="100"/>
      <c r="J591" s="101"/>
      <c r="K591" s="101"/>
    </row>
    <row r="592" spans="5:11" ht="13">
      <c r="E592" s="95"/>
      <c r="G592" s="95"/>
      <c r="I592" s="100"/>
      <c r="J592" s="101"/>
      <c r="K592" s="101"/>
    </row>
    <row r="593" spans="5:11" ht="13">
      <c r="E593" s="95"/>
      <c r="G593" s="95"/>
      <c r="I593" s="100"/>
      <c r="J593" s="101"/>
      <c r="K593" s="101"/>
    </row>
    <row r="594" spans="5:11" ht="13">
      <c r="E594" s="95"/>
      <c r="G594" s="95"/>
      <c r="I594" s="100"/>
      <c r="J594" s="101"/>
      <c r="K594" s="101"/>
    </row>
    <row r="595" spans="5:11" ht="13">
      <c r="E595" s="95"/>
      <c r="G595" s="95"/>
      <c r="I595" s="100"/>
      <c r="J595" s="101"/>
      <c r="K595" s="101"/>
    </row>
    <row r="596" spans="5:11" ht="13">
      <c r="E596" s="95"/>
      <c r="G596" s="95"/>
      <c r="I596" s="100"/>
      <c r="J596" s="101"/>
      <c r="K596" s="101"/>
    </row>
    <row r="597" spans="5:11" ht="13">
      <c r="E597" s="95"/>
      <c r="G597" s="95"/>
      <c r="I597" s="100"/>
      <c r="J597" s="101"/>
      <c r="K597" s="101"/>
    </row>
    <row r="598" spans="5:11" ht="13">
      <c r="E598" s="95"/>
      <c r="G598" s="95"/>
      <c r="I598" s="100"/>
      <c r="J598" s="101"/>
      <c r="K598" s="101"/>
    </row>
    <row r="599" spans="5:11" ht="13">
      <c r="E599" s="95"/>
      <c r="G599" s="95"/>
      <c r="I599" s="100"/>
      <c r="J599" s="101"/>
      <c r="K599" s="101"/>
    </row>
    <row r="600" spans="5:11" ht="13">
      <c r="E600" s="95"/>
      <c r="G600" s="95"/>
      <c r="I600" s="100"/>
      <c r="J600" s="101"/>
      <c r="K600" s="101"/>
    </row>
    <row r="601" spans="5:11" ht="13">
      <c r="E601" s="95"/>
      <c r="G601" s="95"/>
      <c r="I601" s="100"/>
      <c r="J601" s="101"/>
      <c r="K601" s="101"/>
    </row>
    <row r="602" spans="5:11" ht="13">
      <c r="E602" s="95"/>
      <c r="G602" s="95"/>
      <c r="I602" s="100"/>
      <c r="J602" s="101"/>
      <c r="K602" s="101"/>
    </row>
    <row r="603" spans="5:11" ht="13">
      <c r="E603" s="95"/>
      <c r="G603" s="95"/>
      <c r="I603" s="100"/>
      <c r="J603" s="101"/>
      <c r="K603" s="101"/>
    </row>
    <row r="604" spans="5:11" ht="13">
      <c r="E604" s="95"/>
      <c r="G604" s="95"/>
      <c r="I604" s="100"/>
      <c r="J604" s="101"/>
      <c r="K604" s="101"/>
    </row>
    <row r="605" spans="5:11" ht="13">
      <c r="E605" s="95"/>
      <c r="G605" s="95"/>
      <c r="I605" s="100"/>
      <c r="J605" s="101"/>
      <c r="K605" s="101"/>
    </row>
    <row r="606" spans="5:11" ht="13">
      <c r="E606" s="95"/>
      <c r="G606" s="95"/>
      <c r="I606" s="100"/>
      <c r="J606" s="101"/>
      <c r="K606" s="101"/>
    </row>
    <row r="607" spans="5:11" ht="13">
      <c r="E607" s="95"/>
      <c r="G607" s="95"/>
      <c r="I607" s="100"/>
      <c r="J607" s="101"/>
      <c r="K607" s="101"/>
    </row>
    <row r="608" spans="5:11" ht="13">
      <c r="E608" s="95"/>
      <c r="G608" s="95"/>
      <c r="I608" s="100"/>
      <c r="J608" s="101"/>
      <c r="K608" s="101"/>
    </row>
    <row r="609" spans="5:11" ht="13">
      <c r="E609" s="95"/>
      <c r="G609" s="95"/>
      <c r="I609" s="100"/>
      <c r="J609" s="101"/>
      <c r="K609" s="101"/>
    </row>
    <row r="610" spans="5:11" ht="13">
      <c r="E610" s="95"/>
      <c r="G610" s="95"/>
      <c r="I610" s="100"/>
      <c r="J610" s="101"/>
      <c r="K610" s="101"/>
    </row>
    <row r="611" spans="5:11" ht="13">
      <c r="E611" s="95"/>
      <c r="G611" s="95"/>
      <c r="I611" s="100"/>
      <c r="J611" s="101"/>
      <c r="K611" s="101"/>
    </row>
    <row r="612" spans="5:11" ht="13">
      <c r="E612" s="95"/>
      <c r="G612" s="95"/>
      <c r="I612" s="100"/>
      <c r="J612" s="101"/>
      <c r="K612" s="101"/>
    </row>
    <row r="613" spans="5:11" ht="13">
      <c r="E613" s="95"/>
      <c r="G613" s="95"/>
      <c r="I613" s="100"/>
      <c r="J613" s="101"/>
      <c r="K613" s="101"/>
    </row>
    <row r="614" spans="5:11" ht="13">
      <c r="E614" s="95"/>
      <c r="G614" s="95"/>
      <c r="I614" s="100"/>
      <c r="J614" s="101"/>
      <c r="K614" s="101"/>
    </row>
    <row r="615" spans="5:11" ht="13">
      <c r="E615" s="95"/>
      <c r="G615" s="95"/>
      <c r="I615" s="100"/>
      <c r="J615" s="101"/>
      <c r="K615" s="101"/>
    </row>
    <row r="616" spans="5:11" ht="13">
      <c r="E616" s="95"/>
      <c r="G616" s="95"/>
      <c r="I616" s="100"/>
      <c r="J616" s="101"/>
      <c r="K616" s="101"/>
    </row>
    <row r="617" spans="5:11" ht="13">
      <c r="E617" s="95"/>
      <c r="G617" s="95"/>
      <c r="I617" s="100"/>
      <c r="J617" s="101"/>
      <c r="K617" s="101"/>
    </row>
    <row r="618" spans="5:11" ht="13">
      <c r="E618" s="95"/>
      <c r="G618" s="95"/>
      <c r="I618" s="100"/>
      <c r="J618" s="101"/>
      <c r="K618" s="101"/>
    </row>
    <row r="619" spans="5:11" ht="13">
      <c r="E619" s="95"/>
      <c r="G619" s="95"/>
      <c r="I619" s="100"/>
      <c r="J619" s="101"/>
      <c r="K619" s="101"/>
    </row>
    <row r="620" spans="5:11" ht="13">
      <c r="E620" s="95"/>
      <c r="G620" s="95"/>
      <c r="I620" s="100"/>
      <c r="J620" s="101"/>
      <c r="K620" s="101"/>
    </row>
    <row r="621" spans="5:11" ht="13">
      <c r="E621" s="95"/>
      <c r="G621" s="95"/>
      <c r="I621" s="100"/>
      <c r="J621" s="101"/>
      <c r="K621" s="101"/>
    </row>
    <row r="622" spans="5:11" ht="13">
      <c r="E622" s="95"/>
      <c r="G622" s="95"/>
      <c r="I622" s="100"/>
      <c r="J622" s="101"/>
      <c r="K622" s="101"/>
    </row>
    <row r="623" spans="5:11" ht="13">
      <c r="E623" s="95"/>
      <c r="G623" s="95"/>
      <c r="I623" s="100"/>
      <c r="J623" s="101"/>
      <c r="K623" s="101"/>
    </row>
    <row r="624" spans="5:11" ht="13">
      <c r="E624" s="95"/>
      <c r="G624" s="95"/>
      <c r="I624" s="100"/>
      <c r="J624" s="101"/>
      <c r="K624" s="101"/>
    </row>
    <row r="625" spans="5:11" ht="13">
      <c r="E625" s="95"/>
      <c r="G625" s="95"/>
      <c r="I625" s="100"/>
      <c r="J625" s="101"/>
      <c r="K625" s="101"/>
    </row>
    <row r="626" spans="5:11" ht="13">
      <c r="E626" s="95"/>
      <c r="G626" s="95"/>
      <c r="I626" s="100"/>
      <c r="J626" s="101"/>
      <c r="K626" s="101"/>
    </row>
    <row r="627" spans="5:11" ht="13">
      <c r="E627" s="95"/>
      <c r="G627" s="95"/>
      <c r="I627" s="100"/>
      <c r="J627" s="101"/>
      <c r="K627" s="101"/>
    </row>
    <row r="628" spans="5:11" ht="13">
      <c r="E628" s="95"/>
      <c r="G628" s="95"/>
      <c r="I628" s="100"/>
      <c r="J628" s="101"/>
      <c r="K628" s="101"/>
    </row>
    <row r="629" spans="5:11" ht="13">
      <c r="E629" s="95"/>
      <c r="G629" s="95"/>
      <c r="I629" s="100"/>
      <c r="J629" s="101"/>
      <c r="K629" s="101"/>
    </row>
    <row r="630" spans="5:11" ht="13">
      <c r="E630" s="95"/>
      <c r="G630" s="95"/>
      <c r="I630" s="100"/>
      <c r="J630" s="101"/>
      <c r="K630" s="101"/>
    </row>
    <row r="631" spans="5:11" ht="13">
      <c r="E631" s="95"/>
      <c r="G631" s="95"/>
      <c r="I631" s="100"/>
      <c r="J631" s="101"/>
      <c r="K631" s="101"/>
    </row>
    <row r="632" spans="5:11" ht="13">
      <c r="E632" s="95"/>
      <c r="G632" s="95"/>
      <c r="I632" s="100"/>
      <c r="J632" s="101"/>
      <c r="K632" s="101"/>
    </row>
    <row r="633" spans="5:11" ht="13">
      <c r="E633" s="95"/>
      <c r="G633" s="95"/>
      <c r="I633" s="100"/>
      <c r="J633" s="101"/>
      <c r="K633" s="101"/>
    </row>
    <row r="634" spans="5:11" ht="13">
      <c r="E634" s="95"/>
      <c r="G634" s="95"/>
      <c r="I634" s="100"/>
      <c r="J634" s="101"/>
      <c r="K634" s="101"/>
    </row>
    <row r="635" spans="5:11" ht="13">
      <c r="E635" s="95"/>
      <c r="G635" s="95"/>
      <c r="I635" s="100"/>
      <c r="J635" s="101"/>
      <c r="K635" s="101"/>
    </row>
    <row r="636" spans="5:11" ht="13">
      <c r="E636" s="95"/>
      <c r="G636" s="95"/>
      <c r="I636" s="100"/>
      <c r="J636" s="101"/>
      <c r="K636" s="101"/>
    </row>
    <row r="637" spans="5:11" ht="13">
      <c r="E637" s="95"/>
      <c r="G637" s="95"/>
      <c r="I637" s="100"/>
      <c r="J637" s="101"/>
      <c r="K637" s="101"/>
    </row>
    <row r="638" spans="5:11" ht="13">
      <c r="E638" s="95"/>
      <c r="G638" s="95"/>
      <c r="I638" s="100"/>
      <c r="J638" s="101"/>
      <c r="K638" s="101"/>
    </row>
    <row r="639" spans="5:11" ht="13">
      <c r="E639" s="95"/>
      <c r="G639" s="95"/>
      <c r="I639" s="100"/>
      <c r="J639" s="101"/>
      <c r="K639" s="101"/>
    </row>
    <row r="640" spans="5:11" ht="13">
      <c r="E640" s="95"/>
      <c r="G640" s="95"/>
      <c r="I640" s="100"/>
      <c r="J640" s="101"/>
      <c r="K640" s="101"/>
    </row>
    <row r="641" spans="5:11" ht="13">
      <c r="E641" s="95"/>
      <c r="G641" s="95"/>
      <c r="I641" s="100"/>
      <c r="J641" s="101"/>
      <c r="K641" s="101"/>
    </row>
    <row r="642" spans="5:11" ht="13">
      <c r="E642" s="95"/>
      <c r="G642" s="95"/>
      <c r="I642" s="100"/>
      <c r="J642" s="101"/>
      <c r="K642" s="101"/>
    </row>
    <row r="643" spans="5:11" ht="13">
      <c r="E643" s="95"/>
      <c r="G643" s="95"/>
      <c r="I643" s="100"/>
      <c r="J643" s="101"/>
      <c r="K643" s="101"/>
    </row>
    <row r="644" spans="5:11" ht="13">
      <c r="E644" s="95"/>
      <c r="G644" s="95"/>
      <c r="I644" s="100"/>
      <c r="J644" s="101"/>
      <c r="K644" s="101"/>
    </row>
    <row r="645" spans="5:11" ht="13">
      <c r="E645" s="95"/>
      <c r="G645" s="95"/>
      <c r="I645" s="100"/>
      <c r="J645" s="101"/>
      <c r="K645" s="101"/>
    </row>
    <row r="646" spans="5:11" ht="13">
      <c r="E646" s="95"/>
      <c r="G646" s="95"/>
      <c r="I646" s="100"/>
      <c r="J646" s="101"/>
      <c r="K646" s="101"/>
    </row>
    <row r="647" spans="5:11" ht="13">
      <c r="E647" s="95"/>
      <c r="G647" s="95"/>
      <c r="I647" s="100"/>
      <c r="J647" s="101"/>
      <c r="K647" s="101"/>
    </row>
    <row r="648" spans="5:11" ht="13">
      <c r="E648" s="95"/>
      <c r="G648" s="95"/>
      <c r="I648" s="100"/>
      <c r="J648" s="101"/>
      <c r="K648" s="101"/>
    </row>
    <row r="649" spans="5:11" ht="13">
      <c r="E649" s="95"/>
      <c r="G649" s="95"/>
      <c r="I649" s="100"/>
      <c r="J649" s="101"/>
      <c r="K649" s="101"/>
    </row>
    <row r="650" spans="5:11" ht="13">
      <c r="E650" s="95"/>
      <c r="G650" s="95"/>
      <c r="I650" s="100"/>
      <c r="J650" s="101"/>
      <c r="K650" s="101"/>
    </row>
    <row r="651" spans="5:11" ht="13">
      <c r="E651" s="95"/>
      <c r="G651" s="95"/>
      <c r="I651" s="100"/>
      <c r="J651" s="101"/>
      <c r="K651" s="101"/>
    </row>
    <row r="652" spans="5:11" ht="13">
      <c r="E652" s="95"/>
      <c r="G652" s="95"/>
      <c r="I652" s="100"/>
      <c r="J652" s="101"/>
      <c r="K652" s="101"/>
    </row>
    <row r="653" spans="5:11" ht="13">
      <c r="E653" s="95"/>
      <c r="G653" s="95"/>
      <c r="I653" s="100"/>
      <c r="J653" s="101"/>
      <c r="K653" s="101"/>
    </row>
    <row r="654" spans="5:11" ht="13">
      <c r="E654" s="95"/>
      <c r="G654" s="95"/>
      <c r="I654" s="100"/>
      <c r="J654" s="101"/>
      <c r="K654" s="101"/>
    </row>
    <row r="655" spans="5:11" ht="13">
      <c r="E655" s="95"/>
      <c r="G655" s="95"/>
      <c r="I655" s="100"/>
      <c r="J655" s="101"/>
      <c r="K655" s="101"/>
    </row>
    <row r="656" spans="5:11" ht="13">
      <c r="E656" s="95"/>
      <c r="G656" s="95"/>
      <c r="I656" s="100"/>
      <c r="J656" s="101"/>
      <c r="K656" s="101"/>
    </row>
    <row r="657" spans="5:11" ht="13">
      <c r="E657" s="95"/>
      <c r="G657" s="95"/>
      <c r="I657" s="100"/>
      <c r="J657" s="101"/>
      <c r="K657" s="101"/>
    </row>
    <row r="658" spans="5:11" ht="13">
      <c r="E658" s="95"/>
      <c r="G658" s="95"/>
      <c r="I658" s="100"/>
      <c r="J658" s="101"/>
      <c r="K658" s="101"/>
    </row>
    <row r="659" spans="5:11" ht="13">
      <c r="E659" s="95"/>
      <c r="G659" s="95"/>
      <c r="I659" s="100"/>
      <c r="J659" s="101"/>
      <c r="K659" s="101"/>
    </row>
    <row r="660" spans="5:11" ht="13">
      <c r="E660" s="95"/>
      <c r="G660" s="95"/>
      <c r="I660" s="100"/>
      <c r="J660" s="101"/>
      <c r="K660" s="101"/>
    </row>
    <row r="661" spans="5:11" ht="13">
      <c r="E661" s="95"/>
      <c r="G661" s="95"/>
      <c r="I661" s="100"/>
      <c r="J661" s="101"/>
      <c r="K661" s="101"/>
    </row>
    <row r="662" spans="5:11" ht="13">
      <c r="E662" s="95"/>
      <c r="G662" s="95"/>
      <c r="I662" s="100"/>
      <c r="J662" s="101"/>
      <c r="K662" s="101"/>
    </row>
    <row r="663" spans="5:11" ht="13">
      <c r="E663" s="95"/>
      <c r="G663" s="95"/>
      <c r="I663" s="100"/>
      <c r="J663" s="101"/>
      <c r="K663" s="101"/>
    </row>
    <row r="664" spans="5:11" ht="13">
      <c r="E664" s="95"/>
      <c r="G664" s="95"/>
      <c r="I664" s="100"/>
      <c r="J664" s="101"/>
      <c r="K664" s="101"/>
    </row>
    <row r="665" spans="5:11" ht="13">
      <c r="E665" s="95"/>
      <c r="G665" s="95"/>
      <c r="I665" s="100"/>
      <c r="J665" s="101"/>
      <c r="K665" s="101"/>
    </row>
    <row r="666" spans="5:11" ht="13">
      <c r="E666" s="95"/>
      <c r="G666" s="95"/>
      <c r="I666" s="100"/>
      <c r="J666" s="101"/>
      <c r="K666" s="101"/>
    </row>
    <row r="667" spans="5:11" ht="13">
      <c r="E667" s="95"/>
      <c r="G667" s="95"/>
      <c r="I667" s="100"/>
      <c r="J667" s="101"/>
      <c r="K667" s="101"/>
    </row>
    <row r="668" spans="5:11" ht="13">
      <c r="E668" s="95"/>
      <c r="G668" s="95"/>
      <c r="I668" s="100"/>
      <c r="J668" s="101"/>
      <c r="K668" s="101"/>
    </row>
    <row r="669" spans="5:11" ht="13">
      <c r="E669" s="95"/>
      <c r="G669" s="95"/>
      <c r="I669" s="100"/>
      <c r="J669" s="101"/>
      <c r="K669" s="101"/>
    </row>
    <row r="670" spans="5:11" ht="13">
      <c r="E670" s="95"/>
      <c r="G670" s="95"/>
      <c r="I670" s="100"/>
      <c r="J670" s="101"/>
      <c r="K670" s="101"/>
    </row>
    <row r="671" spans="5:11" ht="13">
      <c r="E671" s="95"/>
      <c r="G671" s="95"/>
      <c r="I671" s="100"/>
      <c r="J671" s="101"/>
      <c r="K671" s="101"/>
    </row>
    <row r="672" spans="5:11" ht="13">
      <c r="E672" s="95"/>
      <c r="G672" s="95"/>
      <c r="I672" s="100"/>
      <c r="J672" s="101"/>
      <c r="K672" s="101"/>
    </row>
    <row r="673" spans="5:11" ht="13">
      <c r="E673" s="95"/>
      <c r="G673" s="95"/>
      <c r="I673" s="100"/>
      <c r="J673" s="101"/>
      <c r="K673" s="101"/>
    </row>
    <row r="674" spans="5:11" ht="13">
      <c r="E674" s="95"/>
      <c r="G674" s="95"/>
      <c r="I674" s="100"/>
      <c r="J674" s="101"/>
      <c r="K674" s="101"/>
    </row>
    <row r="675" spans="5:11" ht="13">
      <c r="E675" s="95"/>
      <c r="G675" s="95"/>
      <c r="I675" s="100"/>
      <c r="J675" s="101"/>
      <c r="K675" s="101"/>
    </row>
    <row r="676" spans="5:11" ht="13">
      <c r="E676" s="95"/>
      <c r="G676" s="95"/>
      <c r="I676" s="100"/>
      <c r="J676" s="101"/>
      <c r="K676" s="101"/>
    </row>
    <row r="677" spans="5:11" ht="13">
      <c r="E677" s="95"/>
      <c r="G677" s="95"/>
      <c r="I677" s="100"/>
      <c r="J677" s="101"/>
      <c r="K677" s="101"/>
    </row>
    <row r="678" spans="5:11" ht="13">
      <c r="E678" s="95"/>
      <c r="G678" s="95"/>
      <c r="I678" s="100"/>
      <c r="J678" s="101"/>
      <c r="K678" s="101"/>
    </row>
    <row r="679" spans="5:11" ht="13">
      <c r="E679" s="95"/>
      <c r="G679" s="95"/>
      <c r="I679" s="100"/>
      <c r="J679" s="101"/>
      <c r="K679" s="101"/>
    </row>
    <row r="680" spans="5:11" ht="13">
      <c r="E680" s="95"/>
      <c r="G680" s="95"/>
      <c r="I680" s="100"/>
      <c r="J680" s="101"/>
      <c r="K680" s="101"/>
    </row>
    <row r="681" spans="5:11" ht="13">
      <c r="E681" s="95"/>
      <c r="G681" s="95"/>
      <c r="I681" s="100"/>
      <c r="J681" s="101"/>
      <c r="K681" s="101"/>
    </row>
    <row r="682" spans="5:11" ht="13">
      <c r="E682" s="95"/>
      <c r="G682" s="95"/>
      <c r="I682" s="100"/>
      <c r="J682" s="101"/>
      <c r="K682" s="101"/>
    </row>
    <row r="683" spans="5:11" ht="13">
      <c r="E683" s="95"/>
      <c r="G683" s="95"/>
      <c r="I683" s="100"/>
      <c r="J683" s="101"/>
      <c r="K683" s="101"/>
    </row>
    <row r="684" spans="5:11" ht="13">
      <c r="E684" s="95"/>
      <c r="G684" s="95"/>
      <c r="I684" s="100"/>
      <c r="J684" s="101"/>
      <c r="K684" s="101"/>
    </row>
    <row r="685" spans="5:11" ht="13">
      <c r="E685" s="95"/>
      <c r="G685" s="95"/>
      <c r="I685" s="100"/>
      <c r="J685" s="101"/>
      <c r="K685" s="101"/>
    </row>
    <row r="686" spans="5:11" ht="13">
      <c r="E686" s="95"/>
      <c r="G686" s="95"/>
      <c r="I686" s="100"/>
      <c r="J686" s="101"/>
      <c r="K686" s="101"/>
    </row>
    <row r="687" spans="5:11" ht="13">
      <c r="E687" s="95"/>
      <c r="G687" s="95"/>
      <c r="I687" s="100"/>
      <c r="J687" s="101"/>
      <c r="K687" s="101"/>
    </row>
    <row r="688" spans="5:11" ht="13">
      <c r="E688" s="95"/>
      <c r="G688" s="95"/>
      <c r="I688" s="100"/>
      <c r="J688" s="101"/>
      <c r="K688" s="101"/>
    </row>
    <row r="689" spans="5:11" ht="13">
      <c r="E689" s="95"/>
      <c r="G689" s="95"/>
      <c r="I689" s="100"/>
      <c r="J689" s="101"/>
      <c r="K689" s="101"/>
    </row>
    <row r="690" spans="5:11" ht="13">
      <c r="E690" s="95"/>
      <c r="G690" s="95"/>
      <c r="I690" s="100"/>
      <c r="J690" s="101"/>
      <c r="K690" s="101"/>
    </row>
    <row r="691" spans="5:11" ht="13">
      <c r="E691" s="95"/>
      <c r="G691" s="95"/>
      <c r="I691" s="100"/>
      <c r="J691" s="101"/>
      <c r="K691" s="101"/>
    </row>
    <row r="692" spans="5:11" ht="13">
      <c r="E692" s="95"/>
      <c r="G692" s="95"/>
      <c r="I692" s="100"/>
      <c r="J692" s="101"/>
      <c r="K692" s="101"/>
    </row>
    <row r="693" spans="5:11" ht="13">
      <c r="E693" s="95"/>
      <c r="G693" s="95"/>
      <c r="I693" s="100"/>
      <c r="J693" s="101"/>
      <c r="K693" s="101"/>
    </row>
    <row r="694" spans="5:11" ht="13">
      <c r="E694" s="95"/>
      <c r="G694" s="95"/>
      <c r="I694" s="100"/>
      <c r="J694" s="101"/>
      <c r="K694" s="101"/>
    </row>
    <row r="695" spans="5:11" ht="13">
      <c r="E695" s="95"/>
      <c r="G695" s="95"/>
      <c r="I695" s="100"/>
      <c r="J695" s="101"/>
      <c r="K695" s="101"/>
    </row>
    <row r="696" spans="5:11" ht="13">
      <c r="E696" s="95"/>
      <c r="G696" s="95"/>
      <c r="I696" s="100"/>
      <c r="J696" s="101"/>
      <c r="K696" s="101"/>
    </row>
    <row r="697" spans="5:11" ht="13">
      <c r="E697" s="95"/>
      <c r="G697" s="95"/>
      <c r="I697" s="100"/>
      <c r="J697" s="101"/>
      <c r="K697" s="101"/>
    </row>
    <row r="698" spans="5:11" ht="13">
      <c r="E698" s="95"/>
      <c r="G698" s="95"/>
      <c r="I698" s="100"/>
      <c r="J698" s="101"/>
      <c r="K698" s="101"/>
    </row>
    <row r="699" spans="5:11" ht="13">
      <c r="E699" s="95"/>
      <c r="G699" s="95"/>
      <c r="I699" s="100"/>
      <c r="J699" s="101"/>
      <c r="K699" s="101"/>
    </row>
    <row r="700" spans="5:11" ht="13">
      <c r="E700" s="95"/>
      <c r="G700" s="95"/>
      <c r="I700" s="100"/>
      <c r="J700" s="101"/>
      <c r="K700" s="101"/>
    </row>
    <row r="701" spans="5:11" ht="13">
      <c r="E701" s="95"/>
      <c r="G701" s="95"/>
      <c r="I701" s="100"/>
      <c r="J701" s="101"/>
      <c r="K701" s="101"/>
    </row>
    <row r="702" spans="5:11" ht="13">
      <c r="E702" s="95"/>
      <c r="G702" s="95"/>
      <c r="I702" s="100"/>
      <c r="J702" s="101"/>
      <c r="K702" s="101"/>
    </row>
    <row r="703" spans="5:11" ht="13">
      <c r="E703" s="95"/>
      <c r="G703" s="95"/>
      <c r="I703" s="100"/>
      <c r="J703" s="101"/>
      <c r="K703" s="101"/>
    </row>
    <row r="704" spans="5:11" ht="13">
      <c r="E704" s="95"/>
      <c r="G704" s="95"/>
      <c r="I704" s="100"/>
      <c r="J704" s="101"/>
      <c r="K704" s="101"/>
    </row>
    <row r="705" spans="5:11" ht="13">
      <c r="E705" s="95"/>
      <c r="G705" s="95"/>
      <c r="I705" s="100"/>
      <c r="J705" s="101"/>
      <c r="K705" s="101"/>
    </row>
    <row r="706" spans="5:11" ht="13">
      <c r="E706" s="95"/>
      <c r="G706" s="95"/>
      <c r="I706" s="100"/>
      <c r="J706" s="101"/>
      <c r="K706" s="101"/>
    </row>
    <row r="707" spans="5:11" ht="13">
      <c r="E707" s="95"/>
      <c r="G707" s="95"/>
      <c r="I707" s="100"/>
      <c r="J707" s="101"/>
      <c r="K707" s="101"/>
    </row>
    <row r="708" spans="5:11" ht="13">
      <c r="E708" s="95"/>
      <c r="G708" s="95"/>
      <c r="I708" s="100"/>
      <c r="J708" s="101"/>
      <c r="K708" s="101"/>
    </row>
    <row r="709" spans="5:11" ht="13">
      <c r="E709" s="95"/>
      <c r="G709" s="95"/>
      <c r="I709" s="100"/>
      <c r="J709" s="101"/>
      <c r="K709" s="101"/>
    </row>
    <row r="710" spans="5:11" ht="13">
      <c r="E710" s="95"/>
      <c r="G710" s="95"/>
      <c r="I710" s="100"/>
      <c r="J710" s="101"/>
      <c r="K710" s="101"/>
    </row>
    <row r="711" spans="5:11" ht="13">
      <c r="E711" s="95"/>
      <c r="G711" s="95"/>
      <c r="I711" s="100"/>
      <c r="J711" s="101"/>
      <c r="K711" s="101"/>
    </row>
    <row r="712" spans="5:11" ht="13">
      <c r="E712" s="95"/>
      <c r="G712" s="95"/>
      <c r="I712" s="100"/>
      <c r="J712" s="101"/>
      <c r="K712" s="101"/>
    </row>
    <row r="713" spans="5:11" ht="13">
      <c r="E713" s="95"/>
      <c r="G713" s="95"/>
      <c r="I713" s="100"/>
      <c r="J713" s="101"/>
      <c r="K713" s="101"/>
    </row>
    <row r="714" spans="5:11" ht="13">
      <c r="E714" s="95"/>
      <c r="G714" s="95"/>
      <c r="I714" s="100"/>
      <c r="J714" s="101"/>
      <c r="K714" s="101"/>
    </row>
    <row r="715" spans="5:11" ht="13">
      <c r="E715" s="95"/>
      <c r="G715" s="95"/>
      <c r="I715" s="100"/>
      <c r="J715" s="101"/>
      <c r="K715" s="101"/>
    </row>
    <row r="716" spans="5:11" ht="13">
      <c r="E716" s="95"/>
      <c r="G716" s="95"/>
      <c r="I716" s="100"/>
      <c r="J716" s="101"/>
      <c r="K716" s="101"/>
    </row>
    <row r="717" spans="5:11" ht="13">
      <c r="E717" s="95"/>
      <c r="G717" s="95"/>
      <c r="I717" s="100"/>
      <c r="J717" s="101"/>
      <c r="K717" s="101"/>
    </row>
    <row r="718" spans="5:11" ht="13">
      <c r="E718" s="95"/>
      <c r="G718" s="95"/>
      <c r="I718" s="100"/>
      <c r="J718" s="101"/>
      <c r="K718" s="101"/>
    </row>
    <row r="719" spans="5:11" ht="13">
      <c r="E719" s="95"/>
      <c r="G719" s="95"/>
      <c r="I719" s="100"/>
      <c r="J719" s="101"/>
      <c r="K719" s="101"/>
    </row>
    <row r="720" spans="5:11" ht="13">
      <c r="E720" s="95"/>
      <c r="G720" s="95"/>
      <c r="I720" s="100"/>
      <c r="J720" s="101"/>
      <c r="K720" s="101"/>
    </row>
    <row r="721" spans="5:11" ht="13">
      <c r="E721" s="95"/>
      <c r="G721" s="95"/>
      <c r="I721" s="100"/>
      <c r="J721" s="101"/>
      <c r="K721" s="101"/>
    </row>
    <row r="722" spans="5:11" ht="13">
      <c r="E722" s="95"/>
      <c r="G722" s="95"/>
      <c r="I722" s="100"/>
      <c r="J722" s="101"/>
      <c r="K722" s="101"/>
    </row>
    <row r="723" spans="5:11" ht="13">
      <c r="E723" s="95"/>
      <c r="G723" s="95"/>
      <c r="I723" s="100"/>
      <c r="J723" s="101"/>
      <c r="K723" s="101"/>
    </row>
    <row r="724" spans="5:11" ht="13">
      <c r="E724" s="95"/>
      <c r="G724" s="95"/>
      <c r="I724" s="100"/>
      <c r="J724" s="101"/>
      <c r="K724" s="101"/>
    </row>
    <row r="725" spans="5:11" ht="13">
      <c r="E725" s="95"/>
      <c r="G725" s="95"/>
      <c r="I725" s="100"/>
      <c r="J725" s="101"/>
      <c r="K725" s="101"/>
    </row>
    <row r="726" spans="5:11" ht="13">
      <c r="E726" s="95"/>
      <c r="G726" s="95"/>
      <c r="I726" s="100"/>
      <c r="J726" s="101"/>
      <c r="K726" s="101"/>
    </row>
    <row r="727" spans="5:11" ht="13">
      <c r="E727" s="95"/>
      <c r="G727" s="95"/>
      <c r="I727" s="100"/>
      <c r="J727" s="101"/>
      <c r="K727" s="101"/>
    </row>
    <row r="728" spans="5:11" ht="13">
      <c r="E728" s="95"/>
      <c r="G728" s="95"/>
      <c r="I728" s="100"/>
      <c r="J728" s="101"/>
      <c r="K728" s="101"/>
    </row>
    <row r="729" spans="5:11" ht="13">
      <c r="E729" s="95"/>
      <c r="G729" s="95"/>
      <c r="I729" s="100"/>
      <c r="J729" s="101"/>
      <c r="K729" s="101"/>
    </row>
    <row r="730" spans="5:11" ht="13">
      <c r="E730" s="95"/>
      <c r="G730" s="95"/>
      <c r="I730" s="100"/>
      <c r="J730" s="101"/>
      <c r="K730" s="101"/>
    </row>
    <row r="731" spans="5:11" ht="13">
      <c r="E731" s="95"/>
      <c r="G731" s="95"/>
      <c r="I731" s="100"/>
      <c r="J731" s="101"/>
      <c r="K731" s="101"/>
    </row>
    <row r="732" spans="5:11" ht="13">
      <c r="E732" s="95"/>
      <c r="G732" s="95"/>
      <c r="I732" s="100"/>
      <c r="J732" s="101"/>
      <c r="K732" s="101"/>
    </row>
    <row r="733" spans="5:11" ht="13">
      <c r="E733" s="95"/>
      <c r="G733" s="95"/>
      <c r="I733" s="100"/>
      <c r="J733" s="101"/>
      <c r="K733" s="101"/>
    </row>
    <row r="734" spans="5:11" ht="13">
      <c r="E734" s="95"/>
      <c r="G734" s="95"/>
      <c r="I734" s="100"/>
      <c r="J734" s="101"/>
      <c r="K734" s="101"/>
    </row>
    <row r="735" spans="5:11" ht="13">
      <c r="E735" s="95"/>
      <c r="G735" s="95"/>
      <c r="I735" s="100"/>
      <c r="J735" s="101"/>
      <c r="K735" s="101"/>
    </row>
    <row r="736" spans="5:11" ht="13">
      <c r="E736" s="95"/>
      <c r="G736" s="95"/>
      <c r="I736" s="100"/>
      <c r="J736" s="101"/>
      <c r="K736" s="101"/>
    </row>
    <row r="737" spans="5:11" ht="13">
      <c r="E737" s="95"/>
      <c r="G737" s="95"/>
      <c r="I737" s="100"/>
      <c r="J737" s="101"/>
      <c r="K737" s="101"/>
    </row>
    <row r="738" spans="5:11" ht="13">
      <c r="E738" s="95"/>
      <c r="G738" s="95"/>
      <c r="I738" s="100"/>
      <c r="J738" s="101"/>
      <c r="K738" s="101"/>
    </row>
    <row r="739" spans="5:11" ht="13">
      <c r="E739" s="95"/>
      <c r="G739" s="95"/>
      <c r="I739" s="100"/>
      <c r="J739" s="101"/>
      <c r="K739" s="101"/>
    </row>
    <row r="740" spans="5:11" ht="13">
      <c r="E740" s="95"/>
      <c r="G740" s="95"/>
      <c r="I740" s="100"/>
      <c r="J740" s="101"/>
      <c r="K740" s="101"/>
    </row>
    <row r="741" spans="5:11" ht="13">
      <c r="E741" s="95"/>
      <c r="G741" s="95"/>
      <c r="I741" s="100"/>
      <c r="J741" s="101"/>
      <c r="K741" s="101"/>
    </row>
    <row r="742" spans="5:11" ht="13">
      <c r="E742" s="95"/>
      <c r="G742" s="95"/>
      <c r="I742" s="100"/>
      <c r="J742" s="101"/>
      <c r="K742" s="101"/>
    </row>
    <row r="743" spans="5:11" ht="13">
      <c r="E743" s="95"/>
      <c r="G743" s="95"/>
      <c r="I743" s="100"/>
      <c r="J743" s="101"/>
      <c r="K743" s="101"/>
    </row>
    <row r="744" spans="5:11" ht="13">
      <c r="E744" s="95"/>
      <c r="G744" s="95"/>
      <c r="I744" s="100"/>
      <c r="J744" s="101"/>
      <c r="K744" s="101"/>
    </row>
    <row r="745" spans="5:11" ht="13">
      <c r="E745" s="95"/>
      <c r="G745" s="95"/>
      <c r="I745" s="100"/>
      <c r="J745" s="101"/>
      <c r="K745" s="101"/>
    </row>
    <row r="746" spans="5:11" ht="13">
      <c r="E746" s="95"/>
      <c r="G746" s="95"/>
      <c r="I746" s="100"/>
      <c r="J746" s="101"/>
      <c r="K746" s="101"/>
    </row>
    <row r="747" spans="5:11" ht="13">
      <c r="E747" s="95"/>
      <c r="G747" s="95"/>
      <c r="I747" s="100"/>
      <c r="J747" s="101"/>
      <c r="K747" s="101"/>
    </row>
    <row r="748" spans="5:11" ht="13">
      <c r="E748" s="95"/>
      <c r="G748" s="95"/>
      <c r="I748" s="100"/>
      <c r="J748" s="101"/>
      <c r="K748" s="101"/>
    </row>
    <row r="749" spans="5:11" ht="13">
      <c r="E749" s="95"/>
      <c r="G749" s="95"/>
      <c r="I749" s="100"/>
      <c r="J749" s="101"/>
      <c r="K749" s="101"/>
    </row>
    <row r="750" spans="5:11" ht="13">
      <c r="E750" s="95"/>
      <c r="G750" s="95"/>
      <c r="I750" s="100"/>
      <c r="J750" s="101"/>
      <c r="K750" s="101"/>
    </row>
    <row r="751" spans="5:11" ht="13">
      <c r="E751" s="95"/>
      <c r="G751" s="95"/>
      <c r="I751" s="100"/>
      <c r="J751" s="101"/>
      <c r="K751" s="101"/>
    </row>
    <row r="752" spans="5:11" ht="13">
      <c r="E752" s="95"/>
      <c r="G752" s="95"/>
      <c r="I752" s="100"/>
      <c r="J752" s="101"/>
      <c r="K752" s="101"/>
    </row>
    <row r="753" spans="5:11" ht="13">
      <c r="E753" s="95"/>
      <c r="G753" s="95"/>
      <c r="I753" s="100"/>
      <c r="J753" s="101"/>
      <c r="K753" s="101"/>
    </row>
    <row r="754" spans="5:11" ht="13">
      <c r="E754" s="95"/>
      <c r="G754" s="95"/>
      <c r="I754" s="100"/>
      <c r="J754" s="101"/>
      <c r="K754" s="101"/>
    </row>
    <row r="755" spans="5:11" ht="13">
      <c r="E755" s="95"/>
      <c r="G755" s="95"/>
      <c r="I755" s="100"/>
      <c r="J755" s="101"/>
      <c r="K755" s="101"/>
    </row>
    <row r="756" spans="5:11" ht="13">
      <c r="E756" s="95"/>
      <c r="G756" s="95"/>
      <c r="I756" s="100"/>
      <c r="J756" s="101"/>
      <c r="K756" s="101"/>
    </row>
    <row r="757" spans="5:11" ht="13">
      <c r="E757" s="95"/>
      <c r="G757" s="95"/>
      <c r="I757" s="100"/>
      <c r="J757" s="101"/>
      <c r="K757" s="101"/>
    </row>
    <row r="758" spans="5:11" ht="13">
      <c r="E758" s="95"/>
      <c r="G758" s="95"/>
      <c r="I758" s="100"/>
      <c r="J758" s="101"/>
      <c r="K758" s="101"/>
    </row>
    <row r="759" spans="5:11" ht="13">
      <c r="E759" s="95"/>
      <c r="G759" s="95"/>
      <c r="I759" s="100"/>
      <c r="J759" s="101"/>
      <c r="K759" s="101"/>
    </row>
    <row r="760" spans="5:11" ht="13">
      <c r="E760" s="95"/>
      <c r="G760" s="95"/>
      <c r="I760" s="100"/>
      <c r="J760" s="101"/>
      <c r="K760" s="101"/>
    </row>
    <row r="761" spans="5:11" ht="13">
      <c r="E761" s="95"/>
      <c r="G761" s="95"/>
      <c r="I761" s="100"/>
      <c r="J761" s="101"/>
      <c r="K761" s="101"/>
    </row>
    <row r="762" spans="5:11" ht="13">
      <c r="E762" s="95"/>
      <c r="G762" s="95"/>
      <c r="I762" s="100"/>
      <c r="J762" s="101"/>
      <c r="K762" s="101"/>
    </row>
    <row r="763" spans="5:11" ht="13">
      <c r="E763" s="95"/>
      <c r="G763" s="95"/>
      <c r="I763" s="100"/>
      <c r="J763" s="101"/>
      <c r="K763" s="101"/>
    </row>
    <row r="764" spans="5:11" ht="13">
      <c r="E764" s="95"/>
      <c r="G764" s="95"/>
      <c r="I764" s="100"/>
      <c r="J764" s="101"/>
      <c r="K764" s="101"/>
    </row>
    <row r="765" spans="5:11" ht="13">
      <c r="E765" s="95"/>
      <c r="G765" s="95"/>
      <c r="I765" s="100"/>
      <c r="J765" s="101"/>
      <c r="K765" s="101"/>
    </row>
    <row r="766" spans="5:11" ht="13">
      <c r="E766" s="95"/>
      <c r="G766" s="95"/>
      <c r="I766" s="100"/>
      <c r="J766" s="101"/>
      <c r="K766" s="101"/>
    </row>
    <row r="767" spans="5:11" ht="13">
      <c r="E767" s="95"/>
      <c r="G767" s="95"/>
      <c r="I767" s="100"/>
      <c r="J767" s="101"/>
      <c r="K767" s="101"/>
    </row>
    <row r="768" spans="5:11" ht="13">
      <c r="E768" s="95"/>
      <c r="G768" s="95"/>
      <c r="I768" s="100"/>
      <c r="J768" s="101"/>
      <c r="K768" s="101"/>
    </row>
    <row r="769" spans="5:11" ht="13">
      <c r="E769" s="95"/>
      <c r="G769" s="95"/>
      <c r="I769" s="100"/>
      <c r="J769" s="101"/>
      <c r="K769" s="101"/>
    </row>
    <row r="770" spans="5:11" ht="13">
      <c r="E770" s="95"/>
      <c r="G770" s="95"/>
      <c r="I770" s="100"/>
      <c r="J770" s="101"/>
      <c r="K770" s="101"/>
    </row>
    <row r="771" spans="5:11" ht="13">
      <c r="E771" s="95"/>
      <c r="G771" s="95"/>
      <c r="I771" s="100"/>
      <c r="J771" s="101"/>
      <c r="K771" s="101"/>
    </row>
    <row r="772" spans="5:11" ht="13">
      <c r="E772" s="95"/>
      <c r="G772" s="95"/>
      <c r="I772" s="100"/>
      <c r="J772" s="101"/>
      <c r="K772" s="101"/>
    </row>
    <row r="773" spans="5:11" ht="13">
      <c r="E773" s="95"/>
      <c r="G773" s="95"/>
      <c r="I773" s="100"/>
      <c r="J773" s="101"/>
      <c r="K773" s="101"/>
    </row>
    <row r="774" spans="5:11" ht="13">
      <c r="E774" s="95"/>
      <c r="G774" s="95"/>
      <c r="I774" s="100"/>
      <c r="J774" s="101"/>
      <c r="K774" s="101"/>
    </row>
    <row r="775" spans="5:11" ht="13">
      <c r="E775" s="95"/>
      <c r="G775" s="95"/>
      <c r="I775" s="100"/>
      <c r="J775" s="101"/>
      <c r="K775" s="101"/>
    </row>
    <row r="776" spans="5:11" ht="13">
      <c r="E776" s="95"/>
      <c r="G776" s="95"/>
      <c r="I776" s="100"/>
      <c r="J776" s="101"/>
      <c r="K776" s="101"/>
    </row>
    <row r="777" spans="5:11" ht="13">
      <c r="E777" s="95"/>
      <c r="G777" s="95"/>
      <c r="I777" s="100"/>
      <c r="J777" s="101"/>
      <c r="K777" s="101"/>
    </row>
    <row r="778" spans="5:11" ht="13">
      <c r="E778" s="95"/>
      <c r="G778" s="95"/>
      <c r="I778" s="100"/>
      <c r="J778" s="101"/>
      <c r="K778" s="101"/>
    </row>
    <row r="779" spans="5:11" ht="13">
      <c r="E779" s="95"/>
      <c r="G779" s="95"/>
      <c r="I779" s="100"/>
      <c r="J779" s="101"/>
      <c r="K779" s="101"/>
    </row>
    <row r="780" spans="5:11" ht="13">
      <c r="E780" s="95"/>
      <c r="G780" s="95"/>
      <c r="I780" s="100"/>
      <c r="J780" s="101"/>
      <c r="K780" s="101"/>
    </row>
    <row r="781" spans="5:11" ht="13">
      <c r="E781" s="95"/>
      <c r="G781" s="95"/>
      <c r="I781" s="100"/>
      <c r="J781" s="101"/>
      <c r="K781" s="101"/>
    </row>
    <row r="782" spans="5:11" ht="13">
      <c r="E782" s="95"/>
      <c r="G782" s="95"/>
      <c r="I782" s="100"/>
      <c r="J782" s="101"/>
      <c r="K782" s="101"/>
    </row>
    <row r="783" spans="5:11" ht="13">
      <c r="E783" s="95"/>
      <c r="G783" s="95"/>
      <c r="I783" s="100"/>
      <c r="J783" s="101"/>
      <c r="K783" s="101"/>
    </row>
    <row r="784" spans="5:11" ht="13">
      <c r="E784" s="95"/>
      <c r="G784" s="95"/>
      <c r="I784" s="100"/>
      <c r="J784" s="101"/>
      <c r="K784" s="101"/>
    </row>
    <row r="785" spans="5:11" ht="13">
      <c r="E785" s="95"/>
      <c r="G785" s="95"/>
      <c r="I785" s="100"/>
      <c r="J785" s="101"/>
      <c r="K785" s="101"/>
    </row>
    <row r="786" spans="5:11" ht="13">
      <c r="E786" s="95"/>
      <c r="G786" s="95"/>
      <c r="I786" s="100"/>
      <c r="J786" s="101"/>
      <c r="K786" s="101"/>
    </row>
    <row r="787" spans="5:11" ht="13">
      <c r="E787" s="95"/>
      <c r="G787" s="95"/>
      <c r="I787" s="100"/>
      <c r="J787" s="101"/>
      <c r="K787" s="101"/>
    </row>
    <row r="788" spans="5:11" ht="13">
      <c r="E788" s="95"/>
      <c r="G788" s="95"/>
      <c r="I788" s="100"/>
      <c r="J788" s="101"/>
      <c r="K788" s="101"/>
    </row>
    <row r="789" spans="5:11" ht="13">
      <c r="E789" s="95"/>
      <c r="G789" s="95"/>
      <c r="I789" s="100"/>
      <c r="J789" s="101"/>
      <c r="K789" s="101"/>
    </row>
    <row r="790" spans="5:11" ht="13">
      <c r="E790" s="95"/>
      <c r="G790" s="95"/>
      <c r="I790" s="100"/>
      <c r="J790" s="101"/>
      <c r="K790" s="101"/>
    </row>
    <row r="791" spans="5:11" ht="13">
      <c r="E791" s="95"/>
      <c r="G791" s="95"/>
      <c r="I791" s="100"/>
      <c r="J791" s="101"/>
      <c r="K791" s="101"/>
    </row>
    <row r="792" spans="5:11" ht="13">
      <c r="E792" s="95"/>
      <c r="G792" s="95"/>
      <c r="I792" s="100"/>
      <c r="J792" s="101"/>
      <c r="K792" s="101"/>
    </row>
    <row r="793" spans="5:11" ht="13">
      <c r="E793" s="95"/>
      <c r="G793" s="95"/>
      <c r="I793" s="100"/>
      <c r="J793" s="101"/>
      <c r="K793" s="101"/>
    </row>
    <row r="794" spans="5:11" ht="13">
      <c r="E794" s="95"/>
      <c r="G794" s="95"/>
      <c r="I794" s="100"/>
      <c r="J794" s="101"/>
      <c r="K794" s="101"/>
    </row>
    <row r="795" spans="5:11" ht="13">
      <c r="E795" s="95"/>
      <c r="G795" s="95"/>
      <c r="I795" s="100"/>
      <c r="J795" s="101"/>
      <c r="K795" s="101"/>
    </row>
    <row r="796" spans="5:11" ht="13">
      <c r="E796" s="95"/>
      <c r="G796" s="95"/>
      <c r="I796" s="100"/>
      <c r="J796" s="101"/>
      <c r="K796" s="101"/>
    </row>
    <row r="797" spans="5:11" ht="13">
      <c r="E797" s="95"/>
      <c r="G797" s="95"/>
      <c r="I797" s="100"/>
      <c r="J797" s="101"/>
      <c r="K797" s="101"/>
    </row>
    <row r="798" spans="5:11" ht="13">
      <c r="E798" s="95"/>
      <c r="G798" s="95"/>
      <c r="I798" s="100"/>
      <c r="J798" s="101"/>
      <c r="K798" s="101"/>
    </row>
    <row r="799" spans="5:11" ht="13">
      <c r="E799" s="95"/>
      <c r="G799" s="95"/>
      <c r="I799" s="100"/>
      <c r="J799" s="101"/>
      <c r="K799" s="101"/>
    </row>
    <row r="800" spans="5:11" ht="13">
      <c r="E800" s="95"/>
      <c r="G800" s="95"/>
      <c r="I800" s="100"/>
      <c r="J800" s="101"/>
      <c r="K800" s="101"/>
    </row>
    <row r="801" spans="5:11" ht="13">
      <c r="E801" s="95"/>
      <c r="G801" s="95"/>
      <c r="I801" s="100"/>
      <c r="J801" s="101"/>
      <c r="K801" s="101"/>
    </row>
    <row r="802" spans="5:11" ht="13">
      <c r="E802" s="95"/>
      <c r="G802" s="95"/>
      <c r="I802" s="100"/>
      <c r="J802" s="101"/>
      <c r="K802" s="101"/>
    </row>
    <row r="803" spans="5:11" ht="13">
      <c r="E803" s="95"/>
      <c r="G803" s="95"/>
      <c r="I803" s="100"/>
      <c r="J803" s="101"/>
      <c r="K803" s="101"/>
    </row>
    <row r="804" spans="5:11" ht="13">
      <c r="E804" s="95"/>
      <c r="G804" s="95"/>
      <c r="I804" s="100"/>
      <c r="J804" s="101"/>
      <c r="K804" s="101"/>
    </row>
    <row r="805" spans="5:11" ht="13">
      <c r="E805" s="95"/>
      <c r="G805" s="95"/>
      <c r="I805" s="100"/>
      <c r="J805" s="101"/>
      <c r="K805" s="101"/>
    </row>
    <row r="806" spans="5:11" ht="13">
      <c r="E806" s="95"/>
      <c r="G806" s="95"/>
      <c r="I806" s="100"/>
      <c r="J806" s="101"/>
      <c r="K806" s="101"/>
    </row>
    <row r="807" spans="5:11" ht="13">
      <c r="E807" s="95"/>
      <c r="G807" s="95"/>
      <c r="I807" s="100"/>
      <c r="J807" s="101"/>
      <c r="K807" s="101"/>
    </row>
    <row r="808" spans="5:11" ht="13">
      <c r="E808" s="95"/>
      <c r="G808" s="95"/>
      <c r="I808" s="100"/>
      <c r="J808" s="101"/>
      <c r="K808" s="101"/>
    </row>
    <row r="809" spans="5:11" ht="13">
      <c r="E809" s="95"/>
      <c r="G809" s="95"/>
      <c r="I809" s="100"/>
      <c r="J809" s="101"/>
      <c r="K809" s="101"/>
    </row>
    <row r="810" spans="5:11" ht="13">
      <c r="E810" s="95"/>
      <c r="G810" s="95"/>
      <c r="I810" s="100"/>
      <c r="J810" s="101"/>
      <c r="K810" s="101"/>
    </row>
    <row r="811" spans="5:11" ht="13">
      <c r="E811" s="95"/>
      <c r="G811" s="95"/>
      <c r="I811" s="100"/>
      <c r="J811" s="101"/>
      <c r="K811" s="101"/>
    </row>
    <row r="812" spans="5:11" ht="13">
      <c r="E812" s="95"/>
      <c r="G812" s="95"/>
      <c r="I812" s="100"/>
      <c r="J812" s="101"/>
      <c r="K812" s="101"/>
    </row>
    <row r="813" spans="5:11" ht="13">
      <c r="E813" s="95"/>
      <c r="G813" s="95"/>
      <c r="I813" s="100"/>
      <c r="J813" s="101"/>
      <c r="K813" s="101"/>
    </row>
    <row r="814" spans="5:11" ht="13">
      <c r="E814" s="95"/>
      <c r="G814" s="95"/>
      <c r="I814" s="100"/>
      <c r="J814" s="101"/>
      <c r="K814" s="101"/>
    </row>
    <row r="815" spans="5:11" ht="13">
      <c r="E815" s="95"/>
      <c r="G815" s="95"/>
      <c r="I815" s="100"/>
      <c r="J815" s="101"/>
      <c r="K815" s="101"/>
    </row>
    <row r="816" spans="5:11" ht="13">
      <c r="E816" s="95"/>
      <c r="G816" s="95"/>
      <c r="I816" s="100"/>
      <c r="J816" s="101"/>
      <c r="K816" s="101"/>
    </row>
    <row r="817" spans="5:11" ht="13">
      <c r="E817" s="95"/>
      <c r="G817" s="95"/>
      <c r="I817" s="100"/>
      <c r="J817" s="101"/>
      <c r="K817" s="101"/>
    </row>
    <row r="818" spans="5:11" ht="13">
      <c r="E818" s="95"/>
      <c r="G818" s="95"/>
      <c r="I818" s="100"/>
      <c r="J818" s="101"/>
      <c r="K818" s="101"/>
    </row>
    <row r="819" spans="5:11" ht="13">
      <c r="E819" s="95"/>
      <c r="G819" s="95"/>
      <c r="I819" s="100"/>
      <c r="J819" s="101"/>
      <c r="K819" s="101"/>
    </row>
    <row r="820" spans="5:11" ht="13">
      <c r="E820" s="95"/>
      <c r="G820" s="95"/>
      <c r="I820" s="100"/>
      <c r="J820" s="101"/>
      <c r="K820" s="101"/>
    </row>
    <row r="821" spans="5:11" ht="13">
      <c r="E821" s="95"/>
      <c r="G821" s="95"/>
      <c r="I821" s="100"/>
      <c r="J821" s="101"/>
      <c r="K821" s="101"/>
    </row>
    <row r="822" spans="5:11" ht="13">
      <c r="E822" s="95"/>
      <c r="G822" s="95"/>
      <c r="I822" s="100"/>
      <c r="J822" s="101"/>
      <c r="K822" s="101"/>
    </row>
    <row r="823" spans="5:11" ht="13">
      <c r="E823" s="95"/>
      <c r="G823" s="95"/>
      <c r="I823" s="100"/>
      <c r="J823" s="101"/>
      <c r="K823" s="101"/>
    </row>
    <row r="824" spans="5:11" ht="13">
      <c r="E824" s="95"/>
      <c r="G824" s="95"/>
      <c r="I824" s="100"/>
      <c r="J824" s="101"/>
      <c r="K824" s="101"/>
    </row>
    <row r="825" spans="5:11" ht="13">
      <c r="E825" s="95"/>
      <c r="G825" s="95"/>
      <c r="I825" s="100"/>
      <c r="J825" s="101"/>
      <c r="K825" s="101"/>
    </row>
    <row r="826" spans="5:11" ht="13">
      <c r="E826" s="95"/>
      <c r="G826" s="95"/>
      <c r="I826" s="100"/>
      <c r="J826" s="101"/>
      <c r="K826" s="101"/>
    </row>
    <row r="827" spans="5:11" ht="13">
      <c r="E827" s="95"/>
      <c r="G827" s="95"/>
      <c r="I827" s="100"/>
      <c r="J827" s="101"/>
      <c r="K827" s="101"/>
    </row>
    <row r="828" spans="5:11" ht="13">
      <c r="E828" s="95"/>
      <c r="G828" s="95"/>
      <c r="I828" s="100"/>
      <c r="J828" s="101"/>
      <c r="K828" s="101"/>
    </row>
    <row r="829" spans="5:11" ht="13">
      <c r="E829" s="95"/>
      <c r="G829" s="95"/>
      <c r="I829" s="100"/>
      <c r="J829" s="101"/>
      <c r="K829" s="101"/>
    </row>
    <row r="830" spans="5:11" ht="13">
      <c r="E830" s="95"/>
      <c r="G830" s="95"/>
      <c r="I830" s="100"/>
      <c r="J830" s="101"/>
      <c r="K830" s="101"/>
    </row>
    <row r="831" spans="5:11" ht="13">
      <c r="E831" s="95"/>
      <c r="G831" s="95"/>
      <c r="I831" s="100"/>
      <c r="J831" s="101"/>
      <c r="K831" s="101"/>
    </row>
    <row r="832" spans="5:11" ht="13">
      <c r="E832" s="95"/>
      <c r="G832" s="95"/>
      <c r="I832" s="100"/>
      <c r="J832" s="101"/>
      <c r="K832" s="101"/>
    </row>
    <row r="833" spans="5:11" ht="13">
      <c r="E833" s="95"/>
      <c r="G833" s="95"/>
      <c r="I833" s="100"/>
      <c r="J833" s="101"/>
      <c r="K833" s="101"/>
    </row>
    <row r="834" spans="5:11" ht="13">
      <c r="E834" s="95"/>
      <c r="G834" s="95"/>
      <c r="I834" s="100"/>
      <c r="J834" s="101"/>
      <c r="K834" s="101"/>
    </row>
    <row r="835" spans="5:11" ht="13">
      <c r="E835" s="95"/>
      <c r="G835" s="95"/>
      <c r="I835" s="100"/>
      <c r="J835" s="101"/>
      <c r="K835" s="101"/>
    </row>
    <row r="836" spans="5:11" ht="13">
      <c r="E836" s="95"/>
      <c r="G836" s="95"/>
      <c r="I836" s="100"/>
      <c r="J836" s="101"/>
      <c r="K836" s="101"/>
    </row>
    <row r="837" spans="5:11" ht="13">
      <c r="E837" s="95"/>
      <c r="G837" s="95"/>
      <c r="I837" s="100"/>
      <c r="J837" s="101"/>
      <c r="K837" s="101"/>
    </row>
    <row r="838" spans="5:11" ht="13">
      <c r="E838" s="95"/>
      <c r="G838" s="95"/>
      <c r="I838" s="100"/>
      <c r="J838" s="101"/>
      <c r="K838" s="101"/>
    </row>
    <row r="839" spans="5:11" ht="13">
      <c r="E839" s="95"/>
      <c r="G839" s="95"/>
      <c r="I839" s="100"/>
      <c r="J839" s="101"/>
      <c r="K839" s="101"/>
    </row>
    <row r="840" spans="5:11" ht="13">
      <c r="E840" s="95"/>
      <c r="G840" s="95"/>
      <c r="I840" s="100"/>
      <c r="J840" s="101"/>
      <c r="K840" s="101"/>
    </row>
    <row r="841" spans="5:11" ht="13">
      <c r="E841" s="95"/>
      <c r="G841" s="95"/>
      <c r="I841" s="100"/>
      <c r="J841" s="101"/>
      <c r="K841" s="101"/>
    </row>
    <row r="842" spans="5:11" ht="13">
      <c r="E842" s="95"/>
      <c r="G842" s="95"/>
      <c r="I842" s="100"/>
      <c r="J842" s="101"/>
      <c r="K842" s="101"/>
    </row>
    <row r="843" spans="5:11" ht="13">
      <c r="E843" s="95"/>
      <c r="G843" s="95"/>
      <c r="I843" s="100"/>
      <c r="J843" s="101"/>
      <c r="K843" s="101"/>
    </row>
    <row r="844" spans="5:11" ht="13">
      <c r="E844" s="95"/>
      <c r="G844" s="95"/>
      <c r="I844" s="100"/>
      <c r="J844" s="101"/>
      <c r="K844" s="101"/>
    </row>
    <row r="845" spans="5:11" ht="13">
      <c r="E845" s="95"/>
      <c r="G845" s="95"/>
      <c r="I845" s="100"/>
      <c r="J845" s="101"/>
      <c r="K845" s="101"/>
    </row>
    <row r="846" spans="5:11" ht="13">
      <c r="E846" s="95"/>
      <c r="G846" s="95"/>
      <c r="I846" s="100"/>
      <c r="J846" s="101"/>
      <c r="K846" s="101"/>
    </row>
    <row r="847" spans="5:11" ht="13">
      <c r="E847" s="95"/>
      <c r="G847" s="95"/>
      <c r="I847" s="100"/>
      <c r="J847" s="101"/>
      <c r="K847" s="101"/>
    </row>
    <row r="848" spans="5:11" ht="13">
      <c r="E848" s="95"/>
      <c r="G848" s="95"/>
      <c r="I848" s="100"/>
      <c r="J848" s="101"/>
      <c r="K848" s="101"/>
    </row>
    <row r="849" spans="5:11" ht="13">
      <c r="E849" s="95"/>
      <c r="G849" s="95"/>
      <c r="I849" s="100"/>
      <c r="J849" s="101"/>
      <c r="K849" s="101"/>
    </row>
    <row r="850" spans="5:11" ht="13">
      <c r="E850" s="95"/>
      <c r="G850" s="95"/>
      <c r="I850" s="100"/>
      <c r="J850" s="101"/>
      <c r="K850" s="101"/>
    </row>
    <row r="851" spans="5:11" ht="13">
      <c r="E851" s="95"/>
      <c r="G851" s="95"/>
      <c r="I851" s="100"/>
      <c r="J851" s="101"/>
      <c r="K851" s="101"/>
    </row>
    <row r="852" spans="5:11" ht="13">
      <c r="E852" s="95"/>
      <c r="G852" s="95"/>
      <c r="I852" s="100"/>
      <c r="J852" s="101"/>
      <c r="K852" s="101"/>
    </row>
    <row r="853" spans="5:11" ht="13">
      <c r="E853" s="95"/>
      <c r="G853" s="95"/>
      <c r="I853" s="100"/>
      <c r="J853" s="101"/>
      <c r="K853" s="101"/>
    </row>
    <row r="854" spans="5:11" ht="13">
      <c r="E854" s="95"/>
      <c r="G854" s="95"/>
      <c r="I854" s="100"/>
      <c r="J854" s="101"/>
      <c r="K854" s="101"/>
    </row>
    <row r="855" spans="5:11" ht="13">
      <c r="E855" s="95"/>
      <c r="G855" s="95"/>
      <c r="I855" s="100"/>
      <c r="J855" s="101"/>
      <c r="K855" s="101"/>
    </row>
    <row r="856" spans="5:11" ht="13">
      <c r="E856" s="95"/>
      <c r="G856" s="95"/>
      <c r="I856" s="100"/>
      <c r="J856" s="101"/>
      <c r="K856" s="101"/>
    </row>
    <row r="857" spans="5:11" ht="13">
      <c r="E857" s="95"/>
      <c r="G857" s="95"/>
      <c r="I857" s="100"/>
      <c r="J857" s="101"/>
      <c r="K857" s="101"/>
    </row>
    <row r="858" spans="5:11" ht="13">
      <c r="E858" s="95"/>
      <c r="G858" s="95"/>
      <c r="I858" s="100"/>
      <c r="J858" s="101"/>
      <c r="K858" s="101"/>
    </row>
    <row r="859" spans="5:11" ht="13">
      <c r="E859" s="95"/>
      <c r="G859" s="95"/>
      <c r="I859" s="100"/>
      <c r="J859" s="101"/>
      <c r="K859" s="101"/>
    </row>
    <row r="860" spans="5:11" ht="13">
      <c r="E860" s="95"/>
      <c r="G860" s="95"/>
      <c r="I860" s="100"/>
      <c r="J860" s="101"/>
      <c r="K860" s="101"/>
    </row>
    <row r="861" spans="5:11" ht="13">
      <c r="E861" s="95"/>
      <c r="G861" s="95"/>
      <c r="I861" s="100"/>
      <c r="J861" s="101"/>
      <c r="K861" s="101"/>
    </row>
    <row r="862" spans="5:11" ht="13">
      <c r="E862" s="95"/>
      <c r="G862" s="95"/>
      <c r="I862" s="100"/>
      <c r="J862" s="101"/>
      <c r="K862" s="101"/>
    </row>
    <row r="863" spans="5:11" ht="13">
      <c r="E863" s="95"/>
      <c r="G863" s="95"/>
      <c r="I863" s="100"/>
      <c r="J863" s="101"/>
      <c r="K863" s="101"/>
    </row>
    <row r="864" spans="5:11" ht="13">
      <c r="E864" s="95"/>
      <c r="G864" s="95"/>
      <c r="I864" s="100"/>
      <c r="J864" s="101"/>
      <c r="K864" s="101"/>
    </row>
    <row r="865" spans="5:11" ht="13">
      <c r="E865" s="95"/>
      <c r="G865" s="95"/>
      <c r="I865" s="100"/>
      <c r="J865" s="101"/>
      <c r="K865" s="101"/>
    </row>
    <row r="866" spans="5:11" ht="13">
      <c r="E866" s="95"/>
      <c r="G866" s="95"/>
      <c r="I866" s="100"/>
      <c r="J866" s="101"/>
      <c r="K866" s="101"/>
    </row>
    <row r="867" spans="5:11" ht="13">
      <c r="E867" s="95"/>
      <c r="G867" s="95"/>
      <c r="I867" s="100"/>
      <c r="J867" s="101"/>
      <c r="K867" s="101"/>
    </row>
    <row r="868" spans="5:11" ht="13">
      <c r="E868" s="95"/>
      <c r="G868" s="95"/>
      <c r="I868" s="100"/>
      <c r="J868" s="101"/>
      <c r="K868" s="101"/>
    </row>
    <row r="869" spans="5:11" ht="13">
      <c r="E869" s="95"/>
      <c r="G869" s="95"/>
      <c r="I869" s="100"/>
      <c r="J869" s="101"/>
      <c r="K869" s="101"/>
    </row>
    <row r="870" spans="5:11" ht="13">
      <c r="E870" s="95"/>
      <c r="G870" s="95"/>
      <c r="I870" s="100"/>
      <c r="J870" s="101"/>
      <c r="K870" s="101"/>
    </row>
    <row r="871" spans="5:11" ht="13">
      <c r="E871" s="95"/>
      <c r="G871" s="95"/>
      <c r="I871" s="100"/>
      <c r="J871" s="101"/>
      <c r="K871" s="101"/>
    </row>
    <row r="872" spans="5:11" ht="13">
      <c r="E872" s="95"/>
      <c r="G872" s="95"/>
      <c r="I872" s="100"/>
      <c r="J872" s="101"/>
      <c r="K872" s="101"/>
    </row>
    <row r="873" spans="5:11" ht="13">
      <c r="E873" s="95"/>
      <c r="G873" s="95"/>
      <c r="I873" s="100"/>
      <c r="J873" s="101"/>
      <c r="K873" s="101"/>
    </row>
    <row r="874" spans="5:11" ht="13">
      <c r="E874" s="95"/>
      <c r="G874" s="95"/>
      <c r="I874" s="100"/>
      <c r="J874" s="101"/>
      <c r="K874" s="101"/>
    </row>
    <row r="875" spans="5:11" ht="13">
      <c r="E875" s="95"/>
      <c r="G875" s="95"/>
      <c r="I875" s="100"/>
      <c r="J875" s="101"/>
      <c r="K875" s="101"/>
    </row>
    <row r="876" spans="5:11" ht="13">
      <c r="E876" s="95"/>
      <c r="G876" s="95"/>
      <c r="I876" s="100"/>
      <c r="J876" s="101"/>
      <c r="K876" s="101"/>
    </row>
    <row r="877" spans="5:11" ht="13">
      <c r="E877" s="95"/>
      <c r="G877" s="95"/>
      <c r="I877" s="100"/>
      <c r="J877" s="101"/>
      <c r="K877" s="101"/>
    </row>
    <row r="878" spans="5:11" ht="13">
      <c r="E878" s="95"/>
      <c r="G878" s="95"/>
      <c r="I878" s="100"/>
      <c r="J878" s="101"/>
      <c r="K878" s="101"/>
    </row>
    <row r="879" spans="5:11" ht="13">
      <c r="E879" s="95"/>
      <c r="G879" s="95"/>
      <c r="I879" s="100"/>
      <c r="J879" s="101"/>
      <c r="K879" s="101"/>
    </row>
    <row r="880" spans="5:11" ht="13">
      <c r="E880" s="95"/>
      <c r="G880" s="95"/>
      <c r="I880" s="100"/>
      <c r="J880" s="101"/>
      <c r="K880" s="101"/>
    </row>
    <row r="881" spans="5:11" ht="13">
      <c r="E881" s="95"/>
      <c r="G881" s="95"/>
      <c r="I881" s="100"/>
      <c r="J881" s="101"/>
      <c r="K881" s="101"/>
    </row>
    <row r="882" spans="5:11" ht="13">
      <c r="E882" s="95"/>
      <c r="G882" s="95"/>
      <c r="I882" s="100"/>
      <c r="J882" s="101"/>
      <c r="K882" s="101"/>
    </row>
    <row r="883" spans="5:11" ht="13">
      <c r="E883" s="95"/>
      <c r="G883" s="95"/>
      <c r="I883" s="100"/>
      <c r="J883" s="101"/>
      <c r="K883" s="101"/>
    </row>
    <row r="884" spans="5:11" ht="13">
      <c r="E884" s="95"/>
      <c r="G884" s="95"/>
      <c r="I884" s="100"/>
      <c r="J884" s="101"/>
      <c r="K884" s="101"/>
    </row>
    <row r="885" spans="5:11" ht="13">
      <c r="E885" s="95"/>
      <c r="G885" s="95"/>
      <c r="I885" s="100"/>
      <c r="J885" s="101"/>
      <c r="K885" s="101"/>
    </row>
    <row r="886" spans="5:11" ht="13">
      <c r="E886" s="95"/>
      <c r="G886" s="95"/>
      <c r="I886" s="100"/>
      <c r="J886" s="101"/>
      <c r="K886" s="101"/>
    </row>
    <row r="887" spans="5:11" ht="13">
      <c r="E887" s="95"/>
      <c r="G887" s="95"/>
      <c r="I887" s="100"/>
      <c r="J887" s="101"/>
      <c r="K887" s="101"/>
    </row>
    <row r="888" spans="5:11" ht="13">
      <c r="E888" s="95"/>
      <c r="G888" s="95"/>
      <c r="I888" s="100"/>
      <c r="J888" s="101"/>
      <c r="K888" s="101"/>
    </row>
    <row r="889" spans="5:11" ht="13">
      <c r="E889" s="95"/>
      <c r="G889" s="95"/>
      <c r="I889" s="100"/>
      <c r="J889" s="101"/>
      <c r="K889" s="101"/>
    </row>
    <row r="890" spans="5:11" ht="13">
      <c r="E890" s="95"/>
      <c r="G890" s="95"/>
      <c r="I890" s="100"/>
      <c r="J890" s="101"/>
      <c r="K890" s="101"/>
    </row>
    <row r="891" spans="5:11" ht="13">
      <c r="E891" s="95"/>
      <c r="G891" s="95"/>
      <c r="I891" s="100"/>
      <c r="J891" s="101"/>
      <c r="K891" s="101"/>
    </row>
    <row r="892" spans="5:11" ht="13">
      <c r="E892" s="95"/>
      <c r="G892" s="95"/>
      <c r="I892" s="100"/>
      <c r="J892" s="101"/>
      <c r="K892" s="101"/>
    </row>
    <row r="893" spans="5:11" ht="13">
      <c r="E893" s="95"/>
      <c r="G893" s="95"/>
      <c r="I893" s="100"/>
      <c r="J893" s="101"/>
      <c r="K893" s="101"/>
    </row>
    <row r="894" spans="5:11" ht="13">
      <c r="E894" s="95"/>
      <c r="G894" s="95"/>
      <c r="I894" s="100"/>
      <c r="J894" s="101"/>
      <c r="K894" s="101"/>
    </row>
    <row r="895" spans="5:11" ht="13">
      <c r="E895" s="95"/>
      <c r="G895" s="95"/>
      <c r="I895" s="100"/>
      <c r="J895" s="101"/>
      <c r="K895" s="101"/>
    </row>
    <row r="896" spans="5:11" ht="13">
      <c r="E896" s="95"/>
      <c r="G896" s="95"/>
      <c r="I896" s="100"/>
      <c r="J896" s="101"/>
      <c r="K896" s="101"/>
    </row>
    <row r="897" spans="5:11" ht="13">
      <c r="E897" s="95"/>
      <c r="G897" s="95"/>
      <c r="I897" s="100"/>
      <c r="J897" s="101"/>
      <c r="K897" s="101"/>
    </row>
    <row r="898" spans="5:11" ht="13">
      <c r="E898" s="95"/>
      <c r="G898" s="95"/>
      <c r="I898" s="100"/>
      <c r="J898" s="101"/>
      <c r="K898" s="101"/>
    </row>
    <row r="899" spans="5:11" ht="13">
      <c r="E899" s="95"/>
      <c r="G899" s="95"/>
      <c r="I899" s="100"/>
      <c r="J899" s="101"/>
      <c r="K899" s="101"/>
    </row>
    <row r="900" spans="5:11" ht="13">
      <c r="E900" s="95"/>
      <c r="G900" s="95"/>
      <c r="I900" s="100"/>
      <c r="J900" s="101"/>
      <c r="K900" s="101"/>
    </row>
    <row r="901" spans="5:11" ht="13">
      <c r="E901" s="95"/>
      <c r="G901" s="95"/>
      <c r="I901" s="100"/>
      <c r="J901" s="101"/>
      <c r="K901" s="101"/>
    </row>
    <row r="902" spans="5:11" ht="13">
      <c r="E902" s="95"/>
      <c r="G902" s="95"/>
      <c r="I902" s="100"/>
      <c r="J902" s="101"/>
      <c r="K902" s="101"/>
    </row>
    <row r="903" spans="5:11" ht="13">
      <c r="E903" s="95"/>
      <c r="G903" s="95"/>
      <c r="I903" s="100"/>
      <c r="J903" s="101"/>
      <c r="K903" s="101"/>
    </row>
    <row r="904" spans="5:11" ht="13">
      <c r="E904" s="95"/>
      <c r="G904" s="95"/>
      <c r="I904" s="100"/>
      <c r="J904" s="101"/>
      <c r="K904" s="101"/>
    </row>
    <row r="905" spans="5:11" ht="13">
      <c r="E905" s="95"/>
      <c r="G905" s="95"/>
      <c r="I905" s="100"/>
      <c r="J905" s="101"/>
      <c r="K905" s="101"/>
    </row>
    <row r="906" spans="5:11" ht="13">
      <c r="E906" s="95"/>
      <c r="G906" s="95"/>
      <c r="I906" s="100"/>
      <c r="J906" s="101"/>
      <c r="K906" s="101"/>
    </row>
    <row r="907" spans="5:11" ht="13">
      <c r="E907" s="95"/>
      <c r="G907" s="95"/>
      <c r="I907" s="100"/>
      <c r="J907" s="101"/>
      <c r="K907" s="101"/>
    </row>
    <row r="908" spans="5:11" ht="13">
      <c r="E908" s="95"/>
      <c r="G908" s="95"/>
      <c r="I908" s="100"/>
      <c r="J908" s="101"/>
      <c r="K908" s="101"/>
    </row>
    <row r="909" spans="5:11" ht="13">
      <c r="E909" s="95"/>
      <c r="G909" s="95"/>
      <c r="I909" s="100"/>
      <c r="J909" s="101"/>
      <c r="K909" s="101"/>
    </row>
    <row r="910" spans="5:11" ht="13">
      <c r="E910" s="95"/>
      <c r="G910" s="95"/>
      <c r="I910" s="100"/>
      <c r="J910" s="101"/>
      <c r="K910" s="101"/>
    </row>
    <row r="911" spans="5:11" ht="13">
      <c r="E911" s="95"/>
      <c r="G911" s="95"/>
      <c r="I911" s="100"/>
      <c r="J911" s="101"/>
      <c r="K911" s="101"/>
    </row>
    <row r="912" spans="5:11" ht="13">
      <c r="E912" s="95"/>
      <c r="G912" s="95"/>
      <c r="I912" s="100"/>
      <c r="J912" s="101"/>
      <c r="K912" s="101"/>
    </row>
    <row r="913" spans="5:11" ht="13">
      <c r="E913" s="95"/>
      <c r="G913" s="95"/>
      <c r="I913" s="100"/>
      <c r="J913" s="101"/>
      <c r="K913" s="101"/>
    </row>
    <row r="914" spans="5:11" ht="13">
      <c r="E914" s="95"/>
      <c r="G914" s="95"/>
      <c r="I914" s="100"/>
      <c r="J914" s="101"/>
      <c r="K914" s="101"/>
    </row>
    <row r="915" spans="5:11" ht="13">
      <c r="E915" s="95"/>
      <c r="G915" s="95"/>
      <c r="I915" s="100"/>
      <c r="J915" s="101"/>
      <c r="K915" s="101"/>
    </row>
    <row r="916" spans="5:11" ht="13">
      <c r="E916" s="95"/>
      <c r="G916" s="95"/>
      <c r="I916" s="100"/>
      <c r="J916" s="101"/>
      <c r="K916" s="101"/>
    </row>
    <row r="917" spans="5:11" ht="13">
      <c r="E917" s="95"/>
      <c r="G917" s="95"/>
      <c r="I917" s="100"/>
      <c r="J917" s="101"/>
      <c r="K917" s="101"/>
    </row>
    <row r="918" spans="5:11" ht="13">
      <c r="E918" s="95"/>
      <c r="G918" s="95"/>
      <c r="I918" s="100"/>
      <c r="J918" s="101"/>
      <c r="K918" s="101"/>
    </row>
    <row r="919" spans="5:11" ht="13">
      <c r="E919" s="95"/>
      <c r="G919" s="95"/>
      <c r="I919" s="100"/>
      <c r="J919" s="101"/>
      <c r="K919" s="101"/>
    </row>
    <row r="920" spans="5:11" ht="13">
      <c r="E920" s="95"/>
      <c r="G920" s="95"/>
      <c r="I920" s="100"/>
      <c r="J920" s="101"/>
      <c r="K920" s="101"/>
    </row>
    <row r="921" spans="5:11" ht="13">
      <c r="E921" s="95"/>
      <c r="G921" s="95"/>
      <c r="I921" s="100"/>
      <c r="J921" s="101"/>
      <c r="K921" s="101"/>
    </row>
    <row r="922" spans="5:11" ht="13">
      <c r="E922" s="95"/>
      <c r="G922" s="95"/>
      <c r="I922" s="100"/>
      <c r="J922" s="101"/>
      <c r="K922" s="101"/>
    </row>
    <row r="923" spans="5:11" ht="13">
      <c r="E923" s="95"/>
      <c r="G923" s="95"/>
      <c r="I923" s="100"/>
      <c r="J923" s="101"/>
      <c r="K923" s="101"/>
    </row>
    <row r="924" spans="5:11" ht="13">
      <c r="E924" s="95"/>
      <c r="G924" s="95"/>
      <c r="I924" s="100"/>
      <c r="J924" s="101"/>
      <c r="K924" s="101"/>
    </row>
    <row r="925" spans="5:11" ht="13">
      <c r="E925" s="95"/>
      <c r="G925" s="95"/>
      <c r="I925" s="100"/>
      <c r="J925" s="101"/>
      <c r="K925" s="101"/>
    </row>
    <row r="926" spans="5:11" ht="13">
      <c r="E926" s="95"/>
      <c r="G926" s="95"/>
      <c r="I926" s="100"/>
      <c r="J926" s="101"/>
      <c r="K926" s="101"/>
    </row>
    <row r="927" spans="5:11" ht="13">
      <c r="E927" s="95"/>
      <c r="G927" s="95"/>
      <c r="I927" s="100"/>
      <c r="J927" s="101"/>
      <c r="K927" s="101"/>
    </row>
    <row r="928" spans="5:11" ht="13">
      <c r="E928" s="95"/>
      <c r="G928" s="95"/>
      <c r="I928" s="100"/>
      <c r="J928" s="101"/>
      <c r="K928" s="101"/>
    </row>
    <row r="929" spans="5:11" ht="13">
      <c r="E929" s="95"/>
      <c r="G929" s="95"/>
      <c r="I929" s="100"/>
      <c r="J929" s="101"/>
      <c r="K929" s="101"/>
    </row>
    <row r="930" spans="5:11" ht="13">
      <c r="E930" s="95"/>
      <c r="G930" s="95"/>
      <c r="I930" s="100"/>
      <c r="J930" s="101"/>
      <c r="K930" s="101"/>
    </row>
    <row r="931" spans="5:11" ht="13">
      <c r="E931" s="95"/>
      <c r="G931" s="95"/>
      <c r="I931" s="100"/>
      <c r="J931" s="101"/>
      <c r="K931" s="101"/>
    </row>
    <row r="932" spans="5:11" ht="13">
      <c r="E932" s="95"/>
      <c r="G932" s="95"/>
      <c r="I932" s="100"/>
      <c r="J932" s="101"/>
      <c r="K932" s="101"/>
    </row>
    <row r="933" spans="5:11" ht="13">
      <c r="E933" s="95"/>
      <c r="G933" s="95"/>
      <c r="I933" s="100"/>
      <c r="J933" s="101"/>
      <c r="K933" s="101"/>
    </row>
    <row r="934" spans="5:11" ht="13">
      <c r="E934" s="95"/>
      <c r="G934" s="95"/>
      <c r="I934" s="100"/>
      <c r="J934" s="101"/>
      <c r="K934" s="101"/>
    </row>
    <row r="935" spans="5:11" ht="13">
      <c r="E935" s="95"/>
      <c r="G935" s="95"/>
      <c r="I935" s="100"/>
      <c r="J935" s="101"/>
      <c r="K935" s="101"/>
    </row>
    <row r="936" spans="5:11" ht="13">
      <c r="E936" s="95"/>
      <c r="G936" s="95"/>
      <c r="I936" s="100"/>
      <c r="J936" s="101"/>
      <c r="K936" s="101"/>
    </row>
    <row r="937" spans="5:11" ht="13">
      <c r="E937" s="95"/>
      <c r="G937" s="95"/>
      <c r="I937" s="100"/>
      <c r="J937" s="101"/>
      <c r="K937" s="101"/>
    </row>
    <row r="938" spans="5:11" ht="13">
      <c r="E938" s="95"/>
      <c r="G938" s="95"/>
      <c r="I938" s="100"/>
      <c r="J938" s="101"/>
      <c r="K938" s="101"/>
    </row>
    <row r="939" spans="5:11" ht="13">
      <c r="E939" s="95"/>
      <c r="G939" s="95"/>
      <c r="I939" s="100"/>
      <c r="J939" s="101"/>
      <c r="K939" s="101"/>
    </row>
    <row r="940" spans="5:11" ht="13">
      <c r="E940" s="95"/>
      <c r="G940" s="95"/>
      <c r="I940" s="100"/>
      <c r="J940" s="101"/>
      <c r="K940" s="101"/>
    </row>
    <row r="941" spans="5:11" ht="13">
      <c r="E941" s="95"/>
      <c r="G941" s="95"/>
      <c r="I941" s="100"/>
      <c r="J941" s="101"/>
      <c r="K941" s="101"/>
    </row>
    <row r="942" spans="5:11" ht="13">
      <c r="E942" s="95"/>
      <c r="G942" s="95"/>
      <c r="I942" s="100"/>
      <c r="J942" s="101"/>
      <c r="K942" s="101"/>
    </row>
    <row r="943" spans="5:11" ht="13">
      <c r="E943" s="95"/>
      <c r="G943" s="95"/>
      <c r="I943" s="100"/>
      <c r="J943" s="101"/>
      <c r="K943" s="101"/>
    </row>
    <row r="944" spans="5:11" ht="13">
      <c r="E944" s="95"/>
      <c r="G944" s="95"/>
      <c r="I944" s="100"/>
      <c r="J944" s="101"/>
      <c r="K944" s="101"/>
    </row>
    <row r="945" spans="5:11" ht="13">
      <c r="E945" s="95"/>
      <c r="G945" s="95"/>
      <c r="I945" s="100"/>
      <c r="J945" s="101"/>
      <c r="K945" s="101"/>
    </row>
    <row r="946" spans="5:11" ht="13">
      <c r="E946" s="95"/>
      <c r="G946" s="95"/>
      <c r="I946" s="100"/>
      <c r="J946" s="101"/>
      <c r="K946" s="101"/>
    </row>
    <row r="947" spans="5:11" ht="13">
      <c r="E947" s="95"/>
      <c r="G947" s="95"/>
      <c r="I947" s="100"/>
      <c r="J947" s="101"/>
      <c r="K947" s="101"/>
    </row>
    <row r="948" spans="5:11" ht="13">
      <c r="E948" s="95"/>
      <c r="G948" s="95"/>
      <c r="I948" s="100"/>
      <c r="J948" s="101"/>
      <c r="K948" s="101"/>
    </row>
    <row r="949" spans="5:11" ht="13">
      <c r="E949" s="95"/>
      <c r="G949" s="95"/>
      <c r="I949" s="100"/>
      <c r="J949" s="101"/>
      <c r="K949" s="101"/>
    </row>
    <row r="950" spans="5:11" ht="13">
      <c r="E950" s="95"/>
      <c r="G950" s="95"/>
      <c r="I950" s="100"/>
      <c r="J950" s="101"/>
      <c r="K950" s="101"/>
    </row>
    <row r="951" spans="5:11" ht="13">
      <c r="E951" s="95"/>
      <c r="G951" s="95"/>
      <c r="I951" s="100"/>
      <c r="J951" s="101"/>
      <c r="K951" s="101"/>
    </row>
    <row r="952" spans="5:11" ht="13">
      <c r="E952" s="95"/>
      <c r="G952" s="95"/>
      <c r="I952" s="100"/>
      <c r="J952" s="101"/>
      <c r="K952" s="101"/>
    </row>
    <row r="953" spans="5:11" ht="13">
      <c r="E953" s="95"/>
      <c r="G953" s="95"/>
      <c r="I953" s="100"/>
      <c r="J953" s="101"/>
      <c r="K953" s="101"/>
    </row>
    <row r="954" spans="5:11" ht="13">
      <c r="E954" s="95"/>
      <c r="G954" s="95"/>
      <c r="I954" s="100"/>
      <c r="J954" s="101"/>
      <c r="K954" s="101"/>
    </row>
    <row r="955" spans="5:11" ht="13">
      <c r="E955" s="95"/>
      <c r="G955" s="95"/>
      <c r="I955" s="100"/>
      <c r="J955" s="101"/>
      <c r="K955" s="101"/>
    </row>
    <row r="956" spans="5:11" ht="13">
      <c r="E956" s="95"/>
      <c r="G956" s="95"/>
      <c r="I956" s="100"/>
      <c r="J956" s="101"/>
      <c r="K956" s="101"/>
    </row>
    <row r="957" spans="5:11" ht="13">
      <c r="E957" s="95"/>
      <c r="G957" s="95"/>
      <c r="I957" s="100"/>
      <c r="J957" s="101"/>
      <c r="K957" s="101"/>
    </row>
    <row r="958" spans="5:11" ht="13">
      <c r="E958" s="95"/>
      <c r="G958" s="95"/>
      <c r="I958" s="100"/>
      <c r="J958" s="101"/>
      <c r="K958" s="101"/>
    </row>
    <row r="959" spans="5:11" ht="13">
      <c r="E959" s="95"/>
      <c r="G959" s="95"/>
      <c r="I959" s="100"/>
      <c r="J959" s="101"/>
      <c r="K959" s="101"/>
    </row>
    <row r="960" spans="5:11" ht="13">
      <c r="E960" s="95"/>
      <c r="G960" s="95"/>
      <c r="I960" s="100"/>
      <c r="J960" s="101"/>
      <c r="K960" s="101"/>
    </row>
    <row r="961" spans="5:11" ht="13">
      <c r="E961" s="95"/>
      <c r="G961" s="95"/>
      <c r="I961" s="100"/>
      <c r="J961" s="101"/>
      <c r="K961" s="101"/>
    </row>
    <row r="962" spans="5:11" ht="13">
      <c r="E962" s="95"/>
      <c r="G962" s="95"/>
      <c r="I962" s="100"/>
      <c r="J962" s="101"/>
      <c r="K962" s="101"/>
    </row>
    <row r="963" spans="5:11" ht="13">
      <c r="E963" s="95"/>
      <c r="G963" s="95"/>
      <c r="I963" s="100"/>
      <c r="J963" s="101"/>
      <c r="K963" s="101"/>
    </row>
    <row r="964" spans="5:11" ht="13">
      <c r="E964" s="95"/>
      <c r="G964" s="95"/>
      <c r="I964" s="100"/>
      <c r="J964" s="101"/>
      <c r="K964" s="101"/>
    </row>
    <row r="965" spans="5:11" ht="13">
      <c r="E965" s="95"/>
      <c r="G965" s="95"/>
      <c r="I965" s="100"/>
      <c r="J965" s="101"/>
      <c r="K965" s="101"/>
    </row>
    <row r="966" spans="5:11" ht="13">
      <c r="E966" s="95"/>
      <c r="G966" s="95"/>
      <c r="I966" s="100"/>
      <c r="J966" s="101"/>
      <c r="K966" s="101"/>
    </row>
    <row r="967" spans="5:11" ht="13">
      <c r="E967" s="95"/>
      <c r="G967" s="95"/>
      <c r="I967" s="100"/>
      <c r="J967" s="101"/>
      <c r="K967" s="101"/>
    </row>
    <row r="968" spans="5:11" ht="13">
      <c r="E968" s="95"/>
      <c r="G968" s="95"/>
      <c r="I968" s="100"/>
      <c r="J968" s="101"/>
      <c r="K968" s="101"/>
    </row>
    <row r="969" spans="5:11" ht="13">
      <c r="E969" s="95"/>
      <c r="G969" s="95"/>
      <c r="I969" s="100"/>
      <c r="J969" s="101"/>
      <c r="K969" s="101"/>
    </row>
    <row r="970" spans="5:11" ht="13">
      <c r="E970" s="95"/>
      <c r="G970" s="95"/>
      <c r="I970" s="100"/>
      <c r="J970" s="101"/>
      <c r="K970" s="101"/>
    </row>
    <row r="971" spans="5:11" ht="13">
      <c r="E971" s="95"/>
      <c r="G971" s="95"/>
      <c r="I971" s="100"/>
      <c r="J971" s="101"/>
      <c r="K971" s="101"/>
    </row>
    <row r="972" spans="5:11" ht="13">
      <c r="E972" s="95"/>
      <c r="G972" s="95"/>
      <c r="I972" s="100"/>
      <c r="J972" s="101"/>
      <c r="K972" s="101"/>
    </row>
    <row r="973" spans="5:11" ht="13">
      <c r="E973" s="95"/>
      <c r="G973" s="95"/>
      <c r="I973" s="100"/>
      <c r="J973" s="101"/>
      <c r="K973" s="101"/>
    </row>
    <row r="974" spans="5:11" ht="13">
      <c r="E974" s="95"/>
      <c r="G974" s="95"/>
      <c r="I974" s="100"/>
      <c r="J974" s="101"/>
      <c r="K974" s="101"/>
    </row>
    <row r="975" spans="5:11" ht="13">
      <c r="E975" s="95"/>
      <c r="G975" s="95"/>
      <c r="I975" s="100"/>
      <c r="J975" s="101"/>
      <c r="K975" s="101"/>
    </row>
    <row r="976" spans="5:11" ht="13">
      <c r="E976" s="95"/>
      <c r="G976" s="95"/>
      <c r="I976" s="100"/>
      <c r="J976" s="101"/>
      <c r="K976" s="101"/>
    </row>
    <row r="977" spans="5:11" ht="13">
      <c r="E977" s="95"/>
      <c r="G977" s="95"/>
      <c r="I977" s="100"/>
      <c r="J977" s="101"/>
      <c r="K977" s="101"/>
    </row>
    <row r="978" spans="5:11" ht="13">
      <c r="E978" s="95"/>
      <c r="G978" s="95"/>
      <c r="I978" s="100"/>
      <c r="J978" s="101"/>
      <c r="K978" s="101"/>
    </row>
    <row r="979" spans="5:11" ht="13">
      <c r="E979" s="95"/>
      <c r="G979" s="95"/>
      <c r="I979" s="100"/>
      <c r="J979" s="101"/>
      <c r="K979" s="101"/>
    </row>
    <row r="980" spans="5:11" ht="13">
      <c r="E980" s="95"/>
      <c r="G980" s="95"/>
      <c r="I980" s="100"/>
      <c r="J980" s="101"/>
      <c r="K980" s="101"/>
    </row>
    <row r="981" spans="5:11" ht="13">
      <c r="E981" s="95"/>
      <c r="G981" s="95"/>
      <c r="I981" s="100"/>
      <c r="J981" s="101"/>
      <c r="K981" s="101"/>
    </row>
    <row r="982" spans="5:11" ht="13">
      <c r="E982" s="95"/>
      <c r="G982" s="95"/>
      <c r="I982" s="100"/>
      <c r="J982" s="101"/>
      <c r="K982" s="101"/>
    </row>
    <row r="983" spans="5:11" ht="13">
      <c r="E983" s="95"/>
      <c r="G983" s="95"/>
      <c r="I983" s="100"/>
      <c r="J983" s="101"/>
      <c r="K983" s="101"/>
    </row>
    <row r="984" spans="5:11" ht="13">
      <c r="E984" s="95"/>
      <c r="G984" s="95"/>
      <c r="I984" s="100"/>
      <c r="J984" s="101"/>
      <c r="K984" s="101"/>
    </row>
    <row r="985" spans="5:11" ht="13">
      <c r="E985" s="95"/>
      <c r="G985" s="95"/>
      <c r="I985" s="100"/>
      <c r="J985" s="101"/>
      <c r="K985" s="101"/>
    </row>
    <row r="986" spans="5:11" ht="13">
      <c r="E986" s="95"/>
      <c r="G986" s="95"/>
      <c r="I986" s="100"/>
      <c r="J986" s="101"/>
      <c r="K986" s="101"/>
    </row>
    <row r="987" spans="5:11" ht="13">
      <c r="E987" s="95"/>
      <c r="G987" s="95"/>
      <c r="I987" s="100"/>
      <c r="J987" s="101"/>
      <c r="K987" s="101"/>
    </row>
    <row r="988" spans="5:11" ht="13">
      <c r="E988" s="95"/>
      <c r="G988" s="95"/>
      <c r="I988" s="100"/>
      <c r="J988" s="101"/>
      <c r="K988" s="101"/>
    </row>
    <row r="989" spans="5:11" ht="13">
      <c r="E989" s="95"/>
      <c r="G989" s="95"/>
      <c r="I989" s="100"/>
      <c r="J989" s="101"/>
      <c r="K989" s="101"/>
    </row>
    <row r="990" spans="5:11" ht="13">
      <c r="E990" s="95"/>
      <c r="G990" s="95"/>
      <c r="I990" s="100"/>
      <c r="J990" s="101"/>
      <c r="K990" s="101"/>
    </row>
  </sheetData>
  <mergeCells count="9">
    <mergeCell ref="B138:I138"/>
    <mergeCell ref="J138:L138"/>
    <mergeCell ref="B2:L2"/>
    <mergeCell ref="C53:D53"/>
    <mergeCell ref="C102:D102"/>
    <mergeCell ref="C109:D109"/>
    <mergeCell ref="C120:D120"/>
    <mergeCell ref="C133:D133"/>
    <mergeCell ref="C136:D1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L987"/>
  <sheetViews>
    <sheetView showGridLines="0" workbookViewId="0"/>
  </sheetViews>
  <sheetFormatPr baseColWidth="10" defaultColWidth="12.6640625" defaultRowHeight="15.75" customHeight="1"/>
  <cols>
    <col min="3" max="3" width="6" customWidth="1"/>
    <col min="4" max="4" width="27.6640625" customWidth="1"/>
    <col min="7" max="7" width="2.5" customWidth="1"/>
    <col min="8" max="8" width="12.6640625" hidden="1"/>
    <col min="13" max="13" width="18.6640625" customWidth="1"/>
  </cols>
  <sheetData>
    <row r="1" spans="1:38">
      <c r="A1" s="32"/>
      <c r="B1" s="32"/>
      <c r="C1" s="32"/>
      <c r="D1" s="32"/>
      <c r="E1" s="94"/>
      <c r="F1" s="94"/>
      <c r="G1" s="32"/>
      <c r="H1" s="32"/>
      <c r="I1" s="32"/>
      <c r="J1" s="32"/>
      <c r="K1" s="32"/>
      <c r="L1" s="102"/>
      <c r="M1" s="36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</row>
    <row r="2" spans="1:38">
      <c r="A2" s="32"/>
      <c r="B2" s="32"/>
      <c r="C2" s="32"/>
      <c r="D2" s="32"/>
      <c r="E2" s="94"/>
      <c r="F2" s="94"/>
      <c r="G2" s="32"/>
      <c r="H2" s="32"/>
      <c r="I2" s="32"/>
      <c r="J2" s="32"/>
      <c r="K2" s="32"/>
      <c r="L2" s="102"/>
      <c r="M2" s="36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</row>
    <row r="3" spans="1:38" ht="15.75" customHeight="1">
      <c r="A3" s="32"/>
      <c r="B3" s="302" t="s">
        <v>159</v>
      </c>
      <c r="C3" s="291"/>
      <c r="D3" s="291"/>
      <c r="E3" s="291"/>
      <c r="F3" s="291"/>
      <c r="G3" s="291"/>
      <c r="H3" s="291"/>
      <c r="I3" s="291"/>
      <c r="J3" s="291"/>
      <c r="K3" s="292"/>
      <c r="L3" s="102"/>
      <c r="M3" s="36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</row>
    <row r="4" spans="1:38">
      <c r="A4" s="32"/>
      <c r="B4" s="33"/>
      <c r="C4" s="34"/>
      <c r="D4" s="32"/>
      <c r="E4" s="35"/>
      <c r="F4" s="35"/>
      <c r="G4" s="33"/>
      <c r="H4" s="32"/>
      <c r="I4" s="32"/>
      <c r="J4" s="32"/>
      <c r="K4" s="33"/>
      <c r="L4" s="102"/>
      <c r="M4" s="36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</row>
    <row r="5" spans="1:38">
      <c r="A5" s="32"/>
      <c r="B5" s="38"/>
      <c r="C5" s="39" t="s">
        <v>160</v>
      </c>
      <c r="D5" s="40"/>
      <c r="E5" s="41" t="s">
        <v>13</v>
      </c>
      <c r="F5" s="41" t="s">
        <v>15</v>
      </c>
      <c r="G5" s="40"/>
      <c r="H5" s="40" t="s">
        <v>14</v>
      </c>
      <c r="I5" s="40" t="s">
        <v>17</v>
      </c>
      <c r="J5" s="40" t="s">
        <v>18</v>
      </c>
      <c r="K5" s="103" t="s">
        <v>19</v>
      </c>
      <c r="L5" s="102"/>
      <c r="M5" s="36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</row>
    <row r="6" spans="1:38">
      <c r="A6" s="32"/>
      <c r="B6" s="45">
        <v>1</v>
      </c>
      <c r="C6" s="303" t="s">
        <v>161</v>
      </c>
      <c r="D6" s="291"/>
      <c r="E6" s="104"/>
      <c r="F6" s="104"/>
      <c r="G6" s="105"/>
      <c r="H6" s="105"/>
      <c r="I6" s="87">
        <f t="shared" ref="I6:J6" si="0">SUM(I7:I10)</f>
        <v>0</v>
      </c>
      <c r="J6" s="87">
        <f t="shared" si="0"/>
        <v>0</v>
      </c>
      <c r="K6" s="106">
        <f>IFERROR(I6/$I$49,0)</f>
        <v>0</v>
      </c>
      <c r="L6" s="102"/>
      <c r="M6" s="36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</row>
    <row r="7" spans="1:38">
      <c r="A7" s="32"/>
      <c r="B7" s="53">
        <v>1.1000000000000001</v>
      </c>
      <c r="C7" s="54"/>
      <c r="D7" s="32" t="s">
        <v>162</v>
      </c>
      <c r="E7" s="55"/>
      <c r="F7" s="57"/>
      <c r="G7" s="33"/>
      <c r="H7" s="35">
        <f t="shared" ref="H7:H10" si="1">E7*12+F7</f>
        <v>0</v>
      </c>
      <c r="I7" s="35">
        <f t="shared" ref="I7:I10" si="2">H7</f>
        <v>0</v>
      </c>
      <c r="J7" s="35">
        <f t="shared" ref="J7:J10" si="3">H7/12</f>
        <v>0</v>
      </c>
      <c r="K7" s="60">
        <f t="shared" ref="K7:K10" si="4">IFERROR(I7/$I$6,0)</f>
        <v>0</v>
      </c>
      <c r="L7" s="102"/>
      <c r="M7" s="36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</row>
    <row r="8" spans="1:38">
      <c r="A8" s="32"/>
      <c r="B8" s="53">
        <v>1.2</v>
      </c>
      <c r="C8" s="54"/>
      <c r="D8" s="32" t="s">
        <v>163</v>
      </c>
      <c r="E8" s="61"/>
      <c r="F8" s="62"/>
      <c r="G8" s="33"/>
      <c r="H8" s="35">
        <f t="shared" si="1"/>
        <v>0</v>
      </c>
      <c r="I8" s="35">
        <f t="shared" si="2"/>
        <v>0</v>
      </c>
      <c r="J8" s="35">
        <f t="shared" si="3"/>
        <v>0</v>
      </c>
      <c r="K8" s="60">
        <f t="shared" si="4"/>
        <v>0</v>
      </c>
      <c r="L8" s="102"/>
      <c r="M8" s="36"/>
      <c r="N8" s="107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38">
      <c r="A9" s="32"/>
      <c r="B9" s="53">
        <v>1.3</v>
      </c>
      <c r="C9" s="54"/>
      <c r="D9" s="32" t="s">
        <v>164</v>
      </c>
      <c r="E9" s="61"/>
      <c r="F9" s="62"/>
      <c r="G9" s="33"/>
      <c r="H9" s="35">
        <f t="shared" si="1"/>
        <v>0</v>
      </c>
      <c r="I9" s="35">
        <f t="shared" si="2"/>
        <v>0</v>
      </c>
      <c r="J9" s="35">
        <f t="shared" si="3"/>
        <v>0</v>
      </c>
      <c r="K9" s="60">
        <f t="shared" si="4"/>
        <v>0</v>
      </c>
      <c r="L9" s="10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</row>
    <row r="10" spans="1:38">
      <c r="A10" s="32"/>
      <c r="B10" s="53">
        <v>1.4</v>
      </c>
      <c r="C10" s="54"/>
      <c r="D10" s="32" t="s">
        <v>165</v>
      </c>
      <c r="E10" s="61"/>
      <c r="F10" s="62"/>
      <c r="G10" s="33"/>
      <c r="H10" s="35">
        <f t="shared" si="1"/>
        <v>0</v>
      </c>
      <c r="I10" s="35">
        <f t="shared" si="2"/>
        <v>0</v>
      </c>
      <c r="J10" s="35">
        <f t="shared" si="3"/>
        <v>0</v>
      </c>
      <c r="K10" s="60">
        <f t="shared" si="4"/>
        <v>0</v>
      </c>
      <c r="L10" s="102"/>
      <c r="M10" s="36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</row>
    <row r="11" spans="1:38">
      <c r="A11" s="32"/>
      <c r="B11" s="63">
        <v>2</v>
      </c>
      <c r="C11" s="303" t="s">
        <v>166</v>
      </c>
      <c r="D11" s="291"/>
      <c r="E11" s="48"/>
      <c r="F11" s="48"/>
      <c r="G11" s="108"/>
      <c r="H11" s="48"/>
      <c r="I11" s="48">
        <f t="shared" ref="I11:J11" si="5">SUM(I12:I15)</f>
        <v>0</v>
      </c>
      <c r="J11" s="48">
        <f t="shared" si="5"/>
        <v>0</v>
      </c>
      <c r="K11" s="51">
        <f>IFERROR(I11/$I$49,0)</f>
        <v>0</v>
      </c>
      <c r="L11" s="102"/>
      <c r="M11" s="36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</row>
    <row r="12" spans="1:38">
      <c r="A12" s="32"/>
      <c r="B12" s="53">
        <v>2.1</v>
      </c>
      <c r="C12" s="54"/>
      <c r="D12" s="32" t="s">
        <v>162</v>
      </c>
      <c r="E12" s="55"/>
      <c r="F12" s="57"/>
      <c r="G12" s="33"/>
      <c r="H12" s="35">
        <f t="shared" ref="H12:H15" si="6">E12*12+F12</f>
        <v>0</v>
      </c>
      <c r="I12" s="35">
        <f t="shared" ref="I12:I15" si="7">H12</f>
        <v>0</v>
      </c>
      <c r="J12" s="35">
        <f t="shared" ref="J12:J15" si="8">H12/12</f>
        <v>0</v>
      </c>
      <c r="K12" s="60">
        <f t="shared" ref="K12:K15" si="9">IFERROR(I12/$I$11,0)</f>
        <v>0</v>
      </c>
      <c r="L12" s="102"/>
      <c r="M12" s="36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</row>
    <row r="13" spans="1:38">
      <c r="A13" s="32"/>
      <c r="B13" s="53">
        <v>2.2000000000000002</v>
      </c>
      <c r="C13" s="54"/>
      <c r="D13" s="32" t="s">
        <v>163</v>
      </c>
      <c r="E13" s="61"/>
      <c r="F13" s="62"/>
      <c r="G13" s="33"/>
      <c r="H13" s="35">
        <f t="shared" si="6"/>
        <v>0</v>
      </c>
      <c r="I13" s="35">
        <f t="shared" si="7"/>
        <v>0</v>
      </c>
      <c r="J13" s="35">
        <f t="shared" si="8"/>
        <v>0</v>
      </c>
      <c r="K13" s="60">
        <f t="shared" si="9"/>
        <v>0</v>
      </c>
      <c r="L13" s="102"/>
      <c r="M13" s="36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</row>
    <row r="14" spans="1:38">
      <c r="A14" s="32"/>
      <c r="B14" s="53">
        <v>2.2999999999999998</v>
      </c>
      <c r="C14" s="54"/>
      <c r="D14" s="32" t="s">
        <v>164</v>
      </c>
      <c r="E14" s="61"/>
      <c r="F14" s="62"/>
      <c r="G14" s="33"/>
      <c r="H14" s="35">
        <f t="shared" si="6"/>
        <v>0</v>
      </c>
      <c r="I14" s="35">
        <f t="shared" si="7"/>
        <v>0</v>
      </c>
      <c r="J14" s="35">
        <f t="shared" si="8"/>
        <v>0</v>
      </c>
      <c r="K14" s="60">
        <f t="shared" si="9"/>
        <v>0</v>
      </c>
      <c r="L14" s="102"/>
      <c r="M14" s="36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</row>
    <row r="15" spans="1:38">
      <c r="A15" s="32"/>
      <c r="B15" s="53">
        <v>2.4</v>
      </c>
      <c r="C15" s="65"/>
      <c r="D15" s="32" t="s">
        <v>165</v>
      </c>
      <c r="E15" s="61"/>
      <c r="F15" s="62"/>
      <c r="G15" s="109"/>
      <c r="H15" s="86">
        <f t="shared" si="6"/>
        <v>0</v>
      </c>
      <c r="I15" s="86">
        <f t="shared" si="7"/>
        <v>0</v>
      </c>
      <c r="J15" s="86">
        <f t="shared" si="8"/>
        <v>0</v>
      </c>
      <c r="K15" s="60">
        <f t="shared" si="9"/>
        <v>0</v>
      </c>
      <c r="L15" s="102"/>
      <c r="M15" s="36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</row>
    <row r="16" spans="1:38">
      <c r="A16" s="32"/>
      <c r="B16" s="63">
        <v>3</v>
      </c>
      <c r="C16" s="303" t="s">
        <v>167</v>
      </c>
      <c r="D16" s="291"/>
      <c r="E16" s="48"/>
      <c r="F16" s="48"/>
      <c r="G16" s="105"/>
      <c r="H16" s="87"/>
      <c r="I16" s="87">
        <f t="shared" ref="I16:J16" si="10">SUM(I17:I18)</f>
        <v>0</v>
      </c>
      <c r="J16" s="87">
        <f t="shared" si="10"/>
        <v>0</v>
      </c>
      <c r="K16" s="106">
        <f>IFERROR(I16/$I$49,0)</f>
        <v>0</v>
      </c>
      <c r="L16" s="102"/>
      <c r="M16" s="36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</row>
    <row r="17" spans="1:38">
      <c r="A17" s="32"/>
      <c r="B17" s="53">
        <v>3.1</v>
      </c>
      <c r="C17" s="54"/>
      <c r="D17" s="32" t="s">
        <v>168</v>
      </c>
      <c r="E17" s="55"/>
      <c r="F17" s="57"/>
      <c r="G17" s="33"/>
      <c r="H17" s="35">
        <f t="shared" ref="H17:H48" si="11">E17*12+F17</f>
        <v>0</v>
      </c>
      <c r="I17" s="35">
        <f t="shared" ref="I17:I18" si="12">H17</f>
        <v>0</v>
      </c>
      <c r="J17" s="35">
        <f t="shared" ref="J17:J18" si="13">H17/12</f>
        <v>0</v>
      </c>
      <c r="K17" s="60">
        <f t="shared" ref="K17:K18" si="14">IFERROR(I17/$I$16,0)</f>
        <v>0</v>
      </c>
      <c r="L17" s="102"/>
      <c r="M17" s="36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</row>
    <row r="18" spans="1:38">
      <c r="A18" s="32"/>
      <c r="B18" s="53">
        <v>3.2</v>
      </c>
      <c r="C18" s="54"/>
      <c r="D18" s="32" t="s">
        <v>169</v>
      </c>
      <c r="E18" s="61"/>
      <c r="F18" s="62"/>
      <c r="G18" s="33"/>
      <c r="H18" s="35">
        <f t="shared" si="11"/>
        <v>0</v>
      </c>
      <c r="I18" s="35">
        <f t="shared" si="12"/>
        <v>0</v>
      </c>
      <c r="J18" s="35">
        <f t="shared" si="13"/>
        <v>0</v>
      </c>
      <c r="K18" s="60">
        <f t="shared" si="14"/>
        <v>0</v>
      </c>
      <c r="L18" s="102"/>
      <c r="M18" s="36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</row>
    <row r="19" spans="1:38">
      <c r="A19" s="32"/>
      <c r="B19" s="63">
        <v>4</v>
      </c>
      <c r="C19" s="303" t="s">
        <v>170</v>
      </c>
      <c r="D19" s="291"/>
      <c r="E19" s="48"/>
      <c r="F19" s="48"/>
      <c r="G19" s="108"/>
      <c r="H19" s="48">
        <f t="shared" si="11"/>
        <v>0</v>
      </c>
      <c r="I19" s="48">
        <f t="shared" ref="I19:J19" si="15">SUM(I20:I23)</f>
        <v>0</v>
      </c>
      <c r="J19" s="48">
        <f t="shared" si="15"/>
        <v>0</v>
      </c>
      <c r="K19" s="51">
        <f>IFERROR(I19/$I$49,0)</f>
        <v>0</v>
      </c>
      <c r="L19" s="102"/>
      <c r="M19" s="36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</row>
    <row r="20" spans="1:38">
      <c r="A20" s="32"/>
      <c r="B20" s="53">
        <v>4.0999999999999996</v>
      </c>
      <c r="C20" s="54"/>
      <c r="D20" s="32" t="s">
        <v>171</v>
      </c>
      <c r="E20" s="55"/>
      <c r="F20" s="57"/>
      <c r="G20" s="33"/>
      <c r="H20" s="35">
        <f t="shared" si="11"/>
        <v>0</v>
      </c>
      <c r="I20" s="35">
        <f t="shared" ref="I20:I23" si="16">H20</f>
        <v>0</v>
      </c>
      <c r="J20" s="35">
        <f t="shared" ref="J20:J23" si="17">H20/12</f>
        <v>0</v>
      </c>
      <c r="K20" s="60">
        <f t="shared" ref="K20:K23" si="18">IFERROR(I20/$I$19,0)</f>
        <v>0</v>
      </c>
      <c r="L20" s="102">
        <f>I20*30%</f>
        <v>0</v>
      </c>
      <c r="M20" s="36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</row>
    <row r="21" spans="1:38">
      <c r="A21" s="32"/>
      <c r="B21" s="53">
        <v>4.2</v>
      </c>
      <c r="C21" s="54"/>
      <c r="D21" s="32" t="s">
        <v>172</v>
      </c>
      <c r="E21" s="61"/>
      <c r="F21" s="62"/>
      <c r="G21" s="33"/>
      <c r="H21" s="35">
        <f t="shared" si="11"/>
        <v>0</v>
      </c>
      <c r="I21" s="35">
        <f t="shared" si="16"/>
        <v>0</v>
      </c>
      <c r="J21" s="35">
        <f t="shared" si="17"/>
        <v>0</v>
      </c>
      <c r="K21" s="60">
        <f t="shared" si="18"/>
        <v>0</v>
      </c>
      <c r="L21" s="102"/>
      <c r="M21" s="36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</row>
    <row r="22" spans="1:38">
      <c r="A22" s="32"/>
      <c r="B22" s="53">
        <v>4.3</v>
      </c>
      <c r="C22" s="54"/>
      <c r="D22" s="32" t="s">
        <v>173</v>
      </c>
      <c r="E22" s="61"/>
      <c r="F22" s="62"/>
      <c r="G22" s="33"/>
      <c r="H22" s="35">
        <f t="shared" si="11"/>
        <v>0</v>
      </c>
      <c r="I22" s="35">
        <f t="shared" si="16"/>
        <v>0</v>
      </c>
      <c r="J22" s="35">
        <f t="shared" si="17"/>
        <v>0</v>
      </c>
      <c r="K22" s="60">
        <f t="shared" si="18"/>
        <v>0</v>
      </c>
      <c r="L22" s="102"/>
      <c r="M22" s="36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</row>
    <row r="23" spans="1:38">
      <c r="A23" s="32"/>
      <c r="B23" s="53">
        <v>4.4000000000000004</v>
      </c>
      <c r="C23" s="54"/>
      <c r="D23" s="32" t="s">
        <v>174</v>
      </c>
      <c r="E23" s="61"/>
      <c r="F23" s="62"/>
      <c r="G23" s="33"/>
      <c r="H23" s="35">
        <f t="shared" si="11"/>
        <v>0</v>
      </c>
      <c r="I23" s="35">
        <f t="shared" si="16"/>
        <v>0</v>
      </c>
      <c r="J23" s="35">
        <f t="shared" si="17"/>
        <v>0</v>
      </c>
      <c r="K23" s="60">
        <f t="shared" si="18"/>
        <v>0</v>
      </c>
      <c r="L23" s="102"/>
      <c r="M23" s="36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</row>
    <row r="24" spans="1:38">
      <c r="A24" s="32"/>
      <c r="B24" s="63">
        <v>5</v>
      </c>
      <c r="C24" s="303" t="s">
        <v>175</v>
      </c>
      <c r="D24" s="291"/>
      <c r="E24" s="48"/>
      <c r="F24" s="48"/>
      <c r="G24" s="108"/>
      <c r="H24" s="48">
        <f t="shared" si="11"/>
        <v>0</v>
      </c>
      <c r="I24" s="48">
        <f t="shared" ref="I24:J24" si="19">SUM(I25:I27)</f>
        <v>0</v>
      </c>
      <c r="J24" s="48">
        <f t="shared" si="19"/>
        <v>0</v>
      </c>
      <c r="K24" s="51">
        <f>IFERROR(I24/$I$49,0)</f>
        <v>0</v>
      </c>
      <c r="L24" s="102"/>
      <c r="M24" s="36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</row>
    <row r="25" spans="1:38">
      <c r="A25" s="32"/>
      <c r="B25" s="53">
        <v>5.0999999999999996</v>
      </c>
      <c r="C25" s="54"/>
      <c r="D25" s="32" t="s">
        <v>176</v>
      </c>
      <c r="E25" s="55"/>
      <c r="F25" s="57"/>
      <c r="G25" s="33"/>
      <c r="H25" s="35">
        <f t="shared" si="11"/>
        <v>0</v>
      </c>
      <c r="I25" s="35">
        <f t="shared" ref="I25:I27" si="20">H25</f>
        <v>0</v>
      </c>
      <c r="J25" s="35">
        <f t="shared" ref="J25:J27" si="21">H25/12</f>
        <v>0</v>
      </c>
      <c r="K25" s="60">
        <f t="shared" ref="K25:K27" si="22">IFERROR(I25/$I$24,0)</f>
        <v>0</v>
      </c>
      <c r="L25" s="102"/>
      <c r="M25" s="36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</row>
    <row r="26" spans="1:38">
      <c r="A26" s="32"/>
      <c r="B26" s="53">
        <v>5.2</v>
      </c>
      <c r="C26" s="54"/>
      <c r="D26" s="32" t="s">
        <v>177</v>
      </c>
      <c r="E26" s="61"/>
      <c r="F26" s="62"/>
      <c r="G26" s="33"/>
      <c r="H26" s="35">
        <f t="shared" si="11"/>
        <v>0</v>
      </c>
      <c r="I26" s="35">
        <f t="shared" si="20"/>
        <v>0</v>
      </c>
      <c r="J26" s="35">
        <f t="shared" si="21"/>
        <v>0</v>
      </c>
      <c r="K26" s="60">
        <f t="shared" si="22"/>
        <v>0</v>
      </c>
      <c r="L26" s="102"/>
      <c r="M26" s="36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</row>
    <row r="27" spans="1:38">
      <c r="A27" s="32"/>
      <c r="B27" s="53">
        <v>5.3</v>
      </c>
      <c r="C27" s="54"/>
      <c r="D27" s="32" t="s">
        <v>178</v>
      </c>
      <c r="E27" s="61"/>
      <c r="F27" s="62"/>
      <c r="G27" s="33"/>
      <c r="H27" s="35">
        <f t="shared" si="11"/>
        <v>0</v>
      </c>
      <c r="I27" s="35">
        <f t="shared" si="20"/>
        <v>0</v>
      </c>
      <c r="J27" s="35">
        <f t="shared" si="21"/>
        <v>0</v>
      </c>
      <c r="K27" s="60">
        <f t="shared" si="22"/>
        <v>0</v>
      </c>
      <c r="L27" s="102"/>
      <c r="M27" s="36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</row>
    <row r="28" spans="1:38">
      <c r="A28" s="32"/>
      <c r="B28" s="63">
        <v>6</v>
      </c>
      <c r="C28" s="303" t="s">
        <v>179</v>
      </c>
      <c r="D28" s="291"/>
      <c r="E28" s="48"/>
      <c r="F28" s="48"/>
      <c r="G28" s="108"/>
      <c r="H28" s="48">
        <f t="shared" si="11"/>
        <v>0</v>
      </c>
      <c r="I28" s="48">
        <f t="shared" ref="I28:J28" si="23">SUM(I29:I30)</f>
        <v>0</v>
      </c>
      <c r="J28" s="48">
        <f t="shared" si="23"/>
        <v>0</v>
      </c>
      <c r="K28" s="51">
        <f>IFERROR(I28/$I$49,0)</f>
        <v>0</v>
      </c>
      <c r="L28" s="102"/>
      <c r="M28" s="36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</row>
    <row r="29" spans="1:38">
      <c r="A29" s="32"/>
      <c r="B29" s="53">
        <v>6.1</v>
      </c>
      <c r="C29" s="54"/>
      <c r="D29" s="32" t="s">
        <v>180</v>
      </c>
      <c r="E29" s="55"/>
      <c r="F29" s="57"/>
      <c r="G29" s="33"/>
      <c r="H29" s="35">
        <f t="shared" si="11"/>
        <v>0</v>
      </c>
      <c r="I29" s="35">
        <f t="shared" ref="I29:I30" si="24">H29</f>
        <v>0</v>
      </c>
      <c r="J29" s="35">
        <f t="shared" ref="J29:J30" si="25">H29/12</f>
        <v>0</v>
      </c>
      <c r="K29" s="60">
        <f t="shared" ref="K29:K30" si="26">IFERROR(I29/$I$28,0)</f>
        <v>0</v>
      </c>
      <c r="L29" s="102"/>
      <c r="M29" s="36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</row>
    <row r="30" spans="1:38">
      <c r="A30" s="32"/>
      <c r="B30" s="53">
        <v>6.2</v>
      </c>
      <c r="C30" s="54"/>
      <c r="D30" s="32" t="s">
        <v>181</v>
      </c>
      <c r="E30" s="61"/>
      <c r="F30" s="62"/>
      <c r="G30" s="33"/>
      <c r="H30" s="35">
        <f t="shared" si="11"/>
        <v>0</v>
      </c>
      <c r="I30" s="35">
        <f t="shared" si="24"/>
        <v>0</v>
      </c>
      <c r="J30" s="35">
        <f t="shared" si="25"/>
        <v>0</v>
      </c>
      <c r="K30" s="60">
        <f t="shared" si="26"/>
        <v>0</v>
      </c>
      <c r="L30" s="102"/>
      <c r="M30" s="36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</row>
    <row r="31" spans="1:38">
      <c r="A31" s="32"/>
      <c r="B31" s="63">
        <v>7</v>
      </c>
      <c r="C31" s="303" t="s">
        <v>182</v>
      </c>
      <c r="D31" s="291"/>
      <c r="E31" s="48"/>
      <c r="F31" s="48"/>
      <c r="G31" s="108"/>
      <c r="H31" s="48">
        <f t="shared" si="11"/>
        <v>0</v>
      </c>
      <c r="I31" s="48">
        <f t="shared" ref="I31:J31" si="27">SUM(I32:I35)</f>
        <v>0</v>
      </c>
      <c r="J31" s="48">
        <f t="shared" si="27"/>
        <v>0</v>
      </c>
      <c r="K31" s="51">
        <f>IFERROR(I31/$I$49,0)</f>
        <v>0</v>
      </c>
      <c r="L31" s="102"/>
      <c r="M31" s="36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</row>
    <row r="32" spans="1:38">
      <c r="A32" s="32"/>
      <c r="B32" s="53">
        <v>7.1</v>
      </c>
      <c r="C32" s="54"/>
      <c r="D32" s="32" t="s">
        <v>183</v>
      </c>
      <c r="E32" s="55"/>
      <c r="F32" s="57"/>
      <c r="G32" s="33"/>
      <c r="H32" s="35">
        <f t="shared" si="11"/>
        <v>0</v>
      </c>
      <c r="I32" s="35">
        <f t="shared" ref="I32:I35" si="28">H32</f>
        <v>0</v>
      </c>
      <c r="J32" s="35">
        <f t="shared" ref="J32:J35" si="29">H32/12</f>
        <v>0</v>
      </c>
      <c r="K32" s="60">
        <f t="shared" ref="K32:K35" si="30">IFERROR(I32/$I$31,0)</f>
        <v>0</v>
      </c>
      <c r="L32" s="102"/>
      <c r="M32" s="36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</row>
    <row r="33" spans="1:38">
      <c r="A33" s="32"/>
      <c r="B33" s="53">
        <v>7.2</v>
      </c>
      <c r="C33" s="54"/>
      <c r="D33" s="32" t="s">
        <v>184</v>
      </c>
      <c r="E33" s="61"/>
      <c r="F33" s="62"/>
      <c r="G33" s="33"/>
      <c r="H33" s="35">
        <f t="shared" si="11"/>
        <v>0</v>
      </c>
      <c r="I33" s="35">
        <f t="shared" si="28"/>
        <v>0</v>
      </c>
      <c r="J33" s="35">
        <f t="shared" si="29"/>
        <v>0</v>
      </c>
      <c r="K33" s="60">
        <f t="shared" si="30"/>
        <v>0</v>
      </c>
      <c r="L33" s="102"/>
      <c r="M33" s="36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</row>
    <row r="34" spans="1:38">
      <c r="A34" s="32"/>
      <c r="B34" s="53">
        <v>7.3</v>
      </c>
      <c r="C34" s="54"/>
      <c r="D34" s="32" t="s">
        <v>185</v>
      </c>
      <c r="E34" s="61"/>
      <c r="F34" s="62"/>
      <c r="G34" s="33"/>
      <c r="H34" s="35">
        <f t="shared" si="11"/>
        <v>0</v>
      </c>
      <c r="I34" s="35">
        <f t="shared" si="28"/>
        <v>0</v>
      </c>
      <c r="J34" s="35">
        <f t="shared" si="29"/>
        <v>0</v>
      </c>
      <c r="K34" s="60">
        <f t="shared" si="30"/>
        <v>0</v>
      </c>
      <c r="L34" s="102"/>
      <c r="M34" s="36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</row>
    <row r="35" spans="1:38">
      <c r="A35" s="32"/>
      <c r="B35" s="53">
        <v>7.4</v>
      </c>
      <c r="C35" s="54"/>
      <c r="D35" s="32" t="s">
        <v>49</v>
      </c>
      <c r="E35" s="61"/>
      <c r="F35" s="62"/>
      <c r="G35" s="33"/>
      <c r="H35" s="35">
        <f t="shared" si="11"/>
        <v>0</v>
      </c>
      <c r="I35" s="35">
        <f t="shared" si="28"/>
        <v>0</v>
      </c>
      <c r="J35" s="35">
        <f t="shared" si="29"/>
        <v>0</v>
      </c>
      <c r="K35" s="60">
        <f t="shared" si="30"/>
        <v>0</v>
      </c>
      <c r="L35" s="102"/>
      <c r="M35" s="36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</row>
    <row r="36" spans="1:38">
      <c r="A36" s="32"/>
      <c r="B36" s="63">
        <v>8</v>
      </c>
      <c r="C36" s="303" t="s">
        <v>186</v>
      </c>
      <c r="D36" s="291"/>
      <c r="E36" s="48"/>
      <c r="F36" s="48"/>
      <c r="G36" s="108"/>
      <c r="H36" s="48">
        <f t="shared" si="11"/>
        <v>0</v>
      </c>
      <c r="I36" s="48">
        <f t="shared" ref="I36:J36" si="31">SUM(I37:I39)</f>
        <v>0</v>
      </c>
      <c r="J36" s="48">
        <f t="shared" si="31"/>
        <v>0</v>
      </c>
      <c r="K36" s="51">
        <f>IFERROR(I36/$I$49,0)</f>
        <v>0</v>
      </c>
      <c r="L36" s="102"/>
      <c r="M36" s="36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</row>
    <row r="37" spans="1:38">
      <c r="A37" s="32"/>
      <c r="B37" s="53">
        <v>8.1</v>
      </c>
      <c r="C37" s="54"/>
      <c r="D37" s="32" t="s">
        <v>50</v>
      </c>
      <c r="E37" s="55"/>
      <c r="F37" s="57"/>
      <c r="G37" s="33"/>
      <c r="H37" s="35">
        <f t="shared" si="11"/>
        <v>0</v>
      </c>
      <c r="I37" s="35">
        <f t="shared" ref="I37:I39" si="32">H37</f>
        <v>0</v>
      </c>
      <c r="J37" s="35">
        <f t="shared" ref="J37:J39" si="33">H37/12</f>
        <v>0</v>
      </c>
      <c r="K37" s="60">
        <f t="shared" ref="K37:K39" si="34">IFERROR(I37/$I$36,0)</f>
        <v>0</v>
      </c>
      <c r="L37" s="102"/>
      <c r="M37" s="36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</row>
    <row r="38" spans="1:38">
      <c r="A38" s="32"/>
      <c r="B38" s="53">
        <v>8.1999999999999993</v>
      </c>
      <c r="C38" s="54"/>
      <c r="D38" s="32" t="s">
        <v>187</v>
      </c>
      <c r="E38" s="61"/>
      <c r="F38" s="62"/>
      <c r="G38" s="33"/>
      <c r="H38" s="35">
        <f t="shared" si="11"/>
        <v>0</v>
      </c>
      <c r="I38" s="35">
        <f t="shared" si="32"/>
        <v>0</v>
      </c>
      <c r="J38" s="35">
        <f t="shared" si="33"/>
        <v>0</v>
      </c>
      <c r="K38" s="60">
        <f t="shared" si="34"/>
        <v>0</v>
      </c>
      <c r="L38" s="102"/>
      <c r="M38" s="36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</row>
    <row r="39" spans="1:38">
      <c r="A39" s="32"/>
      <c r="B39" s="53">
        <v>8.3000000000000007</v>
      </c>
      <c r="C39" s="54"/>
      <c r="D39" s="32" t="s">
        <v>188</v>
      </c>
      <c r="E39" s="61"/>
      <c r="F39" s="62"/>
      <c r="G39" s="33"/>
      <c r="H39" s="35">
        <f t="shared" si="11"/>
        <v>0</v>
      </c>
      <c r="I39" s="35">
        <f t="shared" si="32"/>
        <v>0</v>
      </c>
      <c r="J39" s="35">
        <f t="shared" si="33"/>
        <v>0</v>
      </c>
      <c r="K39" s="60">
        <f t="shared" si="34"/>
        <v>0</v>
      </c>
      <c r="L39" s="102"/>
      <c r="M39" s="36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</row>
    <row r="40" spans="1:38">
      <c r="A40" s="32"/>
      <c r="B40" s="63">
        <v>9</v>
      </c>
      <c r="C40" s="303" t="s">
        <v>189</v>
      </c>
      <c r="D40" s="291"/>
      <c r="E40" s="48"/>
      <c r="F40" s="48"/>
      <c r="G40" s="108"/>
      <c r="H40" s="48">
        <f t="shared" si="11"/>
        <v>0</v>
      </c>
      <c r="I40" s="48">
        <f t="shared" ref="I40:J40" si="35">SUM(I41:I43)</f>
        <v>0</v>
      </c>
      <c r="J40" s="48">
        <f t="shared" si="35"/>
        <v>0</v>
      </c>
      <c r="K40" s="51">
        <f>IFERROR(I40/$I$49,0)</f>
        <v>0</v>
      </c>
      <c r="L40" s="102"/>
      <c r="M40" s="36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</row>
    <row r="41" spans="1:38">
      <c r="A41" s="32"/>
      <c r="B41" s="53">
        <v>9.1</v>
      </c>
      <c r="C41" s="54"/>
      <c r="D41" s="32" t="s">
        <v>190</v>
      </c>
      <c r="E41" s="55"/>
      <c r="F41" s="57"/>
      <c r="G41" s="33"/>
      <c r="H41" s="35">
        <f t="shared" si="11"/>
        <v>0</v>
      </c>
      <c r="I41" s="35">
        <f t="shared" ref="I41:I43" si="36">H41</f>
        <v>0</v>
      </c>
      <c r="J41" s="35">
        <f t="shared" ref="J41:J43" si="37">H41/12</f>
        <v>0</v>
      </c>
      <c r="K41" s="60">
        <f t="shared" ref="K41:K43" si="38">IFERROR(I41/$I$40,0)</f>
        <v>0</v>
      </c>
      <c r="L41" s="102"/>
      <c r="M41" s="36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</row>
    <row r="42" spans="1:38">
      <c r="A42" s="32"/>
      <c r="B42" s="53">
        <v>9.1999999999999993</v>
      </c>
      <c r="C42" s="54"/>
      <c r="D42" s="32" t="s">
        <v>191</v>
      </c>
      <c r="E42" s="61"/>
      <c r="F42" s="62"/>
      <c r="G42" s="33"/>
      <c r="H42" s="35">
        <f t="shared" si="11"/>
        <v>0</v>
      </c>
      <c r="I42" s="35">
        <f t="shared" si="36"/>
        <v>0</v>
      </c>
      <c r="J42" s="35">
        <f t="shared" si="37"/>
        <v>0</v>
      </c>
      <c r="K42" s="60">
        <f t="shared" si="38"/>
        <v>0</v>
      </c>
      <c r="L42" s="102"/>
      <c r="M42" s="36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</row>
    <row r="43" spans="1:38">
      <c r="A43" s="32"/>
      <c r="B43" s="53">
        <v>9.3000000000000007</v>
      </c>
      <c r="C43" s="54"/>
      <c r="D43" s="32" t="s">
        <v>192</v>
      </c>
      <c r="E43" s="61"/>
      <c r="F43" s="62"/>
      <c r="G43" s="33"/>
      <c r="H43" s="35">
        <f t="shared" si="11"/>
        <v>0</v>
      </c>
      <c r="I43" s="35">
        <f t="shared" si="36"/>
        <v>0</v>
      </c>
      <c r="J43" s="35">
        <f t="shared" si="37"/>
        <v>0</v>
      </c>
      <c r="K43" s="60">
        <f t="shared" si="38"/>
        <v>0</v>
      </c>
      <c r="L43" s="102"/>
      <c r="M43" s="36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</row>
    <row r="44" spans="1:38">
      <c r="A44" s="32"/>
      <c r="B44" s="73">
        <v>10</v>
      </c>
      <c r="C44" s="74" t="s">
        <v>49</v>
      </c>
      <c r="D44" s="75"/>
      <c r="E44" s="76"/>
      <c r="F44" s="76"/>
      <c r="G44" s="110"/>
      <c r="H44" s="76">
        <f t="shared" si="11"/>
        <v>0</v>
      </c>
      <c r="I44" s="76">
        <f t="shared" ref="I44:J44" si="39">SUM(I45:I48)</f>
        <v>0</v>
      </c>
      <c r="J44" s="76">
        <f t="shared" si="39"/>
        <v>0</v>
      </c>
      <c r="K44" s="51">
        <f>IFERROR(I44/$I$49,0)</f>
        <v>0</v>
      </c>
      <c r="L44" s="102"/>
      <c r="M44" s="36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</row>
    <row r="45" spans="1:38">
      <c r="A45" s="32"/>
      <c r="B45" s="79">
        <v>10.1</v>
      </c>
      <c r="C45" s="80"/>
      <c r="D45" s="111">
        <v>1</v>
      </c>
      <c r="E45" s="55"/>
      <c r="F45" s="57"/>
      <c r="G45" s="112"/>
      <c r="H45" s="83">
        <f t="shared" si="11"/>
        <v>0</v>
      </c>
      <c r="I45" s="83">
        <f t="shared" ref="I45:I48" si="40">H45</f>
        <v>0</v>
      </c>
      <c r="J45" s="83">
        <f t="shared" ref="J45:J48" si="41">H45/12</f>
        <v>0</v>
      </c>
      <c r="K45" s="60">
        <f t="shared" ref="K45:K48" si="42">IFERROR(I45/$I$44,0)</f>
        <v>0</v>
      </c>
      <c r="L45" s="102"/>
      <c r="M45" s="36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</row>
    <row r="46" spans="1:38">
      <c r="A46" s="32"/>
      <c r="B46" s="53">
        <v>10.199999999999999</v>
      </c>
      <c r="C46" s="54"/>
      <c r="D46" s="34">
        <v>2</v>
      </c>
      <c r="E46" s="61"/>
      <c r="F46" s="62"/>
      <c r="G46" s="33"/>
      <c r="H46" s="35">
        <f t="shared" si="11"/>
        <v>0</v>
      </c>
      <c r="I46" s="35">
        <f t="shared" si="40"/>
        <v>0</v>
      </c>
      <c r="J46" s="35">
        <f t="shared" si="41"/>
        <v>0</v>
      </c>
      <c r="K46" s="60">
        <f t="shared" si="42"/>
        <v>0</v>
      </c>
      <c r="L46" s="102"/>
      <c r="M46" s="36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</row>
    <row r="47" spans="1:38">
      <c r="A47" s="32"/>
      <c r="B47" s="53">
        <v>10.3</v>
      </c>
      <c r="C47" s="54"/>
      <c r="D47" s="34">
        <v>3</v>
      </c>
      <c r="E47" s="61"/>
      <c r="F47" s="62"/>
      <c r="G47" s="33"/>
      <c r="H47" s="35">
        <f t="shared" si="11"/>
        <v>0</v>
      </c>
      <c r="I47" s="35">
        <f t="shared" si="40"/>
        <v>0</v>
      </c>
      <c r="J47" s="35">
        <f t="shared" si="41"/>
        <v>0</v>
      </c>
      <c r="K47" s="60">
        <f t="shared" si="42"/>
        <v>0</v>
      </c>
      <c r="L47" s="102"/>
      <c r="M47" s="36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</row>
    <row r="48" spans="1:38" ht="16">
      <c r="A48" s="32"/>
      <c r="B48" s="53">
        <v>10.4</v>
      </c>
      <c r="C48" s="54"/>
      <c r="D48" s="34">
        <v>4</v>
      </c>
      <c r="E48" s="61"/>
      <c r="F48" s="62"/>
      <c r="G48" s="33"/>
      <c r="H48" s="35">
        <f t="shared" si="11"/>
        <v>0</v>
      </c>
      <c r="I48" s="35">
        <f t="shared" si="40"/>
        <v>0</v>
      </c>
      <c r="J48" s="35">
        <f t="shared" si="41"/>
        <v>0</v>
      </c>
      <c r="K48" s="60">
        <f t="shared" si="42"/>
        <v>0</v>
      </c>
      <c r="L48" s="102"/>
      <c r="M48" s="36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</row>
    <row r="49" spans="1:38" ht="16">
      <c r="A49" s="32"/>
      <c r="B49" s="38"/>
      <c r="C49" s="39" t="s">
        <v>156</v>
      </c>
      <c r="D49" s="113"/>
      <c r="E49" s="41"/>
      <c r="F49" s="41"/>
      <c r="G49" s="40"/>
      <c r="H49" s="40"/>
      <c r="I49" s="114">
        <f t="shared" ref="I49:J49" si="43">I44+I40+I36+I31+I28+I24+I19+I16+I11+I6</f>
        <v>0</v>
      </c>
      <c r="J49" s="114">
        <f t="shared" si="43"/>
        <v>0</v>
      </c>
      <c r="K49" s="103"/>
      <c r="L49" s="102"/>
      <c r="M49" s="36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</row>
    <row r="50" spans="1:38" ht="16">
      <c r="A50" s="32"/>
      <c r="B50" s="32"/>
      <c r="C50" s="34"/>
      <c r="D50" s="33"/>
      <c r="E50" s="35"/>
      <c r="F50" s="94"/>
      <c r="G50" s="32"/>
      <c r="H50" s="32"/>
      <c r="I50" s="32"/>
      <c r="J50" s="33"/>
      <c r="K50" s="32"/>
      <c r="L50" s="102"/>
      <c r="M50" s="36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</row>
    <row r="51" spans="1:38" ht="16">
      <c r="A51" s="32"/>
      <c r="B51" s="300" t="s">
        <v>193</v>
      </c>
      <c r="C51" s="291"/>
      <c r="D51" s="291"/>
      <c r="E51" s="291"/>
      <c r="F51" s="291"/>
      <c r="G51" s="291"/>
      <c r="H51" s="291"/>
      <c r="I51" s="292"/>
      <c r="J51" s="114">
        <f>I49-'Actividad 2'!J136</f>
        <v>0</v>
      </c>
      <c r="K51" s="103"/>
      <c r="L51" s="102"/>
      <c r="M51" s="36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</row>
    <row r="52" spans="1:38" ht="16">
      <c r="A52" s="32"/>
      <c r="B52" s="32"/>
      <c r="C52" s="32"/>
      <c r="D52" s="32"/>
      <c r="E52" s="94"/>
      <c r="F52" s="94"/>
      <c r="G52" s="32"/>
      <c r="H52" s="32"/>
      <c r="I52" s="32"/>
      <c r="J52" s="32"/>
      <c r="K52" s="32"/>
      <c r="L52" s="102"/>
      <c r="M52" s="36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</row>
    <row r="53" spans="1:38" ht="16">
      <c r="A53" s="32"/>
      <c r="B53" s="32"/>
      <c r="C53" s="32"/>
      <c r="D53" s="32"/>
      <c r="E53" s="94"/>
      <c r="F53" s="94"/>
      <c r="G53" s="32"/>
      <c r="H53" s="32"/>
      <c r="I53" s="32"/>
      <c r="J53" s="32"/>
      <c r="K53" s="32"/>
      <c r="L53" s="102"/>
      <c r="M53" s="36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</row>
    <row r="54" spans="1:38" ht="16">
      <c r="A54" s="32"/>
      <c r="B54" s="32"/>
      <c r="C54" s="32"/>
      <c r="D54" s="32"/>
      <c r="E54" s="94"/>
      <c r="F54" s="94"/>
      <c r="G54" s="32"/>
      <c r="H54" s="32"/>
      <c r="I54" s="32"/>
      <c r="J54" s="32"/>
      <c r="K54" s="32"/>
      <c r="L54" s="102"/>
      <c r="M54" s="36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</row>
    <row r="55" spans="1:38" ht="16">
      <c r="A55" s="32"/>
      <c r="B55" s="32"/>
      <c r="C55" s="32"/>
      <c r="D55" s="32"/>
      <c r="E55" s="94"/>
      <c r="F55" s="94"/>
      <c r="G55" s="32"/>
      <c r="H55" s="32"/>
      <c r="I55" s="32"/>
      <c r="J55" s="32"/>
      <c r="K55" s="32"/>
      <c r="L55" s="102"/>
      <c r="M55" s="36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</row>
    <row r="56" spans="1:38" ht="16">
      <c r="A56" s="32"/>
      <c r="B56" s="32"/>
      <c r="C56" s="32"/>
      <c r="D56" s="32"/>
      <c r="E56" s="94"/>
      <c r="F56" s="94"/>
      <c r="G56" s="32"/>
      <c r="H56" s="32"/>
      <c r="I56" s="32"/>
      <c r="J56" s="32"/>
      <c r="K56" s="32"/>
      <c r="L56" s="102"/>
      <c r="M56" s="36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</row>
    <row r="57" spans="1:38" ht="16">
      <c r="A57" s="32"/>
      <c r="B57" s="32"/>
      <c r="C57" s="32"/>
      <c r="D57" s="32"/>
      <c r="E57" s="94"/>
      <c r="F57" s="94"/>
      <c r="G57" s="32"/>
      <c r="H57" s="32"/>
      <c r="I57" s="32"/>
      <c r="J57" s="32"/>
      <c r="K57" s="32"/>
      <c r="L57" s="102"/>
      <c r="M57" s="36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</row>
    <row r="58" spans="1:38" ht="16">
      <c r="A58" s="32"/>
      <c r="B58" s="32"/>
      <c r="C58" s="32"/>
      <c r="D58" s="32"/>
      <c r="E58" s="94"/>
      <c r="F58" s="94"/>
      <c r="G58" s="32"/>
      <c r="H58" s="32"/>
      <c r="I58" s="32"/>
      <c r="J58" s="32"/>
      <c r="K58" s="32"/>
      <c r="L58" s="102"/>
      <c r="M58" s="36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</row>
    <row r="59" spans="1:38" ht="16">
      <c r="A59" s="32"/>
      <c r="B59" s="32"/>
      <c r="C59" s="32"/>
      <c r="D59" s="32"/>
      <c r="E59" s="94"/>
      <c r="F59" s="94"/>
      <c r="G59" s="32"/>
      <c r="H59" s="32"/>
      <c r="I59" s="32"/>
      <c r="J59" s="32"/>
      <c r="K59" s="32"/>
      <c r="L59" s="102"/>
      <c r="M59" s="36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</row>
    <row r="60" spans="1:38" ht="16">
      <c r="A60" s="32"/>
      <c r="B60" s="32"/>
      <c r="C60" s="32"/>
      <c r="D60" s="32"/>
      <c r="E60" s="94"/>
      <c r="F60" s="94"/>
      <c r="G60" s="32"/>
      <c r="H60" s="32"/>
      <c r="I60" s="32"/>
      <c r="J60" s="32"/>
      <c r="K60" s="32"/>
      <c r="L60" s="102"/>
      <c r="M60" s="36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</row>
    <row r="61" spans="1:38" ht="16">
      <c r="A61" s="32"/>
      <c r="B61" s="32"/>
      <c r="C61" s="32"/>
      <c r="D61" s="32"/>
      <c r="E61" s="94"/>
      <c r="F61" s="94"/>
      <c r="G61" s="32"/>
      <c r="H61" s="32"/>
      <c r="I61" s="32"/>
      <c r="J61" s="32"/>
      <c r="K61" s="32"/>
      <c r="L61" s="102"/>
      <c r="M61" s="36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</row>
    <row r="62" spans="1:38" ht="16">
      <c r="A62" s="32"/>
      <c r="B62" s="32"/>
      <c r="C62" s="32"/>
      <c r="D62" s="32"/>
      <c r="E62" s="94"/>
      <c r="F62" s="94"/>
      <c r="G62" s="32"/>
      <c r="H62" s="32"/>
      <c r="I62" s="32"/>
      <c r="J62" s="32"/>
      <c r="K62" s="32"/>
      <c r="L62" s="102"/>
      <c r="M62" s="36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</row>
    <row r="63" spans="1:38" ht="16">
      <c r="A63" s="32"/>
      <c r="B63" s="32"/>
      <c r="C63" s="32"/>
      <c r="D63" s="32"/>
      <c r="E63" s="94"/>
      <c r="F63" s="94"/>
      <c r="G63" s="32"/>
      <c r="H63" s="32"/>
      <c r="I63" s="32"/>
      <c r="J63" s="32"/>
      <c r="K63" s="32"/>
      <c r="L63" s="102"/>
      <c r="M63" s="36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</row>
    <row r="64" spans="1:38" ht="16">
      <c r="A64" s="32"/>
      <c r="B64" s="32"/>
      <c r="C64" s="32"/>
      <c r="D64" s="32"/>
      <c r="E64" s="94"/>
      <c r="F64" s="94"/>
      <c r="G64" s="32"/>
      <c r="H64" s="32"/>
      <c r="I64" s="32"/>
      <c r="J64" s="32"/>
      <c r="K64" s="32"/>
      <c r="L64" s="102"/>
      <c r="M64" s="36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</row>
    <row r="65" spans="1:38" ht="16">
      <c r="A65" s="32"/>
      <c r="B65" s="32"/>
      <c r="C65" s="32"/>
      <c r="D65" s="32"/>
      <c r="E65" s="94"/>
      <c r="F65" s="94"/>
      <c r="G65" s="32"/>
      <c r="H65" s="32"/>
      <c r="I65" s="32"/>
      <c r="J65" s="32"/>
      <c r="K65" s="32"/>
      <c r="L65" s="102"/>
      <c r="M65" s="36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</row>
    <row r="66" spans="1:38" ht="16">
      <c r="A66" s="32"/>
      <c r="B66" s="32"/>
      <c r="C66" s="32"/>
      <c r="D66" s="32"/>
      <c r="E66" s="94"/>
      <c r="F66" s="94"/>
      <c r="G66" s="32"/>
      <c r="H66" s="32"/>
      <c r="I66" s="32"/>
      <c r="J66" s="32"/>
      <c r="K66" s="32"/>
      <c r="L66" s="102"/>
      <c r="M66" s="36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</row>
    <row r="67" spans="1:38" ht="16">
      <c r="A67" s="32"/>
      <c r="B67" s="32"/>
      <c r="C67" s="32"/>
      <c r="D67" s="32"/>
      <c r="E67" s="94"/>
      <c r="F67" s="94"/>
      <c r="G67" s="32"/>
      <c r="H67" s="32"/>
      <c r="I67" s="32"/>
      <c r="J67" s="32"/>
      <c r="K67" s="32"/>
      <c r="L67" s="102"/>
      <c r="M67" s="36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</row>
    <row r="68" spans="1:38" ht="16">
      <c r="A68" s="32"/>
      <c r="B68" s="32"/>
      <c r="C68" s="32"/>
      <c r="D68" s="32"/>
      <c r="E68" s="94"/>
      <c r="F68" s="94"/>
      <c r="G68" s="32"/>
      <c r="H68" s="32"/>
      <c r="I68" s="32"/>
      <c r="J68" s="32"/>
      <c r="K68" s="32"/>
      <c r="L68" s="102"/>
      <c r="M68" s="36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</row>
    <row r="69" spans="1:38" ht="16">
      <c r="A69" s="32"/>
      <c r="B69" s="32"/>
      <c r="C69" s="32"/>
      <c r="D69" s="32"/>
      <c r="E69" s="94"/>
      <c r="F69" s="94"/>
      <c r="G69" s="32"/>
      <c r="H69" s="32"/>
      <c r="I69" s="32"/>
      <c r="J69" s="32"/>
      <c r="K69" s="32"/>
      <c r="L69" s="102"/>
      <c r="M69" s="36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</row>
    <row r="70" spans="1:38" ht="16">
      <c r="A70" s="32"/>
      <c r="B70" s="32"/>
      <c r="C70" s="32"/>
      <c r="D70" s="32"/>
      <c r="E70" s="94"/>
      <c r="F70" s="94"/>
      <c r="G70" s="32"/>
      <c r="H70" s="32"/>
      <c r="I70" s="32"/>
      <c r="J70" s="32"/>
      <c r="K70" s="32"/>
      <c r="L70" s="102"/>
      <c r="M70" s="36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</row>
    <row r="71" spans="1:38" ht="16">
      <c r="A71" s="32"/>
      <c r="B71" s="32"/>
      <c r="C71" s="32"/>
      <c r="D71" s="32"/>
      <c r="E71" s="94"/>
      <c r="F71" s="94"/>
      <c r="G71" s="32"/>
      <c r="H71" s="32"/>
      <c r="I71" s="32"/>
      <c r="J71" s="32"/>
      <c r="K71" s="32"/>
      <c r="L71" s="102"/>
      <c r="M71" s="36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</row>
    <row r="72" spans="1:38" ht="16">
      <c r="A72" s="32"/>
      <c r="B72" s="32"/>
      <c r="C72" s="32"/>
      <c r="D72" s="32"/>
      <c r="E72" s="94"/>
      <c r="F72" s="94"/>
      <c r="G72" s="32"/>
      <c r="H72" s="32"/>
      <c r="I72" s="32"/>
      <c r="J72" s="32"/>
      <c r="K72" s="32"/>
      <c r="L72" s="102"/>
      <c r="M72" s="36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</row>
    <row r="73" spans="1:38" ht="16">
      <c r="A73" s="32"/>
      <c r="B73" s="32"/>
      <c r="C73" s="32"/>
      <c r="D73" s="32"/>
      <c r="E73" s="94"/>
      <c r="F73" s="94"/>
      <c r="G73" s="32"/>
      <c r="H73" s="32"/>
      <c r="I73" s="32"/>
      <c r="J73" s="32"/>
      <c r="K73" s="32"/>
      <c r="L73" s="102"/>
      <c r="M73" s="36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</row>
    <row r="74" spans="1:38" ht="16">
      <c r="A74" s="32"/>
      <c r="B74" s="32"/>
      <c r="C74" s="32"/>
      <c r="D74" s="32"/>
      <c r="E74" s="94"/>
      <c r="F74" s="94"/>
      <c r="G74" s="32"/>
      <c r="H74" s="32"/>
      <c r="I74" s="32"/>
      <c r="J74" s="32"/>
      <c r="K74" s="32"/>
      <c r="L74" s="102"/>
      <c r="M74" s="36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</row>
    <row r="75" spans="1:38" ht="16">
      <c r="A75" s="32"/>
      <c r="B75" s="32"/>
      <c r="C75" s="32"/>
      <c r="D75" s="32"/>
      <c r="E75" s="94"/>
      <c r="F75" s="94"/>
      <c r="G75" s="32"/>
      <c r="H75" s="32"/>
      <c r="I75" s="32"/>
      <c r="J75" s="32"/>
      <c r="K75" s="32"/>
      <c r="L75" s="102"/>
      <c r="M75" s="36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</row>
    <row r="76" spans="1:38" ht="16">
      <c r="A76" s="32"/>
      <c r="B76" s="32"/>
      <c r="C76" s="32"/>
      <c r="D76" s="32"/>
      <c r="E76" s="94"/>
      <c r="F76" s="94"/>
      <c r="G76" s="32"/>
      <c r="H76" s="32"/>
      <c r="I76" s="32"/>
      <c r="J76" s="32"/>
      <c r="K76" s="32"/>
      <c r="L76" s="102"/>
      <c r="M76" s="36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</row>
    <row r="77" spans="1:38" ht="16">
      <c r="A77" s="32"/>
      <c r="B77" s="32"/>
      <c r="C77" s="32"/>
      <c r="D77" s="32"/>
      <c r="E77" s="94"/>
      <c r="F77" s="94"/>
      <c r="G77" s="32"/>
      <c r="H77" s="32"/>
      <c r="I77" s="32"/>
      <c r="J77" s="32"/>
      <c r="K77" s="32"/>
      <c r="L77" s="102"/>
      <c r="M77" s="36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</row>
    <row r="78" spans="1:38" ht="16">
      <c r="A78" s="32"/>
      <c r="B78" s="32"/>
      <c r="C78" s="32"/>
      <c r="D78" s="32"/>
      <c r="E78" s="94"/>
      <c r="F78" s="94"/>
      <c r="G78" s="32"/>
      <c r="H78" s="32"/>
      <c r="I78" s="32"/>
      <c r="J78" s="32"/>
      <c r="K78" s="32"/>
      <c r="L78" s="102"/>
      <c r="M78" s="36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</row>
    <row r="79" spans="1:38" ht="16">
      <c r="A79" s="32"/>
      <c r="B79" s="32"/>
      <c r="C79" s="32"/>
      <c r="D79" s="32"/>
      <c r="E79" s="94"/>
      <c r="F79" s="94"/>
      <c r="G79" s="32"/>
      <c r="H79" s="32"/>
      <c r="I79" s="32"/>
      <c r="J79" s="32"/>
      <c r="K79" s="32"/>
      <c r="L79" s="102"/>
      <c r="M79" s="36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</row>
    <row r="80" spans="1:38" ht="16">
      <c r="A80" s="32"/>
      <c r="B80" s="32"/>
      <c r="C80" s="32"/>
      <c r="D80" s="32"/>
      <c r="E80" s="94"/>
      <c r="F80" s="94"/>
      <c r="G80" s="32"/>
      <c r="H80" s="32"/>
      <c r="I80" s="32"/>
      <c r="J80" s="32"/>
      <c r="K80" s="32"/>
      <c r="L80" s="102"/>
      <c r="M80" s="36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</row>
    <row r="81" spans="1:38" ht="16">
      <c r="A81" s="32"/>
      <c r="B81" s="32"/>
      <c r="C81" s="32"/>
      <c r="D81" s="32"/>
      <c r="E81" s="94"/>
      <c r="F81" s="94"/>
      <c r="G81" s="32"/>
      <c r="H81" s="32"/>
      <c r="I81" s="32"/>
      <c r="J81" s="32"/>
      <c r="K81" s="32"/>
      <c r="L81" s="102"/>
      <c r="M81" s="36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</row>
    <row r="82" spans="1:38" ht="16">
      <c r="A82" s="32"/>
      <c r="B82" s="32"/>
      <c r="C82" s="32"/>
      <c r="D82" s="32"/>
      <c r="E82" s="94"/>
      <c r="F82" s="94"/>
      <c r="G82" s="32"/>
      <c r="H82" s="32"/>
      <c r="I82" s="32"/>
      <c r="J82" s="32"/>
      <c r="K82" s="32"/>
      <c r="L82" s="102"/>
      <c r="M82" s="36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</row>
    <row r="83" spans="1:38" ht="16">
      <c r="A83" s="32"/>
      <c r="B83" s="32"/>
      <c r="C83" s="32"/>
      <c r="D83" s="32"/>
      <c r="E83" s="94"/>
      <c r="F83" s="94"/>
      <c r="G83" s="32"/>
      <c r="H83" s="32"/>
      <c r="I83" s="32"/>
      <c r="J83" s="32"/>
      <c r="K83" s="32"/>
      <c r="L83" s="102"/>
      <c r="M83" s="36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</row>
    <row r="84" spans="1:38" ht="16">
      <c r="A84" s="32"/>
      <c r="B84" s="32"/>
      <c r="C84" s="32"/>
      <c r="D84" s="32"/>
      <c r="E84" s="94"/>
      <c r="F84" s="94"/>
      <c r="G84" s="32"/>
      <c r="H84" s="32"/>
      <c r="I84" s="32"/>
      <c r="J84" s="32"/>
      <c r="K84" s="32"/>
      <c r="L84" s="102"/>
      <c r="M84" s="36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</row>
    <row r="85" spans="1:38" ht="16">
      <c r="A85" s="32"/>
      <c r="B85" s="32"/>
      <c r="C85" s="32"/>
      <c r="D85" s="32"/>
      <c r="E85" s="94"/>
      <c r="F85" s="94"/>
      <c r="G85" s="32"/>
      <c r="H85" s="32"/>
      <c r="I85" s="32"/>
      <c r="J85" s="32"/>
      <c r="K85" s="32"/>
      <c r="L85" s="102"/>
      <c r="M85" s="36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</row>
    <row r="86" spans="1:38" ht="16">
      <c r="A86" s="32"/>
      <c r="B86" s="32"/>
      <c r="C86" s="32"/>
      <c r="D86" s="32"/>
      <c r="E86" s="94"/>
      <c r="F86" s="94"/>
      <c r="G86" s="32"/>
      <c r="H86" s="32"/>
      <c r="I86" s="32"/>
      <c r="J86" s="32"/>
      <c r="K86" s="32"/>
      <c r="L86" s="102"/>
      <c r="M86" s="36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</row>
    <row r="87" spans="1:38" ht="16">
      <c r="A87" s="32"/>
      <c r="B87" s="32"/>
      <c r="C87" s="32"/>
      <c r="D87" s="32"/>
      <c r="E87" s="94"/>
      <c r="F87" s="94"/>
      <c r="G87" s="32"/>
      <c r="H87" s="32"/>
      <c r="I87" s="32"/>
      <c r="J87" s="32"/>
      <c r="K87" s="32"/>
      <c r="L87" s="102"/>
      <c r="M87" s="36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</row>
    <row r="88" spans="1:38" ht="16">
      <c r="A88" s="32"/>
      <c r="B88" s="32"/>
      <c r="C88" s="32"/>
      <c r="D88" s="32"/>
      <c r="E88" s="94"/>
      <c r="F88" s="94"/>
      <c r="G88" s="32"/>
      <c r="H88" s="32"/>
      <c r="I88" s="32"/>
      <c r="J88" s="32"/>
      <c r="K88" s="32"/>
      <c r="L88" s="102"/>
      <c r="M88" s="36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</row>
    <row r="89" spans="1:38" ht="16">
      <c r="A89" s="32"/>
      <c r="B89" s="32"/>
      <c r="C89" s="32"/>
      <c r="D89" s="32"/>
      <c r="E89" s="94"/>
      <c r="F89" s="94"/>
      <c r="G89" s="32"/>
      <c r="H89" s="32"/>
      <c r="I89" s="32"/>
      <c r="J89" s="32"/>
      <c r="K89" s="32"/>
      <c r="L89" s="102"/>
      <c r="M89" s="36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</row>
    <row r="90" spans="1:38" ht="16">
      <c r="A90" s="32"/>
      <c r="B90" s="32"/>
      <c r="C90" s="32"/>
      <c r="D90" s="32"/>
      <c r="E90" s="94"/>
      <c r="F90" s="94"/>
      <c r="G90" s="32"/>
      <c r="H90" s="32"/>
      <c r="I90" s="32"/>
      <c r="J90" s="32"/>
      <c r="K90" s="32"/>
      <c r="L90" s="102"/>
      <c r="M90" s="36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</row>
    <row r="91" spans="1:38" ht="16">
      <c r="A91" s="32"/>
      <c r="B91" s="32"/>
      <c r="C91" s="32"/>
      <c r="D91" s="32"/>
      <c r="E91" s="94"/>
      <c r="F91" s="94"/>
      <c r="G91" s="32"/>
      <c r="H91" s="32"/>
      <c r="I91" s="32"/>
      <c r="J91" s="32"/>
      <c r="K91" s="32"/>
      <c r="L91" s="102"/>
      <c r="M91" s="36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</row>
    <row r="92" spans="1:38" ht="16">
      <c r="A92" s="32"/>
      <c r="B92" s="32"/>
      <c r="C92" s="32"/>
      <c r="D92" s="32"/>
      <c r="E92" s="94"/>
      <c r="F92" s="94"/>
      <c r="G92" s="32"/>
      <c r="H92" s="32"/>
      <c r="I92" s="32"/>
      <c r="J92" s="32"/>
      <c r="K92" s="32"/>
      <c r="L92" s="102"/>
      <c r="M92" s="36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</row>
    <row r="93" spans="1:38" ht="16">
      <c r="A93" s="32"/>
      <c r="B93" s="32"/>
      <c r="C93" s="32"/>
      <c r="D93" s="32"/>
      <c r="E93" s="94"/>
      <c r="F93" s="94"/>
      <c r="G93" s="32"/>
      <c r="H93" s="32"/>
      <c r="I93" s="32"/>
      <c r="J93" s="32"/>
      <c r="K93" s="32"/>
      <c r="L93" s="102"/>
      <c r="M93" s="36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</row>
    <row r="94" spans="1:38" ht="16">
      <c r="A94" s="32"/>
      <c r="B94" s="32"/>
      <c r="C94" s="32"/>
      <c r="D94" s="32"/>
      <c r="E94" s="94"/>
      <c r="F94" s="94"/>
      <c r="G94" s="32"/>
      <c r="H94" s="32"/>
      <c r="I94" s="32"/>
      <c r="J94" s="32"/>
      <c r="K94" s="32"/>
      <c r="L94" s="102"/>
      <c r="M94" s="36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</row>
    <row r="95" spans="1:38" ht="16">
      <c r="A95" s="32"/>
      <c r="B95" s="32"/>
      <c r="C95" s="32"/>
      <c r="D95" s="32"/>
      <c r="E95" s="94"/>
      <c r="F95" s="94"/>
      <c r="G95" s="32"/>
      <c r="H95" s="32"/>
      <c r="I95" s="32"/>
      <c r="J95" s="32"/>
      <c r="K95" s="32"/>
      <c r="L95" s="102"/>
      <c r="M95" s="36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</row>
    <row r="96" spans="1:38" ht="16">
      <c r="A96" s="32"/>
      <c r="B96" s="32"/>
      <c r="C96" s="32"/>
      <c r="D96" s="32"/>
      <c r="E96" s="94"/>
      <c r="F96" s="94"/>
      <c r="G96" s="32"/>
      <c r="H96" s="32"/>
      <c r="I96" s="32"/>
      <c r="J96" s="32"/>
      <c r="K96" s="32"/>
      <c r="L96" s="102"/>
      <c r="M96" s="36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</row>
    <row r="97" spans="1:38" ht="16">
      <c r="A97" s="32"/>
      <c r="B97" s="32"/>
      <c r="C97" s="32"/>
      <c r="D97" s="32"/>
      <c r="E97" s="94"/>
      <c r="F97" s="94"/>
      <c r="G97" s="32"/>
      <c r="H97" s="32"/>
      <c r="I97" s="32"/>
      <c r="J97" s="32"/>
      <c r="K97" s="32"/>
      <c r="L97" s="102"/>
      <c r="M97" s="36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</row>
    <row r="98" spans="1:38" ht="16">
      <c r="A98" s="32"/>
      <c r="B98" s="32"/>
      <c r="C98" s="32"/>
      <c r="D98" s="32"/>
      <c r="E98" s="94"/>
      <c r="F98" s="94"/>
      <c r="G98" s="32"/>
      <c r="H98" s="32"/>
      <c r="I98" s="32"/>
      <c r="J98" s="32"/>
      <c r="K98" s="32"/>
      <c r="L98" s="102"/>
      <c r="M98" s="36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</row>
    <row r="99" spans="1:38" ht="16">
      <c r="A99" s="32"/>
      <c r="B99" s="32"/>
      <c r="C99" s="32"/>
      <c r="D99" s="32"/>
      <c r="E99" s="94"/>
      <c r="F99" s="94"/>
      <c r="G99" s="32"/>
      <c r="H99" s="32"/>
      <c r="I99" s="32"/>
      <c r="J99" s="32"/>
      <c r="K99" s="32"/>
      <c r="L99" s="102"/>
      <c r="M99" s="36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</row>
    <row r="100" spans="1:38" ht="16">
      <c r="A100" s="32"/>
      <c r="B100" s="32"/>
      <c r="C100" s="32"/>
      <c r="D100" s="32"/>
      <c r="E100" s="94"/>
      <c r="F100" s="94"/>
      <c r="G100" s="32"/>
      <c r="H100" s="32"/>
      <c r="I100" s="32"/>
      <c r="J100" s="32"/>
      <c r="K100" s="32"/>
      <c r="L100" s="102"/>
      <c r="M100" s="36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</row>
    <row r="101" spans="1:38" ht="16">
      <c r="A101" s="32"/>
      <c r="B101" s="32"/>
      <c r="C101" s="32"/>
      <c r="D101" s="32"/>
      <c r="E101" s="94"/>
      <c r="F101" s="94"/>
      <c r="G101" s="32"/>
      <c r="H101" s="32"/>
      <c r="I101" s="32"/>
      <c r="J101" s="32"/>
      <c r="K101" s="32"/>
      <c r="L101" s="102"/>
      <c r="M101" s="36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</row>
    <row r="102" spans="1:38" ht="16">
      <c r="A102" s="32"/>
      <c r="B102" s="32"/>
      <c r="C102" s="32"/>
      <c r="D102" s="32"/>
      <c r="E102" s="94"/>
      <c r="F102" s="94"/>
      <c r="G102" s="32"/>
      <c r="H102" s="32"/>
      <c r="I102" s="32"/>
      <c r="J102" s="32"/>
      <c r="K102" s="32"/>
      <c r="L102" s="102"/>
      <c r="M102" s="36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</row>
    <row r="103" spans="1:38" ht="16">
      <c r="A103" s="32"/>
      <c r="B103" s="32"/>
      <c r="C103" s="32"/>
      <c r="D103" s="32"/>
      <c r="E103" s="94"/>
      <c r="F103" s="94"/>
      <c r="G103" s="32"/>
      <c r="H103" s="32"/>
      <c r="I103" s="32"/>
      <c r="J103" s="32"/>
      <c r="K103" s="32"/>
      <c r="L103" s="102"/>
      <c r="M103" s="36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</row>
    <row r="104" spans="1:38" ht="16">
      <c r="A104" s="32"/>
      <c r="B104" s="32"/>
      <c r="C104" s="32"/>
      <c r="D104" s="32"/>
      <c r="E104" s="94"/>
      <c r="F104" s="94"/>
      <c r="G104" s="32"/>
      <c r="H104" s="32"/>
      <c r="I104" s="32"/>
      <c r="J104" s="32"/>
      <c r="K104" s="32"/>
      <c r="L104" s="102"/>
      <c r="M104" s="36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</row>
    <row r="105" spans="1:38" ht="16">
      <c r="A105" s="32"/>
      <c r="B105" s="32"/>
      <c r="C105" s="32"/>
      <c r="D105" s="32"/>
      <c r="E105" s="94"/>
      <c r="F105" s="94"/>
      <c r="G105" s="32"/>
      <c r="H105" s="32"/>
      <c r="I105" s="32"/>
      <c r="J105" s="32"/>
      <c r="K105" s="32"/>
      <c r="L105" s="102"/>
      <c r="M105" s="36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</row>
    <row r="106" spans="1:38" ht="16">
      <c r="A106" s="32"/>
      <c r="B106" s="32"/>
      <c r="C106" s="32"/>
      <c r="D106" s="32"/>
      <c r="E106" s="94"/>
      <c r="F106" s="94"/>
      <c r="G106" s="32"/>
      <c r="H106" s="32"/>
      <c r="I106" s="32"/>
      <c r="J106" s="32"/>
      <c r="K106" s="32"/>
      <c r="L106" s="102"/>
      <c r="M106" s="36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</row>
    <row r="107" spans="1:38" ht="16">
      <c r="A107" s="32"/>
      <c r="B107" s="32"/>
      <c r="C107" s="32"/>
      <c r="D107" s="32"/>
      <c r="E107" s="94"/>
      <c r="F107" s="94"/>
      <c r="G107" s="32"/>
      <c r="H107" s="32"/>
      <c r="I107" s="32"/>
      <c r="J107" s="32"/>
      <c r="K107" s="32"/>
      <c r="L107" s="102"/>
      <c r="M107" s="36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</row>
    <row r="108" spans="1:38" ht="16">
      <c r="A108" s="32"/>
      <c r="B108" s="32"/>
      <c r="C108" s="32"/>
      <c r="D108" s="32"/>
      <c r="E108" s="94"/>
      <c r="F108" s="94"/>
      <c r="G108" s="32"/>
      <c r="H108" s="32"/>
      <c r="I108" s="32"/>
      <c r="J108" s="32"/>
      <c r="K108" s="32"/>
      <c r="L108" s="102"/>
      <c r="M108" s="36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</row>
    <row r="109" spans="1:38" ht="16">
      <c r="A109" s="32"/>
      <c r="B109" s="32"/>
      <c r="C109" s="32"/>
      <c r="D109" s="32"/>
      <c r="E109" s="94"/>
      <c r="F109" s="94"/>
      <c r="G109" s="32"/>
      <c r="H109" s="32"/>
      <c r="I109" s="32"/>
      <c r="J109" s="32"/>
      <c r="K109" s="32"/>
      <c r="L109" s="102"/>
      <c r="M109" s="36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</row>
    <row r="110" spans="1:38" ht="16">
      <c r="A110" s="32"/>
      <c r="B110" s="32"/>
      <c r="C110" s="32"/>
      <c r="D110" s="32"/>
      <c r="E110" s="94"/>
      <c r="F110" s="94"/>
      <c r="G110" s="32"/>
      <c r="H110" s="32"/>
      <c r="I110" s="32"/>
      <c r="J110" s="32"/>
      <c r="K110" s="32"/>
      <c r="L110" s="102"/>
      <c r="M110" s="36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</row>
    <row r="111" spans="1:38" ht="16">
      <c r="A111" s="32"/>
      <c r="B111" s="32"/>
      <c r="C111" s="32"/>
      <c r="D111" s="32"/>
      <c r="E111" s="94"/>
      <c r="F111" s="94"/>
      <c r="G111" s="32"/>
      <c r="H111" s="32"/>
      <c r="I111" s="32"/>
      <c r="J111" s="32"/>
      <c r="K111" s="32"/>
      <c r="L111" s="102"/>
      <c r="M111" s="36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</row>
    <row r="112" spans="1:38" ht="16">
      <c r="A112" s="32"/>
      <c r="B112" s="32"/>
      <c r="C112" s="32"/>
      <c r="D112" s="32"/>
      <c r="E112" s="94"/>
      <c r="F112" s="94"/>
      <c r="G112" s="32"/>
      <c r="H112" s="32"/>
      <c r="I112" s="32"/>
      <c r="J112" s="32"/>
      <c r="K112" s="32"/>
      <c r="L112" s="102"/>
      <c r="M112" s="36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</row>
    <row r="113" spans="1:38" ht="16">
      <c r="A113" s="32"/>
      <c r="B113" s="32"/>
      <c r="C113" s="32"/>
      <c r="D113" s="32"/>
      <c r="E113" s="94"/>
      <c r="F113" s="94"/>
      <c r="G113" s="32"/>
      <c r="H113" s="32"/>
      <c r="I113" s="32"/>
      <c r="J113" s="32"/>
      <c r="K113" s="32"/>
      <c r="L113" s="102"/>
      <c r="M113" s="36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</row>
    <row r="114" spans="1:38" ht="16">
      <c r="A114" s="32"/>
      <c r="B114" s="32"/>
      <c r="C114" s="32"/>
      <c r="D114" s="32"/>
      <c r="E114" s="94"/>
      <c r="F114" s="94"/>
      <c r="G114" s="32"/>
      <c r="H114" s="32"/>
      <c r="I114" s="32"/>
      <c r="J114" s="32"/>
      <c r="K114" s="32"/>
      <c r="L114" s="102"/>
      <c r="M114" s="36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</row>
    <row r="115" spans="1:38" ht="16">
      <c r="A115" s="32"/>
      <c r="B115" s="32"/>
      <c r="C115" s="32"/>
      <c r="D115" s="32"/>
      <c r="E115" s="94"/>
      <c r="F115" s="94"/>
      <c r="G115" s="32"/>
      <c r="H115" s="32"/>
      <c r="I115" s="32"/>
      <c r="J115" s="32"/>
      <c r="K115" s="32"/>
      <c r="L115" s="102"/>
      <c r="M115" s="36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</row>
    <row r="116" spans="1:38" ht="16">
      <c r="A116" s="32"/>
      <c r="B116" s="32"/>
      <c r="C116" s="32"/>
      <c r="D116" s="32"/>
      <c r="E116" s="94"/>
      <c r="F116" s="94"/>
      <c r="G116" s="32"/>
      <c r="H116" s="32"/>
      <c r="I116" s="32"/>
      <c r="J116" s="32"/>
      <c r="K116" s="32"/>
      <c r="L116" s="102"/>
      <c r="M116" s="36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</row>
    <row r="117" spans="1:38" ht="16">
      <c r="A117" s="32"/>
      <c r="B117" s="32"/>
      <c r="C117" s="32"/>
      <c r="D117" s="32"/>
      <c r="E117" s="94"/>
      <c r="F117" s="94"/>
      <c r="G117" s="32"/>
      <c r="H117" s="32"/>
      <c r="I117" s="32"/>
      <c r="J117" s="32"/>
      <c r="K117" s="32"/>
      <c r="L117" s="102"/>
      <c r="M117" s="36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</row>
    <row r="118" spans="1:38" ht="16">
      <c r="A118" s="32"/>
      <c r="B118" s="32"/>
      <c r="C118" s="32"/>
      <c r="D118" s="32"/>
      <c r="E118" s="94"/>
      <c r="F118" s="94"/>
      <c r="G118" s="32"/>
      <c r="H118" s="32"/>
      <c r="I118" s="32"/>
      <c r="J118" s="32"/>
      <c r="K118" s="32"/>
      <c r="L118" s="102"/>
      <c r="M118" s="36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</row>
    <row r="119" spans="1:38" ht="16">
      <c r="A119" s="32"/>
      <c r="B119" s="32"/>
      <c r="C119" s="32"/>
      <c r="D119" s="32"/>
      <c r="E119" s="94"/>
      <c r="F119" s="94"/>
      <c r="G119" s="32"/>
      <c r="H119" s="32"/>
      <c r="I119" s="32"/>
      <c r="J119" s="32"/>
      <c r="K119" s="32"/>
      <c r="L119" s="102"/>
      <c r="M119" s="36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</row>
    <row r="120" spans="1:38" ht="16">
      <c r="A120" s="32"/>
      <c r="B120" s="32"/>
      <c r="C120" s="32"/>
      <c r="D120" s="32"/>
      <c r="E120" s="94"/>
      <c r="F120" s="94"/>
      <c r="G120" s="32"/>
      <c r="H120" s="32"/>
      <c r="I120" s="32"/>
      <c r="J120" s="32"/>
      <c r="K120" s="32"/>
      <c r="L120" s="102"/>
      <c r="M120" s="36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</row>
    <row r="121" spans="1:38" ht="16">
      <c r="A121" s="32"/>
      <c r="B121" s="32"/>
      <c r="C121" s="32"/>
      <c r="D121" s="32"/>
      <c r="E121" s="94"/>
      <c r="F121" s="94"/>
      <c r="G121" s="32"/>
      <c r="H121" s="32"/>
      <c r="I121" s="32"/>
      <c r="J121" s="32"/>
      <c r="K121" s="32"/>
      <c r="L121" s="102"/>
      <c r="M121" s="36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</row>
    <row r="122" spans="1:38" ht="16">
      <c r="A122" s="32"/>
      <c r="B122" s="32"/>
      <c r="C122" s="32"/>
      <c r="D122" s="32"/>
      <c r="E122" s="94"/>
      <c r="F122" s="94"/>
      <c r="G122" s="32"/>
      <c r="H122" s="32"/>
      <c r="I122" s="32"/>
      <c r="J122" s="32"/>
      <c r="K122" s="32"/>
      <c r="L122" s="102"/>
      <c r="M122" s="36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</row>
    <row r="123" spans="1:38" ht="16">
      <c r="A123" s="32"/>
      <c r="B123" s="32"/>
      <c r="C123" s="32"/>
      <c r="D123" s="32"/>
      <c r="E123" s="94"/>
      <c r="F123" s="94"/>
      <c r="G123" s="32"/>
      <c r="H123" s="32"/>
      <c r="I123" s="32"/>
      <c r="J123" s="32"/>
      <c r="K123" s="32"/>
      <c r="L123" s="102"/>
      <c r="M123" s="36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</row>
    <row r="124" spans="1:38" ht="16">
      <c r="A124" s="32"/>
      <c r="B124" s="32"/>
      <c r="C124" s="32"/>
      <c r="D124" s="32"/>
      <c r="E124" s="94"/>
      <c r="F124" s="94"/>
      <c r="G124" s="32"/>
      <c r="H124" s="32"/>
      <c r="I124" s="32"/>
      <c r="J124" s="32"/>
      <c r="K124" s="32"/>
      <c r="L124" s="102"/>
      <c r="M124" s="36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</row>
    <row r="125" spans="1:38" ht="16">
      <c r="A125" s="32"/>
      <c r="B125" s="32"/>
      <c r="C125" s="32"/>
      <c r="D125" s="32"/>
      <c r="E125" s="94"/>
      <c r="F125" s="94"/>
      <c r="G125" s="32"/>
      <c r="H125" s="32"/>
      <c r="I125" s="32"/>
      <c r="J125" s="32"/>
      <c r="K125" s="32"/>
      <c r="L125" s="102"/>
      <c r="M125" s="36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</row>
    <row r="126" spans="1:38" ht="16">
      <c r="A126" s="32"/>
      <c r="B126" s="32"/>
      <c r="C126" s="32"/>
      <c r="D126" s="32"/>
      <c r="E126" s="94"/>
      <c r="F126" s="94"/>
      <c r="G126" s="32"/>
      <c r="H126" s="32"/>
      <c r="I126" s="32"/>
      <c r="J126" s="32"/>
      <c r="K126" s="32"/>
      <c r="L126" s="102"/>
      <c r="M126" s="36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</row>
    <row r="127" spans="1:38" ht="16">
      <c r="A127" s="32"/>
      <c r="B127" s="32"/>
      <c r="C127" s="32"/>
      <c r="D127" s="32"/>
      <c r="E127" s="94"/>
      <c r="F127" s="94"/>
      <c r="G127" s="32"/>
      <c r="H127" s="32"/>
      <c r="I127" s="32"/>
      <c r="J127" s="32"/>
      <c r="K127" s="32"/>
      <c r="L127" s="102"/>
      <c r="M127" s="36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</row>
    <row r="128" spans="1:38" ht="16">
      <c r="A128" s="32"/>
      <c r="B128" s="32"/>
      <c r="C128" s="32"/>
      <c r="D128" s="32"/>
      <c r="E128" s="94"/>
      <c r="F128" s="94"/>
      <c r="G128" s="32"/>
      <c r="H128" s="32"/>
      <c r="I128" s="32"/>
      <c r="J128" s="32"/>
      <c r="K128" s="32"/>
      <c r="L128" s="102"/>
      <c r="M128" s="36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</row>
    <row r="129" spans="1:38" ht="16">
      <c r="A129" s="32"/>
      <c r="B129" s="32"/>
      <c r="C129" s="32"/>
      <c r="D129" s="32"/>
      <c r="E129" s="94"/>
      <c r="F129" s="94"/>
      <c r="G129" s="32"/>
      <c r="H129" s="32"/>
      <c r="I129" s="32"/>
      <c r="J129" s="32"/>
      <c r="K129" s="32"/>
      <c r="L129" s="102"/>
      <c r="M129" s="36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</row>
    <row r="130" spans="1:38" ht="16">
      <c r="A130" s="32"/>
      <c r="B130" s="32"/>
      <c r="C130" s="32"/>
      <c r="D130" s="32"/>
      <c r="E130" s="94"/>
      <c r="F130" s="94"/>
      <c r="G130" s="32"/>
      <c r="H130" s="32"/>
      <c r="I130" s="32"/>
      <c r="J130" s="32"/>
      <c r="K130" s="32"/>
      <c r="L130" s="102"/>
      <c r="M130" s="36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</row>
    <row r="131" spans="1:38" ht="16">
      <c r="A131" s="32"/>
      <c r="B131" s="32"/>
      <c r="C131" s="32"/>
      <c r="D131" s="32"/>
      <c r="E131" s="94"/>
      <c r="F131" s="94"/>
      <c r="G131" s="32"/>
      <c r="H131" s="32"/>
      <c r="I131" s="32"/>
      <c r="J131" s="32"/>
      <c r="K131" s="32"/>
      <c r="L131" s="102"/>
      <c r="M131" s="36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</row>
    <row r="132" spans="1:38" ht="16">
      <c r="A132" s="32"/>
      <c r="B132" s="32"/>
      <c r="C132" s="32"/>
      <c r="D132" s="32"/>
      <c r="E132" s="94"/>
      <c r="F132" s="94"/>
      <c r="G132" s="32"/>
      <c r="H132" s="32"/>
      <c r="I132" s="32"/>
      <c r="J132" s="32"/>
      <c r="K132" s="32"/>
      <c r="L132" s="102"/>
      <c r="M132" s="36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</row>
    <row r="133" spans="1:38" ht="16">
      <c r="A133" s="32"/>
      <c r="B133" s="32"/>
      <c r="C133" s="32"/>
      <c r="D133" s="32"/>
      <c r="E133" s="94"/>
      <c r="F133" s="94"/>
      <c r="G133" s="32"/>
      <c r="H133" s="32"/>
      <c r="I133" s="32"/>
      <c r="J133" s="32"/>
      <c r="K133" s="32"/>
      <c r="L133" s="102"/>
      <c r="M133" s="36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</row>
    <row r="134" spans="1:38" ht="16">
      <c r="A134" s="32"/>
      <c r="B134" s="32"/>
      <c r="C134" s="32"/>
      <c r="D134" s="32"/>
      <c r="E134" s="94"/>
      <c r="F134" s="94"/>
      <c r="G134" s="32"/>
      <c r="H134" s="32"/>
      <c r="I134" s="32"/>
      <c r="J134" s="32"/>
      <c r="K134" s="32"/>
      <c r="L134" s="102"/>
      <c r="M134" s="36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</row>
    <row r="135" spans="1:38" ht="16">
      <c r="A135" s="32"/>
      <c r="B135" s="32"/>
      <c r="C135" s="32"/>
      <c r="D135" s="32"/>
      <c r="E135" s="94"/>
      <c r="F135" s="94"/>
      <c r="G135" s="32"/>
      <c r="H135" s="32"/>
      <c r="I135" s="32"/>
      <c r="J135" s="32"/>
      <c r="K135" s="32"/>
      <c r="L135" s="102"/>
      <c r="M135" s="36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</row>
    <row r="136" spans="1:38" ht="16">
      <c r="A136" s="32"/>
      <c r="B136" s="32"/>
      <c r="C136" s="32"/>
      <c r="D136" s="32"/>
      <c r="E136" s="94"/>
      <c r="F136" s="94"/>
      <c r="G136" s="32"/>
      <c r="H136" s="32"/>
      <c r="I136" s="32"/>
      <c r="J136" s="32"/>
      <c r="K136" s="32"/>
      <c r="L136" s="102"/>
      <c r="M136" s="36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</row>
    <row r="137" spans="1:38" ht="16">
      <c r="A137" s="32"/>
      <c r="B137" s="32"/>
      <c r="C137" s="32"/>
      <c r="D137" s="32"/>
      <c r="E137" s="94"/>
      <c r="F137" s="94"/>
      <c r="G137" s="32"/>
      <c r="H137" s="32"/>
      <c r="I137" s="32"/>
      <c r="J137" s="32"/>
      <c r="K137" s="32"/>
      <c r="L137" s="102"/>
      <c r="M137" s="36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</row>
    <row r="138" spans="1:38" ht="16">
      <c r="A138" s="32"/>
      <c r="B138" s="32"/>
      <c r="C138" s="32"/>
      <c r="D138" s="32"/>
      <c r="E138" s="94"/>
      <c r="F138" s="94"/>
      <c r="G138" s="32"/>
      <c r="H138" s="32"/>
      <c r="I138" s="32"/>
      <c r="J138" s="32"/>
      <c r="K138" s="32"/>
      <c r="L138" s="102"/>
      <c r="M138" s="36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</row>
    <row r="139" spans="1:38" ht="16">
      <c r="A139" s="32"/>
      <c r="B139" s="32"/>
      <c r="C139" s="32"/>
      <c r="D139" s="32"/>
      <c r="E139" s="94"/>
      <c r="F139" s="94"/>
      <c r="G139" s="32"/>
      <c r="H139" s="32"/>
      <c r="I139" s="32"/>
      <c r="J139" s="32"/>
      <c r="K139" s="32"/>
      <c r="L139" s="102"/>
      <c r="M139" s="36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</row>
    <row r="140" spans="1:38" ht="16">
      <c r="A140" s="32"/>
      <c r="B140" s="32"/>
      <c r="C140" s="32"/>
      <c r="D140" s="32"/>
      <c r="E140" s="94"/>
      <c r="F140" s="94"/>
      <c r="G140" s="32"/>
      <c r="H140" s="32"/>
      <c r="I140" s="32"/>
      <c r="J140" s="32"/>
      <c r="K140" s="32"/>
      <c r="L140" s="102"/>
      <c r="M140" s="36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</row>
    <row r="141" spans="1:38" ht="16">
      <c r="A141" s="32"/>
      <c r="B141" s="32"/>
      <c r="C141" s="32"/>
      <c r="D141" s="32"/>
      <c r="E141" s="94"/>
      <c r="F141" s="94"/>
      <c r="G141" s="32"/>
      <c r="H141" s="32"/>
      <c r="I141" s="32"/>
      <c r="J141" s="32"/>
      <c r="K141" s="32"/>
      <c r="L141" s="102"/>
      <c r="M141" s="36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</row>
    <row r="142" spans="1:38" ht="16">
      <c r="A142" s="32"/>
      <c r="B142" s="32"/>
      <c r="C142" s="32"/>
      <c r="D142" s="32"/>
      <c r="E142" s="94"/>
      <c r="F142" s="94"/>
      <c r="G142" s="32"/>
      <c r="H142" s="32"/>
      <c r="I142" s="32"/>
      <c r="J142" s="32"/>
      <c r="K142" s="32"/>
      <c r="L142" s="102"/>
      <c r="M142" s="36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</row>
    <row r="143" spans="1:38" ht="16">
      <c r="A143" s="32"/>
      <c r="B143" s="32"/>
      <c r="C143" s="32"/>
      <c r="D143" s="32"/>
      <c r="E143" s="94"/>
      <c r="F143" s="94"/>
      <c r="G143" s="32"/>
      <c r="H143" s="32"/>
      <c r="I143" s="32"/>
      <c r="J143" s="32"/>
      <c r="K143" s="32"/>
      <c r="L143" s="102"/>
      <c r="M143" s="36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</row>
    <row r="144" spans="1:38" ht="16">
      <c r="A144" s="32"/>
      <c r="B144" s="32"/>
      <c r="C144" s="32"/>
      <c r="D144" s="32"/>
      <c r="E144" s="94"/>
      <c r="F144" s="94"/>
      <c r="G144" s="32"/>
      <c r="H144" s="32"/>
      <c r="I144" s="32"/>
      <c r="J144" s="32"/>
      <c r="K144" s="32"/>
      <c r="L144" s="102"/>
      <c r="M144" s="36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</row>
    <row r="145" spans="1:38" ht="16">
      <c r="A145" s="32"/>
      <c r="B145" s="32"/>
      <c r="C145" s="32"/>
      <c r="D145" s="32"/>
      <c r="E145" s="94"/>
      <c r="F145" s="94"/>
      <c r="G145" s="32"/>
      <c r="H145" s="32"/>
      <c r="I145" s="32"/>
      <c r="J145" s="32"/>
      <c r="K145" s="32"/>
      <c r="L145" s="102"/>
      <c r="M145" s="36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</row>
    <row r="146" spans="1:38" ht="16">
      <c r="A146" s="32"/>
      <c r="B146" s="32"/>
      <c r="C146" s="32"/>
      <c r="D146" s="32"/>
      <c r="E146" s="94"/>
      <c r="F146" s="94"/>
      <c r="G146" s="32"/>
      <c r="H146" s="32"/>
      <c r="I146" s="32"/>
      <c r="J146" s="32"/>
      <c r="K146" s="32"/>
      <c r="L146" s="102"/>
      <c r="M146" s="36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</row>
    <row r="147" spans="1:38" ht="16">
      <c r="A147" s="32"/>
      <c r="B147" s="32"/>
      <c r="C147" s="32"/>
      <c r="D147" s="32"/>
      <c r="E147" s="94"/>
      <c r="F147" s="94"/>
      <c r="G147" s="32"/>
      <c r="H147" s="32"/>
      <c r="I147" s="32"/>
      <c r="J147" s="32"/>
      <c r="K147" s="32"/>
      <c r="L147" s="102"/>
      <c r="M147" s="36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</row>
    <row r="148" spans="1:38" ht="16">
      <c r="A148" s="32"/>
      <c r="B148" s="32"/>
      <c r="C148" s="32"/>
      <c r="D148" s="32"/>
      <c r="E148" s="94"/>
      <c r="F148" s="94"/>
      <c r="G148" s="32"/>
      <c r="H148" s="32"/>
      <c r="I148" s="32"/>
      <c r="J148" s="32"/>
      <c r="K148" s="32"/>
      <c r="L148" s="102"/>
      <c r="M148" s="36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</row>
    <row r="149" spans="1:38" ht="16">
      <c r="A149" s="32"/>
      <c r="B149" s="32"/>
      <c r="C149" s="32"/>
      <c r="D149" s="32"/>
      <c r="E149" s="94"/>
      <c r="F149" s="94"/>
      <c r="G149" s="32"/>
      <c r="H149" s="32"/>
      <c r="I149" s="32"/>
      <c r="J149" s="32"/>
      <c r="K149" s="32"/>
      <c r="L149" s="102"/>
      <c r="M149" s="36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</row>
    <row r="150" spans="1:38" ht="16">
      <c r="A150" s="32"/>
      <c r="B150" s="32"/>
      <c r="C150" s="32"/>
      <c r="D150" s="32"/>
      <c r="E150" s="94"/>
      <c r="F150" s="94"/>
      <c r="G150" s="32"/>
      <c r="H150" s="32"/>
      <c r="I150" s="32"/>
      <c r="J150" s="32"/>
      <c r="K150" s="32"/>
      <c r="L150" s="102"/>
      <c r="M150" s="36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</row>
    <row r="151" spans="1:38" ht="16">
      <c r="A151" s="32"/>
      <c r="B151" s="32"/>
      <c r="C151" s="32"/>
      <c r="D151" s="32"/>
      <c r="E151" s="94"/>
      <c r="F151" s="94"/>
      <c r="G151" s="32"/>
      <c r="H151" s="32"/>
      <c r="I151" s="32"/>
      <c r="J151" s="32"/>
      <c r="K151" s="32"/>
      <c r="L151" s="102"/>
      <c r="M151" s="36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</row>
    <row r="152" spans="1:38" ht="16">
      <c r="A152" s="32"/>
      <c r="B152" s="32"/>
      <c r="C152" s="32"/>
      <c r="D152" s="32"/>
      <c r="E152" s="94"/>
      <c r="F152" s="94"/>
      <c r="G152" s="32"/>
      <c r="H152" s="32"/>
      <c r="I152" s="32"/>
      <c r="J152" s="32"/>
      <c r="K152" s="32"/>
      <c r="L152" s="102"/>
      <c r="M152" s="36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</row>
    <row r="153" spans="1:38" ht="16">
      <c r="A153" s="32"/>
      <c r="B153" s="32"/>
      <c r="C153" s="32"/>
      <c r="D153" s="32"/>
      <c r="E153" s="94"/>
      <c r="F153" s="94"/>
      <c r="G153" s="32"/>
      <c r="H153" s="32"/>
      <c r="I153" s="32"/>
      <c r="J153" s="32"/>
      <c r="K153" s="32"/>
      <c r="L153" s="102"/>
      <c r="M153" s="36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</row>
    <row r="154" spans="1:38" ht="16">
      <c r="A154" s="32"/>
      <c r="B154" s="32"/>
      <c r="C154" s="32"/>
      <c r="D154" s="32"/>
      <c r="E154" s="94"/>
      <c r="F154" s="94"/>
      <c r="G154" s="32"/>
      <c r="H154" s="32"/>
      <c r="I154" s="32"/>
      <c r="J154" s="32"/>
      <c r="K154" s="32"/>
      <c r="L154" s="102"/>
      <c r="M154" s="36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</row>
    <row r="155" spans="1:38" ht="16">
      <c r="A155" s="32"/>
      <c r="B155" s="32"/>
      <c r="C155" s="32"/>
      <c r="D155" s="32"/>
      <c r="E155" s="94"/>
      <c r="F155" s="94"/>
      <c r="G155" s="32"/>
      <c r="H155" s="32"/>
      <c r="I155" s="32"/>
      <c r="J155" s="32"/>
      <c r="K155" s="32"/>
      <c r="L155" s="102"/>
      <c r="M155" s="36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</row>
    <row r="156" spans="1:38" ht="16">
      <c r="A156" s="32"/>
      <c r="B156" s="32"/>
      <c r="C156" s="32"/>
      <c r="D156" s="32"/>
      <c r="E156" s="94"/>
      <c r="F156" s="94"/>
      <c r="G156" s="32"/>
      <c r="H156" s="32"/>
      <c r="I156" s="32"/>
      <c r="J156" s="32"/>
      <c r="K156" s="32"/>
      <c r="L156" s="102"/>
      <c r="M156" s="36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</row>
    <row r="157" spans="1:38" ht="16">
      <c r="A157" s="32"/>
      <c r="B157" s="32"/>
      <c r="C157" s="32"/>
      <c r="D157" s="32"/>
      <c r="E157" s="94"/>
      <c r="F157" s="94"/>
      <c r="G157" s="32"/>
      <c r="H157" s="32"/>
      <c r="I157" s="32"/>
      <c r="J157" s="32"/>
      <c r="K157" s="32"/>
      <c r="L157" s="102"/>
      <c r="M157" s="36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</row>
    <row r="158" spans="1:38" ht="16">
      <c r="A158" s="32"/>
      <c r="B158" s="32"/>
      <c r="C158" s="32"/>
      <c r="D158" s="32"/>
      <c r="E158" s="94"/>
      <c r="F158" s="94"/>
      <c r="G158" s="32"/>
      <c r="H158" s="32"/>
      <c r="I158" s="32"/>
      <c r="J158" s="32"/>
      <c r="K158" s="32"/>
      <c r="L158" s="102"/>
      <c r="M158" s="36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</row>
    <row r="159" spans="1:38" ht="16">
      <c r="A159" s="32"/>
      <c r="B159" s="32"/>
      <c r="C159" s="32"/>
      <c r="D159" s="32"/>
      <c r="E159" s="94"/>
      <c r="F159" s="94"/>
      <c r="G159" s="32"/>
      <c r="H159" s="32"/>
      <c r="I159" s="32"/>
      <c r="J159" s="32"/>
      <c r="K159" s="32"/>
      <c r="L159" s="102"/>
      <c r="M159" s="36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</row>
    <row r="160" spans="1:38" ht="16">
      <c r="A160" s="32"/>
      <c r="B160" s="32"/>
      <c r="C160" s="32"/>
      <c r="D160" s="32"/>
      <c r="E160" s="94"/>
      <c r="F160" s="94"/>
      <c r="G160" s="32"/>
      <c r="H160" s="32"/>
      <c r="I160" s="32"/>
      <c r="J160" s="32"/>
      <c r="K160" s="32"/>
      <c r="L160" s="102"/>
      <c r="M160" s="36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</row>
    <row r="161" spans="1:38" ht="16">
      <c r="A161" s="32"/>
      <c r="B161" s="32"/>
      <c r="C161" s="32"/>
      <c r="D161" s="32"/>
      <c r="E161" s="94"/>
      <c r="F161" s="94"/>
      <c r="G161" s="32"/>
      <c r="H161" s="32"/>
      <c r="I161" s="32"/>
      <c r="J161" s="32"/>
      <c r="K161" s="32"/>
      <c r="L161" s="102"/>
      <c r="M161" s="36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</row>
    <row r="162" spans="1:38" ht="16">
      <c r="A162" s="32"/>
      <c r="B162" s="32"/>
      <c r="C162" s="32"/>
      <c r="D162" s="32"/>
      <c r="E162" s="94"/>
      <c r="F162" s="94"/>
      <c r="G162" s="32"/>
      <c r="H162" s="32"/>
      <c r="I162" s="32"/>
      <c r="J162" s="32"/>
      <c r="K162" s="32"/>
      <c r="L162" s="102"/>
      <c r="M162" s="36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</row>
    <row r="163" spans="1:38" ht="16">
      <c r="A163" s="32"/>
      <c r="B163" s="32"/>
      <c r="C163" s="32"/>
      <c r="D163" s="32"/>
      <c r="E163" s="94"/>
      <c r="F163" s="94"/>
      <c r="G163" s="32"/>
      <c r="H163" s="32"/>
      <c r="I163" s="32"/>
      <c r="J163" s="32"/>
      <c r="K163" s="32"/>
      <c r="L163" s="102"/>
      <c r="M163" s="36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</row>
    <row r="164" spans="1:38" ht="16">
      <c r="A164" s="32"/>
      <c r="B164" s="32"/>
      <c r="C164" s="32"/>
      <c r="D164" s="32"/>
      <c r="E164" s="94"/>
      <c r="F164" s="94"/>
      <c r="G164" s="32"/>
      <c r="H164" s="32"/>
      <c r="I164" s="32"/>
      <c r="J164" s="32"/>
      <c r="K164" s="32"/>
      <c r="L164" s="102"/>
      <c r="M164" s="36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</row>
    <row r="165" spans="1:38" ht="16">
      <c r="A165" s="32"/>
      <c r="B165" s="32"/>
      <c r="C165" s="32"/>
      <c r="D165" s="32"/>
      <c r="E165" s="94"/>
      <c r="F165" s="94"/>
      <c r="G165" s="32"/>
      <c r="H165" s="32"/>
      <c r="I165" s="32"/>
      <c r="J165" s="32"/>
      <c r="K165" s="32"/>
      <c r="L165" s="102"/>
      <c r="M165" s="36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</row>
    <row r="166" spans="1:38" ht="16">
      <c r="A166" s="32"/>
      <c r="B166" s="32"/>
      <c r="C166" s="32"/>
      <c r="D166" s="32"/>
      <c r="E166" s="94"/>
      <c r="F166" s="94"/>
      <c r="G166" s="32"/>
      <c r="H166" s="32"/>
      <c r="I166" s="32"/>
      <c r="J166" s="32"/>
      <c r="K166" s="32"/>
      <c r="L166" s="102"/>
      <c r="M166" s="36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</row>
    <row r="167" spans="1:38" ht="16">
      <c r="A167" s="32"/>
      <c r="B167" s="32"/>
      <c r="C167" s="32"/>
      <c r="D167" s="32"/>
      <c r="E167" s="94"/>
      <c r="F167" s="94"/>
      <c r="G167" s="32"/>
      <c r="H167" s="32"/>
      <c r="I167" s="32"/>
      <c r="J167" s="32"/>
      <c r="K167" s="32"/>
      <c r="L167" s="102"/>
      <c r="M167" s="36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</row>
    <row r="168" spans="1:38" ht="16">
      <c r="A168" s="32"/>
      <c r="B168" s="32"/>
      <c r="C168" s="32"/>
      <c r="D168" s="32"/>
      <c r="E168" s="94"/>
      <c r="F168" s="94"/>
      <c r="G168" s="32"/>
      <c r="H168" s="32"/>
      <c r="I168" s="32"/>
      <c r="J168" s="32"/>
      <c r="K168" s="32"/>
      <c r="L168" s="102"/>
      <c r="M168" s="36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</row>
    <row r="169" spans="1:38" ht="16">
      <c r="A169" s="32"/>
      <c r="B169" s="32"/>
      <c r="C169" s="32"/>
      <c r="D169" s="32"/>
      <c r="E169" s="94"/>
      <c r="F169" s="94"/>
      <c r="G169" s="32"/>
      <c r="H169" s="32"/>
      <c r="I169" s="32"/>
      <c r="J169" s="32"/>
      <c r="K169" s="32"/>
      <c r="L169" s="102"/>
      <c r="M169" s="36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</row>
    <row r="170" spans="1:38" ht="16">
      <c r="A170" s="32"/>
      <c r="B170" s="32"/>
      <c r="C170" s="32"/>
      <c r="D170" s="32"/>
      <c r="E170" s="94"/>
      <c r="F170" s="94"/>
      <c r="G170" s="32"/>
      <c r="H170" s="32"/>
      <c r="I170" s="32"/>
      <c r="J170" s="32"/>
      <c r="K170" s="32"/>
      <c r="L170" s="102"/>
      <c r="M170" s="36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</row>
    <row r="171" spans="1:38" ht="16">
      <c r="A171" s="32"/>
      <c r="B171" s="32"/>
      <c r="C171" s="32"/>
      <c r="D171" s="32"/>
      <c r="E171" s="94"/>
      <c r="F171" s="94"/>
      <c r="G171" s="32"/>
      <c r="H171" s="32"/>
      <c r="I171" s="32"/>
      <c r="J171" s="32"/>
      <c r="K171" s="32"/>
      <c r="L171" s="102"/>
      <c r="M171" s="36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</row>
    <row r="172" spans="1:38" ht="16">
      <c r="A172" s="32"/>
      <c r="B172" s="32"/>
      <c r="C172" s="32"/>
      <c r="D172" s="32"/>
      <c r="E172" s="94"/>
      <c r="F172" s="94"/>
      <c r="G172" s="32"/>
      <c r="H172" s="32"/>
      <c r="I172" s="32"/>
      <c r="J172" s="32"/>
      <c r="K172" s="32"/>
      <c r="L172" s="102"/>
      <c r="M172" s="36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</row>
    <row r="173" spans="1:38" ht="16">
      <c r="A173" s="32"/>
      <c r="B173" s="32"/>
      <c r="C173" s="32"/>
      <c r="D173" s="32"/>
      <c r="E173" s="94"/>
      <c r="F173" s="94"/>
      <c r="G173" s="32"/>
      <c r="H173" s="32"/>
      <c r="I173" s="32"/>
      <c r="J173" s="32"/>
      <c r="K173" s="32"/>
      <c r="L173" s="102"/>
      <c r="M173" s="36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</row>
    <row r="174" spans="1:38" ht="16">
      <c r="A174" s="32"/>
      <c r="B174" s="32"/>
      <c r="C174" s="32"/>
      <c r="D174" s="32"/>
      <c r="E174" s="94"/>
      <c r="F174" s="94"/>
      <c r="G174" s="32"/>
      <c r="H174" s="32"/>
      <c r="I174" s="32"/>
      <c r="J174" s="32"/>
      <c r="K174" s="32"/>
      <c r="L174" s="102"/>
      <c r="M174" s="36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</row>
    <row r="175" spans="1:38" ht="16">
      <c r="A175" s="32"/>
      <c r="B175" s="32"/>
      <c r="C175" s="32"/>
      <c r="D175" s="32"/>
      <c r="E175" s="94"/>
      <c r="F175" s="94"/>
      <c r="G175" s="32"/>
      <c r="H175" s="32"/>
      <c r="I175" s="32"/>
      <c r="J175" s="32"/>
      <c r="K175" s="32"/>
      <c r="L175" s="102"/>
      <c r="M175" s="36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</row>
    <row r="176" spans="1:38" ht="16">
      <c r="A176" s="32"/>
      <c r="B176" s="32"/>
      <c r="C176" s="32"/>
      <c r="D176" s="32"/>
      <c r="E176" s="94"/>
      <c r="F176" s="94"/>
      <c r="G176" s="32"/>
      <c r="H176" s="32"/>
      <c r="I176" s="32"/>
      <c r="J176" s="32"/>
      <c r="K176" s="32"/>
      <c r="L176" s="102"/>
      <c r="M176" s="36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</row>
    <row r="177" spans="1:38" ht="16">
      <c r="A177" s="32"/>
      <c r="B177" s="32"/>
      <c r="C177" s="32"/>
      <c r="D177" s="32"/>
      <c r="E177" s="94"/>
      <c r="F177" s="94"/>
      <c r="G177" s="32"/>
      <c r="H177" s="32"/>
      <c r="I177" s="32"/>
      <c r="J177" s="32"/>
      <c r="K177" s="32"/>
      <c r="L177" s="102"/>
      <c r="M177" s="36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</row>
    <row r="178" spans="1:38" ht="16">
      <c r="A178" s="32"/>
      <c r="B178" s="32"/>
      <c r="C178" s="32"/>
      <c r="D178" s="32"/>
      <c r="E178" s="94"/>
      <c r="F178" s="94"/>
      <c r="G178" s="32"/>
      <c r="H178" s="32"/>
      <c r="I178" s="32"/>
      <c r="J178" s="32"/>
      <c r="K178" s="32"/>
      <c r="L178" s="102"/>
      <c r="M178" s="36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</row>
    <row r="179" spans="1:38" ht="16">
      <c r="A179" s="32"/>
      <c r="B179" s="32"/>
      <c r="C179" s="32"/>
      <c r="D179" s="32"/>
      <c r="E179" s="94"/>
      <c r="F179" s="94"/>
      <c r="G179" s="32"/>
      <c r="H179" s="32"/>
      <c r="I179" s="32"/>
      <c r="J179" s="32"/>
      <c r="K179" s="32"/>
      <c r="L179" s="102"/>
      <c r="M179" s="36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</row>
    <row r="180" spans="1:38" ht="16">
      <c r="A180" s="32"/>
      <c r="B180" s="32"/>
      <c r="C180" s="32"/>
      <c r="D180" s="32"/>
      <c r="E180" s="94"/>
      <c r="F180" s="94"/>
      <c r="G180" s="32"/>
      <c r="H180" s="32"/>
      <c r="I180" s="32"/>
      <c r="J180" s="32"/>
      <c r="K180" s="32"/>
      <c r="L180" s="102"/>
      <c r="M180" s="36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</row>
    <row r="181" spans="1:38" ht="16">
      <c r="A181" s="32"/>
      <c r="B181" s="32"/>
      <c r="C181" s="32"/>
      <c r="D181" s="32"/>
      <c r="E181" s="94"/>
      <c r="F181" s="94"/>
      <c r="G181" s="32"/>
      <c r="H181" s="32"/>
      <c r="I181" s="32"/>
      <c r="J181" s="32"/>
      <c r="K181" s="32"/>
      <c r="L181" s="102"/>
      <c r="M181" s="36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</row>
    <row r="182" spans="1:38" ht="16">
      <c r="A182" s="32"/>
      <c r="B182" s="32"/>
      <c r="C182" s="32"/>
      <c r="D182" s="32"/>
      <c r="E182" s="94"/>
      <c r="F182" s="94"/>
      <c r="G182" s="32"/>
      <c r="H182" s="32"/>
      <c r="I182" s="32"/>
      <c r="J182" s="32"/>
      <c r="K182" s="32"/>
      <c r="L182" s="102"/>
      <c r="M182" s="36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</row>
    <row r="183" spans="1:38" ht="16">
      <c r="A183" s="32"/>
      <c r="B183" s="32"/>
      <c r="C183" s="32"/>
      <c r="D183" s="32"/>
      <c r="E183" s="94"/>
      <c r="F183" s="94"/>
      <c r="G183" s="32"/>
      <c r="H183" s="32"/>
      <c r="I183" s="32"/>
      <c r="J183" s="32"/>
      <c r="K183" s="32"/>
      <c r="L183" s="102"/>
      <c r="M183" s="36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</row>
    <row r="184" spans="1:38" ht="16">
      <c r="A184" s="32"/>
      <c r="B184" s="32"/>
      <c r="C184" s="32"/>
      <c r="D184" s="32"/>
      <c r="E184" s="94"/>
      <c r="F184" s="94"/>
      <c r="G184" s="32"/>
      <c r="H184" s="32"/>
      <c r="I184" s="32"/>
      <c r="J184" s="32"/>
      <c r="K184" s="32"/>
      <c r="L184" s="102"/>
      <c r="M184" s="36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</row>
    <row r="185" spans="1:38" ht="16">
      <c r="A185" s="32"/>
      <c r="B185" s="32"/>
      <c r="C185" s="32"/>
      <c r="D185" s="32"/>
      <c r="E185" s="94"/>
      <c r="F185" s="94"/>
      <c r="G185" s="32"/>
      <c r="H185" s="32"/>
      <c r="I185" s="32"/>
      <c r="J185" s="32"/>
      <c r="K185" s="32"/>
      <c r="L185" s="102"/>
      <c r="M185" s="36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</row>
    <row r="186" spans="1:38" ht="16">
      <c r="A186" s="32"/>
      <c r="B186" s="32"/>
      <c r="C186" s="32"/>
      <c r="D186" s="32"/>
      <c r="E186" s="94"/>
      <c r="F186" s="94"/>
      <c r="G186" s="32"/>
      <c r="H186" s="32"/>
      <c r="I186" s="32"/>
      <c r="J186" s="32"/>
      <c r="K186" s="32"/>
      <c r="L186" s="102"/>
      <c r="M186" s="36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</row>
    <row r="187" spans="1:38" ht="16">
      <c r="A187" s="32"/>
      <c r="B187" s="32"/>
      <c r="C187" s="32"/>
      <c r="D187" s="32"/>
      <c r="E187" s="94"/>
      <c r="F187" s="94"/>
      <c r="G187" s="32"/>
      <c r="H187" s="32"/>
      <c r="I187" s="32"/>
      <c r="J187" s="32"/>
      <c r="K187" s="32"/>
      <c r="L187" s="102"/>
      <c r="M187" s="36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</row>
    <row r="188" spans="1:38" ht="16">
      <c r="A188" s="32"/>
      <c r="B188" s="32"/>
      <c r="C188" s="32"/>
      <c r="D188" s="32"/>
      <c r="E188" s="94"/>
      <c r="F188" s="94"/>
      <c r="G188" s="32"/>
      <c r="H188" s="32"/>
      <c r="I188" s="32"/>
      <c r="J188" s="32"/>
      <c r="K188" s="32"/>
      <c r="L188" s="102"/>
      <c r="M188" s="36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</row>
    <row r="189" spans="1:38" ht="16">
      <c r="A189" s="32"/>
      <c r="B189" s="32"/>
      <c r="C189" s="32"/>
      <c r="D189" s="32"/>
      <c r="E189" s="94"/>
      <c r="F189" s="94"/>
      <c r="G189" s="32"/>
      <c r="H189" s="32"/>
      <c r="I189" s="32"/>
      <c r="J189" s="32"/>
      <c r="K189" s="32"/>
      <c r="L189" s="102"/>
      <c r="M189" s="36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</row>
    <row r="190" spans="1:38" ht="16">
      <c r="A190" s="32"/>
      <c r="B190" s="32"/>
      <c r="C190" s="32"/>
      <c r="D190" s="32"/>
      <c r="E190" s="94"/>
      <c r="F190" s="94"/>
      <c r="G190" s="32"/>
      <c r="H190" s="32"/>
      <c r="I190" s="32"/>
      <c r="J190" s="32"/>
      <c r="K190" s="32"/>
      <c r="L190" s="102"/>
      <c r="M190" s="36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</row>
    <row r="191" spans="1:38" ht="16">
      <c r="A191" s="32"/>
      <c r="B191" s="32"/>
      <c r="C191" s="32"/>
      <c r="D191" s="32"/>
      <c r="E191" s="94"/>
      <c r="F191" s="94"/>
      <c r="G191" s="32"/>
      <c r="H191" s="32"/>
      <c r="I191" s="32"/>
      <c r="J191" s="32"/>
      <c r="K191" s="32"/>
      <c r="L191" s="102"/>
      <c r="M191" s="36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</row>
    <row r="192" spans="1:38" ht="16">
      <c r="A192" s="32"/>
      <c r="B192" s="32"/>
      <c r="C192" s="32"/>
      <c r="D192" s="32"/>
      <c r="E192" s="94"/>
      <c r="F192" s="94"/>
      <c r="G192" s="32"/>
      <c r="H192" s="32"/>
      <c r="I192" s="32"/>
      <c r="J192" s="32"/>
      <c r="K192" s="32"/>
      <c r="L192" s="102"/>
      <c r="M192" s="36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</row>
    <row r="193" spans="1:38" ht="16">
      <c r="A193" s="32"/>
      <c r="B193" s="32"/>
      <c r="C193" s="32"/>
      <c r="D193" s="32"/>
      <c r="E193" s="94"/>
      <c r="F193" s="94"/>
      <c r="G193" s="32"/>
      <c r="H193" s="32"/>
      <c r="I193" s="32"/>
      <c r="J193" s="32"/>
      <c r="K193" s="32"/>
      <c r="L193" s="102"/>
      <c r="M193" s="36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</row>
    <row r="194" spans="1:38" ht="16">
      <c r="A194" s="32"/>
      <c r="B194" s="32"/>
      <c r="C194" s="32"/>
      <c r="D194" s="32"/>
      <c r="E194" s="94"/>
      <c r="F194" s="94"/>
      <c r="G194" s="32"/>
      <c r="H194" s="32"/>
      <c r="I194" s="32"/>
      <c r="J194" s="32"/>
      <c r="K194" s="32"/>
      <c r="L194" s="102"/>
      <c r="M194" s="36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</row>
    <row r="195" spans="1:38" ht="16">
      <c r="A195" s="32"/>
      <c r="B195" s="32"/>
      <c r="C195" s="32"/>
      <c r="D195" s="32"/>
      <c r="E195" s="94"/>
      <c r="F195" s="94"/>
      <c r="G195" s="32"/>
      <c r="H195" s="32"/>
      <c r="I195" s="32"/>
      <c r="J195" s="32"/>
      <c r="K195" s="32"/>
      <c r="L195" s="102"/>
      <c r="M195" s="36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</row>
    <row r="196" spans="1:38" ht="16">
      <c r="A196" s="32"/>
      <c r="B196" s="32"/>
      <c r="C196" s="32"/>
      <c r="D196" s="32"/>
      <c r="E196" s="94"/>
      <c r="F196" s="94"/>
      <c r="G196" s="32"/>
      <c r="H196" s="32"/>
      <c r="I196" s="32"/>
      <c r="J196" s="32"/>
      <c r="K196" s="32"/>
      <c r="L196" s="102"/>
      <c r="M196" s="36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</row>
    <row r="197" spans="1:38" ht="16">
      <c r="A197" s="32"/>
      <c r="B197" s="32"/>
      <c r="C197" s="32"/>
      <c r="D197" s="32"/>
      <c r="E197" s="94"/>
      <c r="F197" s="94"/>
      <c r="G197" s="32"/>
      <c r="H197" s="32"/>
      <c r="I197" s="32"/>
      <c r="J197" s="32"/>
      <c r="K197" s="32"/>
      <c r="L197" s="102"/>
      <c r="M197" s="36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</row>
    <row r="198" spans="1:38" ht="16">
      <c r="A198" s="32"/>
      <c r="B198" s="32"/>
      <c r="C198" s="32"/>
      <c r="D198" s="32"/>
      <c r="E198" s="94"/>
      <c r="F198" s="94"/>
      <c r="G198" s="32"/>
      <c r="H198" s="32"/>
      <c r="I198" s="32"/>
      <c r="J198" s="32"/>
      <c r="K198" s="32"/>
      <c r="L198" s="102"/>
      <c r="M198" s="36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</row>
    <row r="199" spans="1:38" ht="16">
      <c r="A199" s="32"/>
      <c r="B199" s="32"/>
      <c r="C199" s="32"/>
      <c r="D199" s="32"/>
      <c r="E199" s="94"/>
      <c r="F199" s="94"/>
      <c r="G199" s="32"/>
      <c r="H199" s="32"/>
      <c r="I199" s="32"/>
      <c r="J199" s="32"/>
      <c r="K199" s="32"/>
      <c r="L199" s="102"/>
      <c r="M199" s="36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</row>
    <row r="200" spans="1:38" ht="16">
      <c r="A200" s="32"/>
      <c r="B200" s="32"/>
      <c r="C200" s="32"/>
      <c r="D200" s="32"/>
      <c r="E200" s="94"/>
      <c r="F200" s="94"/>
      <c r="G200" s="32"/>
      <c r="H200" s="32"/>
      <c r="I200" s="32"/>
      <c r="J200" s="32"/>
      <c r="K200" s="32"/>
      <c r="L200" s="102"/>
      <c r="M200" s="36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</row>
    <row r="201" spans="1:38" ht="16">
      <c r="A201" s="32"/>
      <c r="B201" s="32"/>
      <c r="C201" s="32"/>
      <c r="D201" s="32"/>
      <c r="E201" s="94"/>
      <c r="F201" s="94"/>
      <c r="G201" s="32"/>
      <c r="H201" s="32"/>
      <c r="I201" s="32"/>
      <c r="J201" s="32"/>
      <c r="K201" s="32"/>
      <c r="L201" s="102"/>
      <c r="M201" s="36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</row>
    <row r="202" spans="1:38" ht="16">
      <c r="A202" s="32"/>
      <c r="B202" s="32"/>
      <c r="C202" s="32"/>
      <c r="D202" s="32"/>
      <c r="E202" s="94"/>
      <c r="F202" s="94"/>
      <c r="G202" s="32"/>
      <c r="H202" s="32"/>
      <c r="I202" s="32"/>
      <c r="J202" s="32"/>
      <c r="K202" s="32"/>
      <c r="L202" s="102"/>
      <c r="M202" s="36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</row>
    <row r="203" spans="1:38" ht="16">
      <c r="A203" s="32"/>
      <c r="B203" s="32"/>
      <c r="C203" s="32"/>
      <c r="D203" s="32"/>
      <c r="E203" s="94"/>
      <c r="F203" s="94"/>
      <c r="G203" s="32"/>
      <c r="H203" s="32"/>
      <c r="I203" s="32"/>
      <c r="J203" s="32"/>
      <c r="K203" s="32"/>
      <c r="L203" s="102"/>
      <c r="M203" s="36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</row>
    <row r="204" spans="1:38" ht="16">
      <c r="A204" s="32"/>
      <c r="B204" s="32"/>
      <c r="C204" s="32"/>
      <c r="D204" s="32"/>
      <c r="E204" s="94"/>
      <c r="F204" s="94"/>
      <c r="G204" s="32"/>
      <c r="H204" s="32"/>
      <c r="I204" s="32"/>
      <c r="J204" s="32"/>
      <c r="K204" s="32"/>
      <c r="L204" s="102"/>
      <c r="M204" s="36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</row>
    <row r="205" spans="1:38" ht="16">
      <c r="A205" s="32"/>
      <c r="B205" s="32"/>
      <c r="C205" s="32"/>
      <c r="D205" s="32"/>
      <c r="E205" s="94"/>
      <c r="F205" s="94"/>
      <c r="G205" s="32"/>
      <c r="H205" s="32"/>
      <c r="I205" s="32"/>
      <c r="J205" s="32"/>
      <c r="K205" s="32"/>
      <c r="L205" s="102"/>
      <c r="M205" s="36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</row>
    <row r="206" spans="1:38" ht="16">
      <c r="A206" s="32"/>
      <c r="B206" s="32"/>
      <c r="C206" s="32"/>
      <c r="D206" s="32"/>
      <c r="E206" s="94"/>
      <c r="F206" s="94"/>
      <c r="G206" s="32"/>
      <c r="H206" s="32"/>
      <c r="I206" s="32"/>
      <c r="J206" s="32"/>
      <c r="K206" s="32"/>
      <c r="L206" s="102"/>
      <c r="M206" s="36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</row>
    <row r="207" spans="1:38" ht="13">
      <c r="E207" s="95"/>
      <c r="F207" s="95"/>
      <c r="L207" s="115"/>
      <c r="M207" s="100"/>
    </row>
    <row r="208" spans="1:38" ht="13">
      <c r="E208" s="95"/>
      <c r="F208" s="95"/>
      <c r="L208" s="115"/>
      <c r="M208" s="100"/>
    </row>
    <row r="209" spans="5:13" ht="13">
      <c r="E209" s="95"/>
      <c r="F209" s="95"/>
      <c r="L209" s="115"/>
      <c r="M209" s="100"/>
    </row>
    <row r="210" spans="5:13" ht="13">
      <c r="E210" s="95"/>
      <c r="F210" s="95"/>
      <c r="L210" s="115"/>
      <c r="M210" s="100"/>
    </row>
    <row r="211" spans="5:13" ht="13">
      <c r="E211" s="95"/>
      <c r="F211" s="95"/>
      <c r="L211" s="115"/>
      <c r="M211" s="100"/>
    </row>
    <row r="212" spans="5:13" ht="13">
      <c r="E212" s="95"/>
      <c r="F212" s="95"/>
      <c r="L212" s="115"/>
      <c r="M212" s="100"/>
    </row>
    <row r="213" spans="5:13" ht="13">
      <c r="E213" s="95"/>
      <c r="F213" s="95"/>
      <c r="L213" s="115"/>
      <c r="M213" s="100"/>
    </row>
    <row r="214" spans="5:13" ht="13">
      <c r="E214" s="95"/>
      <c r="F214" s="95"/>
      <c r="L214" s="115"/>
      <c r="M214" s="100"/>
    </row>
    <row r="215" spans="5:13" ht="13">
      <c r="E215" s="95"/>
      <c r="F215" s="95"/>
      <c r="L215" s="115"/>
      <c r="M215" s="100"/>
    </row>
    <row r="216" spans="5:13" ht="13">
      <c r="E216" s="95"/>
      <c r="F216" s="95"/>
      <c r="L216" s="115"/>
      <c r="M216" s="100"/>
    </row>
    <row r="217" spans="5:13" ht="13">
      <c r="E217" s="95"/>
      <c r="F217" s="95"/>
      <c r="L217" s="115"/>
      <c r="M217" s="100"/>
    </row>
    <row r="218" spans="5:13" ht="13">
      <c r="E218" s="95"/>
      <c r="F218" s="95"/>
      <c r="L218" s="115"/>
      <c r="M218" s="100"/>
    </row>
    <row r="219" spans="5:13" ht="13">
      <c r="E219" s="95"/>
      <c r="F219" s="95"/>
      <c r="L219" s="115"/>
      <c r="M219" s="100"/>
    </row>
    <row r="220" spans="5:13" ht="13">
      <c r="E220" s="95"/>
      <c r="F220" s="95"/>
      <c r="L220" s="115"/>
      <c r="M220" s="100"/>
    </row>
    <row r="221" spans="5:13" ht="13">
      <c r="E221" s="95"/>
      <c r="F221" s="95"/>
      <c r="L221" s="115"/>
      <c r="M221" s="100"/>
    </row>
    <row r="222" spans="5:13" ht="13">
      <c r="E222" s="95"/>
      <c r="F222" s="95"/>
      <c r="L222" s="115"/>
      <c r="M222" s="100"/>
    </row>
    <row r="223" spans="5:13" ht="13">
      <c r="E223" s="95"/>
      <c r="F223" s="95"/>
      <c r="L223" s="115"/>
      <c r="M223" s="100"/>
    </row>
    <row r="224" spans="5:13" ht="13">
      <c r="E224" s="95"/>
      <c r="F224" s="95"/>
      <c r="L224" s="115"/>
      <c r="M224" s="100"/>
    </row>
    <row r="225" spans="5:13" ht="13">
      <c r="E225" s="95"/>
      <c r="F225" s="95"/>
      <c r="L225" s="115"/>
      <c r="M225" s="100"/>
    </row>
    <row r="226" spans="5:13" ht="13">
      <c r="E226" s="95"/>
      <c r="F226" s="95"/>
      <c r="L226" s="115"/>
      <c r="M226" s="100"/>
    </row>
    <row r="227" spans="5:13" ht="13">
      <c r="E227" s="95"/>
      <c r="F227" s="95"/>
      <c r="L227" s="115"/>
      <c r="M227" s="100"/>
    </row>
    <row r="228" spans="5:13" ht="13">
      <c r="E228" s="95"/>
      <c r="F228" s="95"/>
      <c r="L228" s="115"/>
      <c r="M228" s="100"/>
    </row>
    <row r="229" spans="5:13" ht="13">
      <c r="E229" s="95"/>
      <c r="F229" s="95"/>
      <c r="L229" s="115"/>
      <c r="M229" s="100"/>
    </row>
    <row r="230" spans="5:13" ht="13">
      <c r="E230" s="95"/>
      <c r="F230" s="95"/>
      <c r="L230" s="115"/>
      <c r="M230" s="100"/>
    </row>
    <row r="231" spans="5:13" ht="13">
      <c r="E231" s="95"/>
      <c r="F231" s="95"/>
      <c r="L231" s="115"/>
      <c r="M231" s="100"/>
    </row>
    <row r="232" spans="5:13" ht="13">
      <c r="E232" s="95"/>
      <c r="F232" s="95"/>
      <c r="L232" s="115"/>
      <c r="M232" s="100"/>
    </row>
    <row r="233" spans="5:13" ht="13">
      <c r="E233" s="95"/>
      <c r="F233" s="95"/>
      <c r="L233" s="115"/>
      <c r="M233" s="100"/>
    </row>
    <row r="234" spans="5:13" ht="13">
      <c r="E234" s="95"/>
      <c r="F234" s="95"/>
      <c r="L234" s="115"/>
      <c r="M234" s="100"/>
    </row>
    <row r="235" spans="5:13" ht="13">
      <c r="E235" s="95"/>
      <c r="F235" s="95"/>
      <c r="L235" s="115"/>
      <c r="M235" s="100"/>
    </row>
    <row r="236" spans="5:13" ht="13">
      <c r="E236" s="95"/>
      <c r="F236" s="95"/>
      <c r="L236" s="115"/>
      <c r="M236" s="100"/>
    </row>
    <row r="237" spans="5:13" ht="13">
      <c r="E237" s="95"/>
      <c r="F237" s="95"/>
      <c r="L237" s="115"/>
      <c r="M237" s="100"/>
    </row>
    <row r="238" spans="5:13" ht="13">
      <c r="E238" s="95"/>
      <c r="F238" s="95"/>
      <c r="L238" s="115"/>
      <c r="M238" s="100"/>
    </row>
    <row r="239" spans="5:13" ht="13">
      <c r="E239" s="95"/>
      <c r="F239" s="95"/>
      <c r="L239" s="115"/>
      <c r="M239" s="100"/>
    </row>
    <row r="240" spans="5:13" ht="13">
      <c r="E240" s="95"/>
      <c r="F240" s="95"/>
      <c r="L240" s="115"/>
      <c r="M240" s="100"/>
    </row>
    <row r="241" spans="5:13" ht="13">
      <c r="E241" s="95"/>
      <c r="F241" s="95"/>
      <c r="L241" s="115"/>
      <c r="M241" s="100"/>
    </row>
    <row r="242" spans="5:13" ht="13">
      <c r="E242" s="95"/>
      <c r="F242" s="95"/>
      <c r="L242" s="115"/>
      <c r="M242" s="100"/>
    </row>
    <row r="243" spans="5:13" ht="13">
      <c r="E243" s="95"/>
      <c r="F243" s="95"/>
      <c r="L243" s="115"/>
      <c r="M243" s="100"/>
    </row>
    <row r="244" spans="5:13" ht="13">
      <c r="E244" s="95"/>
      <c r="F244" s="95"/>
      <c r="L244" s="115"/>
      <c r="M244" s="100"/>
    </row>
    <row r="245" spans="5:13" ht="13">
      <c r="E245" s="95"/>
      <c r="F245" s="95"/>
      <c r="L245" s="115"/>
      <c r="M245" s="100"/>
    </row>
    <row r="246" spans="5:13" ht="13">
      <c r="E246" s="95"/>
      <c r="F246" s="95"/>
      <c r="L246" s="115"/>
      <c r="M246" s="100"/>
    </row>
    <row r="247" spans="5:13" ht="13">
      <c r="E247" s="95"/>
      <c r="F247" s="95"/>
      <c r="L247" s="115"/>
      <c r="M247" s="100"/>
    </row>
    <row r="248" spans="5:13" ht="13">
      <c r="E248" s="95"/>
      <c r="F248" s="95"/>
      <c r="L248" s="115"/>
      <c r="M248" s="100"/>
    </row>
    <row r="249" spans="5:13" ht="13">
      <c r="E249" s="95"/>
      <c r="F249" s="95"/>
      <c r="L249" s="115"/>
      <c r="M249" s="100"/>
    </row>
    <row r="250" spans="5:13" ht="13">
      <c r="E250" s="95"/>
      <c r="F250" s="95"/>
      <c r="L250" s="115"/>
      <c r="M250" s="100"/>
    </row>
    <row r="251" spans="5:13" ht="13">
      <c r="E251" s="95"/>
      <c r="F251" s="95"/>
      <c r="L251" s="115"/>
      <c r="M251" s="100"/>
    </row>
    <row r="252" spans="5:13" ht="13">
      <c r="E252" s="95"/>
      <c r="F252" s="95"/>
      <c r="L252" s="115"/>
      <c r="M252" s="100"/>
    </row>
    <row r="253" spans="5:13" ht="13">
      <c r="E253" s="95"/>
      <c r="F253" s="95"/>
      <c r="L253" s="115"/>
      <c r="M253" s="100"/>
    </row>
    <row r="254" spans="5:13" ht="13">
      <c r="E254" s="95"/>
      <c r="F254" s="95"/>
      <c r="L254" s="115"/>
      <c r="M254" s="100"/>
    </row>
    <row r="255" spans="5:13" ht="13">
      <c r="E255" s="95"/>
      <c r="F255" s="95"/>
      <c r="L255" s="115"/>
      <c r="M255" s="100"/>
    </row>
    <row r="256" spans="5:13" ht="13">
      <c r="E256" s="95"/>
      <c r="F256" s="95"/>
      <c r="L256" s="115"/>
      <c r="M256" s="100"/>
    </row>
    <row r="257" spans="5:13" ht="13">
      <c r="E257" s="95"/>
      <c r="F257" s="95"/>
      <c r="L257" s="115"/>
      <c r="M257" s="100"/>
    </row>
    <row r="258" spans="5:13" ht="13">
      <c r="E258" s="95"/>
      <c r="F258" s="95"/>
      <c r="L258" s="115"/>
      <c r="M258" s="100"/>
    </row>
    <row r="259" spans="5:13" ht="13">
      <c r="E259" s="95"/>
      <c r="F259" s="95"/>
      <c r="L259" s="115"/>
      <c r="M259" s="100"/>
    </row>
    <row r="260" spans="5:13" ht="13">
      <c r="E260" s="95"/>
      <c r="F260" s="95"/>
      <c r="L260" s="115"/>
      <c r="M260" s="100"/>
    </row>
    <row r="261" spans="5:13" ht="13">
      <c r="E261" s="95"/>
      <c r="F261" s="95"/>
      <c r="L261" s="115"/>
      <c r="M261" s="100"/>
    </row>
    <row r="262" spans="5:13" ht="13">
      <c r="E262" s="95"/>
      <c r="F262" s="95"/>
      <c r="L262" s="115"/>
      <c r="M262" s="100"/>
    </row>
    <row r="263" spans="5:13" ht="13">
      <c r="E263" s="95"/>
      <c r="F263" s="95"/>
      <c r="L263" s="115"/>
      <c r="M263" s="100"/>
    </row>
    <row r="264" spans="5:13" ht="13">
      <c r="E264" s="95"/>
      <c r="F264" s="95"/>
      <c r="L264" s="115"/>
      <c r="M264" s="100"/>
    </row>
    <row r="265" spans="5:13" ht="13">
      <c r="E265" s="95"/>
      <c r="F265" s="95"/>
      <c r="L265" s="115"/>
      <c r="M265" s="100"/>
    </row>
    <row r="266" spans="5:13" ht="13">
      <c r="E266" s="95"/>
      <c r="F266" s="95"/>
      <c r="L266" s="115"/>
      <c r="M266" s="100"/>
    </row>
    <row r="267" spans="5:13" ht="13">
      <c r="E267" s="95"/>
      <c r="F267" s="95"/>
      <c r="L267" s="115"/>
      <c r="M267" s="100"/>
    </row>
    <row r="268" spans="5:13" ht="13">
      <c r="E268" s="95"/>
      <c r="F268" s="95"/>
      <c r="L268" s="115"/>
      <c r="M268" s="100"/>
    </row>
    <row r="269" spans="5:13" ht="13">
      <c r="E269" s="95"/>
      <c r="F269" s="95"/>
      <c r="L269" s="115"/>
      <c r="M269" s="100"/>
    </row>
    <row r="270" spans="5:13" ht="13">
      <c r="E270" s="95"/>
      <c r="F270" s="95"/>
      <c r="L270" s="115"/>
      <c r="M270" s="100"/>
    </row>
    <row r="271" spans="5:13" ht="13">
      <c r="E271" s="95"/>
      <c r="F271" s="95"/>
      <c r="L271" s="115"/>
      <c r="M271" s="100"/>
    </row>
    <row r="272" spans="5:13" ht="13">
      <c r="E272" s="95"/>
      <c r="F272" s="95"/>
      <c r="L272" s="115"/>
      <c r="M272" s="100"/>
    </row>
    <row r="273" spans="5:13" ht="13">
      <c r="E273" s="95"/>
      <c r="F273" s="95"/>
      <c r="L273" s="115"/>
      <c r="M273" s="100"/>
    </row>
    <row r="274" spans="5:13" ht="13">
      <c r="E274" s="95"/>
      <c r="F274" s="95"/>
      <c r="L274" s="115"/>
      <c r="M274" s="100"/>
    </row>
    <row r="275" spans="5:13" ht="13">
      <c r="E275" s="95"/>
      <c r="F275" s="95"/>
      <c r="L275" s="115"/>
      <c r="M275" s="100"/>
    </row>
    <row r="276" spans="5:13" ht="13">
      <c r="E276" s="95"/>
      <c r="F276" s="95"/>
      <c r="L276" s="115"/>
      <c r="M276" s="100"/>
    </row>
    <row r="277" spans="5:13" ht="13">
      <c r="E277" s="95"/>
      <c r="F277" s="95"/>
      <c r="L277" s="115"/>
      <c r="M277" s="100"/>
    </row>
    <row r="278" spans="5:13" ht="13">
      <c r="E278" s="95"/>
      <c r="F278" s="95"/>
      <c r="L278" s="115"/>
      <c r="M278" s="100"/>
    </row>
    <row r="279" spans="5:13" ht="13">
      <c r="E279" s="95"/>
      <c r="F279" s="95"/>
      <c r="L279" s="115"/>
      <c r="M279" s="100"/>
    </row>
    <row r="280" spans="5:13" ht="13">
      <c r="E280" s="95"/>
      <c r="F280" s="95"/>
      <c r="L280" s="115"/>
      <c r="M280" s="100"/>
    </row>
    <row r="281" spans="5:13" ht="13">
      <c r="E281" s="95"/>
      <c r="F281" s="95"/>
      <c r="L281" s="115"/>
      <c r="M281" s="100"/>
    </row>
    <row r="282" spans="5:13" ht="13">
      <c r="E282" s="95"/>
      <c r="F282" s="95"/>
      <c r="L282" s="115"/>
      <c r="M282" s="100"/>
    </row>
    <row r="283" spans="5:13" ht="13">
      <c r="E283" s="95"/>
      <c r="F283" s="95"/>
      <c r="L283" s="115"/>
      <c r="M283" s="100"/>
    </row>
    <row r="284" spans="5:13" ht="13">
      <c r="E284" s="95"/>
      <c r="F284" s="95"/>
      <c r="L284" s="115"/>
      <c r="M284" s="100"/>
    </row>
    <row r="285" spans="5:13" ht="13">
      <c r="E285" s="95"/>
      <c r="F285" s="95"/>
      <c r="L285" s="115"/>
      <c r="M285" s="100"/>
    </row>
    <row r="286" spans="5:13" ht="13">
      <c r="E286" s="95"/>
      <c r="F286" s="95"/>
      <c r="L286" s="115"/>
      <c r="M286" s="100"/>
    </row>
    <row r="287" spans="5:13" ht="13">
      <c r="E287" s="95"/>
      <c r="F287" s="95"/>
      <c r="L287" s="115"/>
      <c r="M287" s="100"/>
    </row>
    <row r="288" spans="5:13" ht="13">
      <c r="E288" s="95"/>
      <c r="F288" s="95"/>
      <c r="L288" s="115"/>
      <c r="M288" s="100"/>
    </row>
    <row r="289" spans="5:13" ht="13">
      <c r="E289" s="95"/>
      <c r="F289" s="95"/>
      <c r="L289" s="115"/>
      <c r="M289" s="100"/>
    </row>
    <row r="290" spans="5:13" ht="13">
      <c r="E290" s="95"/>
      <c r="F290" s="95"/>
      <c r="L290" s="115"/>
      <c r="M290" s="100"/>
    </row>
    <row r="291" spans="5:13" ht="13">
      <c r="E291" s="95"/>
      <c r="F291" s="95"/>
      <c r="L291" s="115"/>
      <c r="M291" s="100"/>
    </row>
    <row r="292" spans="5:13" ht="13">
      <c r="E292" s="95"/>
      <c r="F292" s="95"/>
      <c r="L292" s="115"/>
      <c r="M292" s="100"/>
    </row>
    <row r="293" spans="5:13" ht="13">
      <c r="E293" s="95"/>
      <c r="F293" s="95"/>
      <c r="L293" s="115"/>
      <c r="M293" s="100"/>
    </row>
    <row r="294" spans="5:13" ht="13">
      <c r="E294" s="95"/>
      <c r="F294" s="95"/>
      <c r="L294" s="115"/>
      <c r="M294" s="100"/>
    </row>
    <row r="295" spans="5:13" ht="13">
      <c r="E295" s="95"/>
      <c r="F295" s="95"/>
      <c r="L295" s="115"/>
      <c r="M295" s="100"/>
    </row>
    <row r="296" spans="5:13" ht="13">
      <c r="E296" s="95"/>
      <c r="F296" s="95"/>
      <c r="L296" s="115"/>
      <c r="M296" s="100"/>
    </row>
    <row r="297" spans="5:13" ht="13">
      <c r="E297" s="95"/>
      <c r="F297" s="95"/>
      <c r="L297" s="115"/>
      <c r="M297" s="100"/>
    </row>
    <row r="298" spans="5:13" ht="13">
      <c r="E298" s="95"/>
      <c r="F298" s="95"/>
      <c r="L298" s="115"/>
      <c r="M298" s="100"/>
    </row>
    <row r="299" spans="5:13" ht="13">
      <c r="E299" s="95"/>
      <c r="F299" s="95"/>
      <c r="L299" s="115"/>
      <c r="M299" s="100"/>
    </row>
    <row r="300" spans="5:13" ht="13">
      <c r="E300" s="95"/>
      <c r="F300" s="95"/>
      <c r="L300" s="115"/>
      <c r="M300" s="100"/>
    </row>
    <row r="301" spans="5:13" ht="13">
      <c r="E301" s="95"/>
      <c r="F301" s="95"/>
      <c r="L301" s="115"/>
      <c r="M301" s="100"/>
    </row>
    <row r="302" spans="5:13" ht="13">
      <c r="E302" s="95"/>
      <c r="F302" s="95"/>
      <c r="L302" s="115"/>
      <c r="M302" s="100"/>
    </row>
    <row r="303" spans="5:13" ht="13">
      <c r="E303" s="95"/>
      <c r="F303" s="95"/>
      <c r="L303" s="115"/>
      <c r="M303" s="100"/>
    </row>
    <row r="304" spans="5:13" ht="13">
      <c r="E304" s="95"/>
      <c r="F304" s="95"/>
      <c r="L304" s="115"/>
      <c r="M304" s="100"/>
    </row>
    <row r="305" spans="5:13" ht="13">
      <c r="E305" s="95"/>
      <c r="F305" s="95"/>
      <c r="L305" s="115"/>
      <c r="M305" s="100"/>
    </row>
    <row r="306" spans="5:13" ht="13">
      <c r="E306" s="95"/>
      <c r="F306" s="95"/>
      <c r="L306" s="115"/>
      <c r="M306" s="100"/>
    </row>
    <row r="307" spans="5:13" ht="13">
      <c r="E307" s="95"/>
      <c r="F307" s="95"/>
      <c r="L307" s="115"/>
      <c r="M307" s="100"/>
    </row>
    <row r="308" spans="5:13" ht="13">
      <c r="E308" s="95"/>
      <c r="F308" s="95"/>
      <c r="L308" s="115"/>
      <c r="M308" s="100"/>
    </row>
    <row r="309" spans="5:13" ht="13">
      <c r="E309" s="95"/>
      <c r="F309" s="95"/>
      <c r="L309" s="115"/>
      <c r="M309" s="100"/>
    </row>
    <row r="310" spans="5:13" ht="13">
      <c r="E310" s="95"/>
      <c r="F310" s="95"/>
      <c r="L310" s="115"/>
      <c r="M310" s="100"/>
    </row>
    <row r="311" spans="5:13" ht="13">
      <c r="E311" s="95"/>
      <c r="F311" s="95"/>
      <c r="L311" s="115"/>
      <c r="M311" s="100"/>
    </row>
    <row r="312" spans="5:13" ht="13">
      <c r="E312" s="95"/>
      <c r="F312" s="95"/>
      <c r="L312" s="115"/>
      <c r="M312" s="100"/>
    </row>
    <row r="313" spans="5:13" ht="13">
      <c r="E313" s="95"/>
      <c r="F313" s="95"/>
      <c r="L313" s="115"/>
      <c r="M313" s="100"/>
    </row>
    <row r="314" spans="5:13" ht="13">
      <c r="E314" s="95"/>
      <c r="F314" s="95"/>
      <c r="L314" s="115"/>
      <c r="M314" s="100"/>
    </row>
    <row r="315" spans="5:13" ht="13">
      <c r="E315" s="95"/>
      <c r="F315" s="95"/>
      <c r="L315" s="115"/>
      <c r="M315" s="100"/>
    </row>
    <row r="316" spans="5:13" ht="13">
      <c r="E316" s="95"/>
      <c r="F316" s="95"/>
      <c r="L316" s="115"/>
      <c r="M316" s="100"/>
    </row>
    <row r="317" spans="5:13" ht="13">
      <c r="E317" s="95"/>
      <c r="F317" s="95"/>
      <c r="L317" s="115"/>
      <c r="M317" s="100"/>
    </row>
    <row r="318" spans="5:13" ht="13">
      <c r="E318" s="95"/>
      <c r="F318" s="95"/>
      <c r="L318" s="115"/>
      <c r="M318" s="100"/>
    </row>
    <row r="319" spans="5:13" ht="13">
      <c r="E319" s="95"/>
      <c r="F319" s="95"/>
      <c r="L319" s="115"/>
      <c r="M319" s="100"/>
    </row>
    <row r="320" spans="5:13" ht="13">
      <c r="E320" s="95"/>
      <c r="F320" s="95"/>
      <c r="L320" s="115"/>
      <c r="M320" s="100"/>
    </row>
    <row r="321" spans="5:13" ht="13">
      <c r="E321" s="95"/>
      <c r="F321" s="95"/>
      <c r="L321" s="115"/>
      <c r="M321" s="100"/>
    </row>
    <row r="322" spans="5:13" ht="13">
      <c r="E322" s="95"/>
      <c r="F322" s="95"/>
      <c r="L322" s="115"/>
      <c r="M322" s="100"/>
    </row>
    <row r="323" spans="5:13" ht="13">
      <c r="E323" s="95"/>
      <c r="F323" s="95"/>
      <c r="L323" s="115"/>
      <c r="M323" s="100"/>
    </row>
    <row r="324" spans="5:13" ht="13">
      <c r="E324" s="95"/>
      <c r="F324" s="95"/>
      <c r="L324" s="115"/>
      <c r="M324" s="100"/>
    </row>
    <row r="325" spans="5:13" ht="13">
      <c r="E325" s="95"/>
      <c r="F325" s="95"/>
      <c r="L325" s="115"/>
      <c r="M325" s="100"/>
    </row>
    <row r="326" spans="5:13" ht="13">
      <c r="E326" s="95"/>
      <c r="F326" s="95"/>
      <c r="L326" s="115"/>
      <c r="M326" s="100"/>
    </row>
    <row r="327" spans="5:13" ht="13">
      <c r="E327" s="95"/>
      <c r="F327" s="95"/>
      <c r="L327" s="115"/>
      <c r="M327" s="100"/>
    </row>
    <row r="328" spans="5:13" ht="13">
      <c r="E328" s="95"/>
      <c r="F328" s="95"/>
      <c r="L328" s="115"/>
      <c r="M328" s="100"/>
    </row>
    <row r="329" spans="5:13" ht="13">
      <c r="E329" s="95"/>
      <c r="F329" s="95"/>
      <c r="L329" s="115"/>
      <c r="M329" s="100"/>
    </row>
    <row r="330" spans="5:13" ht="13">
      <c r="E330" s="95"/>
      <c r="F330" s="95"/>
      <c r="L330" s="115"/>
      <c r="M330" s="100"/>
    </row>
    <row r="331" spans="5:13" ht="13">
      <c r="E331" s="95"/>
      <c r="F331" s="95"/>
      <c r="L331" s="115"/>
      <c r="M331" s="100"/>
    </row>
    <row r="332" spans="5:13" ht="13">
      <c r="E332" s="95"/>
      <c r="F332" s="95"/>
      <c r="L332" s="115"/>
      <c r="M332" s="100"/>
    </row>
    <row r="333" spans="5:13" ht="13">
      <c r="E333" s="95"/>
      <c r="F333" s="95"/>
      <c r="L333" s="115"/>
      <c r="M333" s="100"/>
    </row>
    <row r="334" spans="5:13" ht="13">
      <c r="E334" s="95"/>
      <c r="F334" s="95"/>
      <c r="L334" s="115"/>
      <c r="M334" s="100"/>
    </row>
    <row r="335" spans="5:13" ht="13">
      <c r="E335" s="95"/>
      <c r="F335" s="95"/>
      <c r="L335" s="115"/>
      <c r="M335" s="100"/>
    </row>
    <row r="336" spans="5:13" ht="13">
      <c r="E336" s="95"/>
      <c r="F336" s="95"/>
      <c r="L336" s="115"/>
      <c r="M336" s="100"/>
    </row>
    <row r="337" spans="5:13" ht="13">
      <c r="E337" s="95"/>
      <c r="F337" s="95"/>
      <c r="L337" s="115"/>
      <c r="M337" s="100"/>
    </row>
    <row r="338" spans="5:13" ht="13">
      <c r="E338" s="95"/>
      <c r="F338" s="95"/>
      <c r="L338" s="115"/>
      <c r="M338" s="100"/>
    </row>
    <row r="339" spans="5:13" ht="13">
      <c r="E339" s="95"/>
      <c r="F339" s="95"/>
      <c r="L339" s="115"/>
      <c r="M339" s="100"/>
    </row>
    <row r="340" spans="5:13" ht="13">
      <c r="E340" s="95"/>
      <c r="F340" s="95"/>
      <c r="L340" s="115"/>
      <c r="M340" s="100"/>
    </row>
    <row r="341" spans="5:13" ht="13">
      <c r="E341" s="95"/>
      <c r="F341" s="95"/>
      <c r="L341" s="115"/>
      <c r="M341" s="100"/>
    </row>
    <row r="342" spans="5:13" ht="13">
      <c r="E342" s="95"/>
      <c r="F342" s="95"/>
      <c r="L342" s="115"/>
      <c r="M342" s="100"/>
    </row>
    <row r="343" spans="5:13" ht="13">
      <c r="E343" s="95"/>
      <c r="F343" s="95"/>
      <c r="L343" s="115"/>
      <c r="M343" s="100"/>
    </row>
    <row r="344" spans="5:13" ht="13">
      <c r="E344" s="95"/>
      <c r="F344" s="95"/>
      <c r="L344" s="115"/>
      <c r="M344" s="100"/>
    </row>
    <row r="345" spans="5:13" ht="13">
      <c r="E345" s="95"/>
      <c r="F345" s="95"/>
      <c r="L345" s="115"/>
      <c r="M345" s="100"/>
    </row>
    <row r="346" spans="5:13" ht="13">
      <c r="E346" s="95"/>
      <c r="F346" s="95"/>
      <c r="L346" s="115"/>
      <c r="M346" s="100"/>
    </row>
    <row r="347" spans="5:13" ht="13">
      <c r="E347" s="95"/>
      <c r="F347" s="95"/>
      <c r="L347" s="115"/>
      <c r="M347" s="100"/>
    </row>
    <row r="348" spans="5:13" ht="13">
      <c r="E348" s="95"/>
      <c r="F348" s="95"/>
      <c r="L348" s="115"/>
      <c r="M348" s="100"/>
    </row>
    <row r="349" spans="5:13" ht="13">
      <c r="E349" s="95"/>
      <c r="F349" s="95"/>
      <c r="L349" s="115"/>
      <c r="M349" s="100"/>
    </row>
    <row r="350" spans="5:13" ht="13">
      <c r="E350" s="95"/>
      <c r="F350" s="95"/>
      <c r="L350" s="115"/>
      <c r="M350" s="100"/>
    </row>
    <row r="351" spans="5:13" ht="13">
      <c r="E351" s="95"/>
      <c r="F351" s="95"/>
      <c r="L351" s="115"/>
      <c r="M351" s="100"/>
    </row>
    <row r="352" spans="5:13" ht="13">
      <c r="E352" s="95"/>
      <c r="F352" s="95"/>
      <c r="L352" s="115"/>
      <c r="M352" s="100"/>
    </row>
    <row r="353" spans="5:13" ht="13">
      <c r="E353" s="95"/>
      <c r="F353" s="95"/>
      <c r="L353" s="115"/>
      <c r="M353" s="100"/>
    </row>
    <row r="354" spans="5:13" ht="13">
      <c r="E354" s="95"/>
      <c r="F354" s="95"/>
      <c r="L354" s="115"/>
      <c r="M354" s="100"/>
    </row>
    <row r="355" spans="5:13" ht="13">
      <c r="E355" s="95"/>
      <c r="F355" s="95"/>
      <c r="L355" s="115"/>
      <c r="M355" s="100"/>
    </row>
    <row r="356" spans="5:13" ht="13">
      <c r="E356" s="95"/>
      <c r="F356" s="95"/>
      <c r="L356" s="115"/>
      <c r="M356" s="100"/>
    </row>
    <row r="357" spans="5:13" ht="13">
      <c r="E357" s="95"/>
      <c r="F357" s="95"/>
      <c r="L357" s="115"/>
      <c r="M357" s="100"/>
    </row>
    <row r="358" spans="5:13" ht="13">
      <c r="E358" s="95"/>
      <c r="F358" s="95"/>
      <c r="L358" s="115"/>
      <c r="M358" s="100"/>
    </row>
    <row r="359" spans="5:13" ht="13">
      <c r="E359" s="95"/>
      <c r="F359" s="95"/>
      <c r="L359" s="115"/>
      <c r="M359" s="100"/>
    </row>
    <row r="360" spans="5:13" ht="13">
      <c r="E360" s="95"/>
      <c r="F360" s="95"/>
      <c r="L360" s="115"/>
      <c r="M360" s="100"/>
    </row>
    <row r="361" spans="5:13" ht="13">
      <c r="E361" s="95"/>
      <c r="F361" s="95"/>
      <c r="L361" s="115"/>
      <c r="M361" s="100"/>
    </row>
    <row r="362" spans="5:13" ht="13">
      <c r="E362" s="95"/>
      <c r="F362" s="95"/>
      <c r="L362" s="115"/>
      <c r="M362" s="100"/>
    </row>
    <row r="363" spans="5:13" ht="13">
      <c r="E363" s="95"/>
      <c r="F363" s="95"/>
      <c r="L363" s="115"/>
      <c r="M363" s="100"/>
    </row>
    <row r="364" spans="5:13" ht="13">
      <c r="E364" s="95"/>
      <c r="F364" s="95"/>
      <c r="L364" s="115"/>
      <c r="M364" s="100"/>
    </row>
    <row r="365" spans="5:13" ht="13">
      <c r="E365" s="95"/>
      <c r="F365" s="95"/>
      <c r="L365" s="115"/>
      <c r="M365" s="100"/>
    </row>
    <row r="366" spans="5:13" ht="13">
      <c r="E366" s="95"/>
      <c r="F366" s="95"/>
      <c r="L366" s="115"/>
      <c r="M366" s="100"/>
    </row>
    <row r="367" spans="5:13" ht="13">
      <c r="E367" s="95"/>
      <c r="F367" s="95"/>
      <c r="L367" s="115"/>
      <c r="M367" s="100"/>
    </row>
    <row r="368" spans="5:13" ht="13">
      <c r="E368" s="95"/>
      <c r="F368" s="95"/>
      <c r="L368" s="115"/>
      <c r="M368" s="100"/>
    </row>
    <row r="369" spans="5:13" ht="13">
      <c r="E369" s="95"/>
      <c r="F369" s="95"/>
      <c r="L369" s="115"/>
      <c r="M369" s="100"/>
    </row>
    <row r="370" spans="5:13" ht="13">
      <c r="E370" s="95"/>
      <c r="F370" s="95"/>
      <c r="L370" s="115"/>
      <c r="M370" s="100"/>
    </row>
    <row r="371" spans="5:13" ht="13">
      <c r="E371" s="95"/>
      <c r="F371" s="95"/>
      <c r="L371" s="115"/>
      <c r="M371" s="100"/>
    </row>
    <row r="372" spans="5:13" ht="13">
      <c r="E372" s="95"/>
      <c r="F372" s="95"/>
      <c r="L372" s="115"/>
      <c r="M372" s="100"/>
    </row>
    <row r="373" spans="5:13" ht="13">
      <c r="E373" s="95"/>
      <c r="F373" s="95"/>
      <c r="L373" s="115"/>
      <c r="M373" s="100"/>
    </row>
    <row r="374" spans="5:13" ht="13">
      <c r="E374" s="95"/>
      <c r="F374" s="95"/>
      <c r="L374" s="115"/>
      <c r="M374" s="100"/>
    </row>
    <row r="375" spans="5:13" ht="13">
      <c r="E375" s="95"/>
      <c r="F375" s="95"/>
      <c r="L375" s="115"/>
      <c r="M375" s="100"/>
    </row>
    <row r="376" spans="5:13" ht="13">
      <c r="E376" s="95"/>
      <c r="F376" s="95"/>
      <c r="L376" s="115"/>
      <c r="M376" s="100"/>
    </row>
    <row r="377" spans="5:13" ht="13">
      <c r="E377" s="95"/>
      <c r="F377" s="95"/>
      <c r="L377" s="115"/>
      <c r="M377" s="100"/>
    </row>
    <row r="378" spans="5:13" ht="13">
      <c r="E378" s="95"/>
      <c r="F378" s="95"/>
      <c r="L378" s="115"/>
      <c r="M378" s="100"/>
    </row>
    <row r="379" spans="5:13" ht="13">
      <c r="E379" s="95"/>
      <c r="F379" s="95"/>
      <c r="L379" s="115"/>
      <c r="M379" s="100"/>
    </row>
    <row r="380" spans="5:13" ht="13">
      <c r="E380" s="95"/>
      <c r="F380" s="95"/>
      <c r="L380" s="115"/>
      <c r="M380" s="100"/>
    </row>
    <row r="381" spans="5:13" ht="13">
      <c r="E381" s="95"/>
      <c r="F381" s="95"/>
      <c r="L381" s="115"/>
      <c r="M381" s="100"/>
    </row>
    <row r="382" spans="5:13" ht="13">
      <c r="E382" s="95"/>
      <c r="F382" s="95"/>
      <c r="L382" s="115"/>
      <c r="M382" s="100"/>
    </row>
    <row r="383" spans="5:13" ht="13">
      <c r="E383" s="95"/>
      <c r="F383" s="95"/>
      <c r="L383" s="115"/>
      <c r="M383" s="100"/>
    </row>
    <row r="384" spans="5:13" ht="13">
      <c r="E384" s="95"/>
      <c r="F384" s="95"/>
      <c r="L384" s="115"/>
      <c r="M384" s="100"/>
    </row>
    <row r="385" spans="5:13" ht="13">
      <c r="E385" s="95"/>
      <c r="F385" s="95"/>
      <c r="L385" s="115"/>
      <c r="M385" s="100"/>
    </row>
    <row r="386" spans="5:13" ht="13">
      <c r="E386" s="95"/>
      <c r="F386" s="95"/>
      <c r="L386" s="115"/>
      <c r="M386" s="100"/>
    </row>
    <row r="387" spans="5:13" ht="13">
      <c r="E387" s="95"/>
      <c r="F387" s="95"/>
      <c r="L387" s="115"/>
      <c r="M387" s="100"/>
    </row>
    <row r="388" spans="5:13" ht="13">
      <c r="E388" s="95"/>
      <c r="F388" s="95"/>
      <c r="L388" s="115"/>
      <c r="M388" s="100"/>
    </row>
    <row r="389" spans="5:13" ht="13">
      <c r="E389" s="95"/>
      <c r="F389" s="95"/>
      <c r="L389" s="115"/>
      <c r="M389" s="100"/>
    </row>
    <row r="390" spans="5:13" ht="13">
      <c r="E390" s="95"/>
      <c r="F390" s="95"/>
      <c r="L390" s="115"/>
      <c r="M390" s="100"/>
    </row>
    <row r="391" spans="5:13" ht="13">
      <c r="E391" s="95"/>
      <c r="F391" s="95"/>
      <c r="L391" s="115"/>
      <c r="M391" s="100"/>
    </row>
    <row r="392" spans="5:13" ht="13">
      <c r="E392" s="95"/>
      <c r="F392" s="95"/>
      <c r="L392" s="115"/>
      <c r="M392" s="100"/>
    </row>
    <row r="393" spans="5:13" ht="13">
      <c r="E393" s="95"/>
      <c r="F393" s="95"/>
      <c r="L393" s="115"/>
      <c r="M393" s="100"/>
    </row>
    <row r="394" spans="5:13" ht="13">
      <c r="E394" s="95"/>
      <c r="F394" s="95"/>
      <c r="L394" s="115"/>
      <c r="M394" s="100"/>
    </row>
    <row r="395" spans="5:13" ht="13">
      <c r="E395" s="95"/>
      <c r="F395" s="95"/>
      <c r="L395" s="115"/>
      <c r="M395" s="100"/>
    </row>
    <row r="396" spans="5:13" ht="13">
      <c r="E396" s="95"/>
      <c r="F396" s="95"/>
      <c r="L396" s="115"/>
      <c r="M396" s="100"/>
    </row>
    <row r="397" spans="5:13" ht="13">
      <c r="E397" s="95"/>
      <c r="F397" s="95"/>
      <c r="L397" s="115"/>
      <c r="M397" s="100"/>
    </row>
    <row r="398" spans="5:13" ht="13">
      <c r="E398" s="95"/>
      <c r="F398" s="95"/>
      <c r="L398" s="115"/>
      <c r="M398" s="100"/>
    </row>
    <row r="399" spans="5:13" ht="13">
      <c r="E399" s="95"/>
      <c r="F399" s="95"/>
      <c r="L399" s="115"/>
      <c r="M399" s="100"/>
    </row>
    <row r="400" spans="5:13" ht="13">
      <c r="E400" s="95"/>
      <c r="F400" s="95"/>
      <c r="L400" s="115"/>
      <c r="M400" s="100"/>
    </row>
    <row r="401" spans="5:13" ht="13">
      <c r="E401" s="95"/>
      <c r="F401" s="95"/>
      <c r="L401" s="115"/>
      <c r="M401" s="100"/>
    </row>
    <row r="402" spans="5:13" ht="13">
      <c r="E402" s="95"/>
      <c r="F402" s="95"/>
      <c r="L402" s="115"/>
      <c r="M402" s="100"/>
    </row>
    <row r="403" spans="5:13" ht="13">
      <c r="E403" s="95"/>
      <c r="F403" s="95"/>
      <c r="L403" s="115"/>
      <c r="M403" s="100"/>
    </row>
    <row r="404" spans="5:13" ht="13">
      <c r="E404" s="95"/>
      <c r="F404" s="95"/>
      <c r="L404" s="115"/>
      <c r="M404" s="100"/>
    </row>
    <row r="405" spans="5:13" ht="13">
      <c r="E405" s="95"/>
      <c r="F405" s="95"/>
      <c r="L405" s="115"/>
      <c r="M405" s="100"/>
    </row>
    <row r="406" spans="5:13" ht="13">
      <c r="E406" s="95"/>
      <c r="F406" s="95"/>
      <c r="L406" s="115"/>
      <c r="M406" s="100"/>
    </row>
    <row r="407" spans="5:13" ht="13">
      <c r="E407" s="95"/>
      <c r="F407" s="95"/>
      <c r="L407" s="115"/>
      <c r="M407" s="100"/>
    </row>
    <row r="408" spans="5:13" ht="13">
      <c r="E408" s="95"/>
      <c r="F408" s="95"/>
      <c r="L408" s="115"/>
      <c r="M408" s="100"/>
    </row>
    <row r="409" spans="5:13" ht="13">
      <c r="E409" s="95"/>
      <c r="F409" s="95"/>
      <c r="L409" s="115"/>
      <c r="M409" s="100"/>
    </row>
    <row r="410" spans="5:13" ht="13">
      <c r="E410" s="95"/>
      <c r="F410" s="95"/>
      <c r="L410" s="115"/>
      <c r="M410" s="100"/>
    </row>
    <row r="411" spans="5:13" ht="13">
      <c r="E411" s="95"/>
      <c r="F411" s="95"/>
      <c r="L411" s="115"/>
      <c r="M411" s="100"/>
    </row>
    <row r="412" spans="5:13" ht="13">
      <c r="E412" s="95"/>
      <c r="F412" s="95"/>
      <c r="L412" s="115"/>
      <c r="M412" s="100"/>
    </row>
    <row r="413" spans="5:13" ht="13">
      <c r="E413" s="95"/>
      <c r="F413" s="95"/>
      <c r="L413" s="115"/>
      <c r="M413" s="100"/>
    </row>
    <row r="414" spans="5:13" ht="13">
      <c r="E414" s="95"/>
      <c r="F414" s="95"/>
      <c r="L414" s="115"/>
      <c r="M414" s="100"/>
    </row>
    <row r="415" spans="5:13" ht="13">
      <c r="E415" s="95"/>
      <c r="F415" s="95"/>
      <c r="L415" s="115"/>
      <c r="M415" s="100"/>
    </row>
    <row r="416" spans="5:13" ht="13">
      <c r="E416" s="95"/>
      <c r="F416" s="95"/>
      <c r="L416" s="115"/>
      <c r="M416" s="100"/>
    </row>
    <row r="417" spans="5:13" ht="13">
      <c r="E417" s="95"/>
      <c r="F417" s="95"/>
      <c r="L417" s="115"/>
      <c r="M417" s="100"/>
    </row>
    <row r="418" spans="5:13" ht="13">
      <c r="E418" s="95"/>
      <c r="F418" s="95"/>
      <c r="L418" s="115"/>
      <c r="M418" s="100"/>
    </row>
    <row r="419" spans="5:13" ht="13">
      <c r="E419" s="95"/>
      <c r="F419" s="95"/>
      <c r="L419" s="115"/>
      <c r="M419" s="100"/>
    </row>
    <row r="420" spans="5:13" ht="13">
      <c r="E420" s="95"/>
      <c r="F420" s="95"/>
      <c r="L420" s="115"/>
      <c r="M420" s="100"/>
    </row>
    <row r="421" spans="5:13" ht="13">
      <c r="E421" s="95"/>
      <c r="F421" s="95"/>
      <c r="L421" s="115"/>
      <c r="M421" s="100"/>
    </row>
    <row r="422" spans="5:13" ht="13">
      <c r="E422" s="95"/>
      <c r="F422" s="95"/>
      <c r="L422" s="115"/>
      <c r="M422" s="100"/>
    </row>
    <row r="423" spans="5:13" ht="13">
      <c r="E423" s="95"/>
      <c r="F423" s="95"/>
      <c r="L423" s="115"/>
      <c r="M423" s="100"/>
    </row>
    <row r="424" spans="5:13" ht="13">
      <c r="E424" s="95"/>
      <c r="F424" s="95"/>
      <c r="L424" s="115"/>
      <c r="M424" s="100"/>
    </row>
    <row r="425" spans="5:13" ht="13">
      <c r="E425" s="95"/>
      <c r="F425" s="95"/>
      <c r="L425" s="115"/>
      <c r="M425" s="100"/>
    </row>
    <row r="426" spans="5:13" ht="13">
      <c r="E426" s="95"/>
      <c r="F426" s="95"/>
      <c r="L426" s="115"/>
      <c r="M426" s="100"/>
    </row>
    <row r="427" spans="5:13" ht="13">
      <c r="E427" s="95"/>
      <c r="F427" s="95"/>
      <c r="L427" s="115"/>
      <c r="M427" s="100"/>
    </row>
    <row r="428" spans="5:13" ht="13">
      <c r="E428" s="95"/>
      <c r="F428" s="95"/>
      <c r="L428" s="115"/>
      <c r="M428" s="100"/>
    </row>
    <row r="429" spans="5:13" ht="13">
      <c r="E429" s="95"/>
      <c r="F429" s="95"/>
      <c r="L429" s="115"/>
      <c r="M429" s="100"/>
    </row>
    <row r="430" spans="5:13" ht="13">
      <c r="E430" s="95"/>
      <c r="F430" s="95"/>
      <c r="L430" s="115"/>
      <c r="M430" s="100"/>
    </row>
    <row r="431" spans="5:13" ht="13">
      <c r="E431" s="95"/>
      <c r="F431" s="95"/>
      <c r="L431" s="115"/>
      <c r="M431" s="100"/>
    </row>
    <row r="432" spans="5:13" ht="13">
      <c r="E432" s="95"/>
      <c r="F432" s="95"/>
      <c r="L432" s="115"/>
      <c r="M432" s="100"/>
    </row>
    <row r="433" spans="5:13" ht="13">
      <c r="E433" s="95"/>
      <c r="F433" s="95"/>
      <c r="L433" s="115"/>
      <c r="M433" s="100"/>
    </row>
    <row r="434" spans="5:13" ht="13">
      <c r="E434" s="95"/>
      <c r="F434" s="95"/>
      <c r="L434" s="115"/>
      <c r="M434" s="100"/>
    </row>
    <row r="435" spans="5:13" ht="13">
      <c r="E435" s="95"/>
      <c r="F435" s="95"/>
      <c r="L435" s="115"/>
      <c r="M435" s="100"/>
    </row>
    <row r="436" spans="5:13" ht="13">
      <c r="E436" s="95"/>
      <c r="F436" s="95"/>
      <c r="L436" s="115"/>
      <c r="M436" s="100"/>
    </row>
    <row r="437" spans="5:13" ht="13">
      <c r="E437" s="95"/>
      <c r="F437" s="95"/>
      <c r="L437" s="115"/>
      <c r="M437" s="100"/>
    </row>
    <row r="438" spans="5:13" ht="13">
      <c r="E438" s="95"/>
      <c r="F438" s="95"/>
      <c r="L438" s="115"/>
      <c r="M438" s="100"/>
    </row>
    <row r="439" spans="5:13" ht="13">
      <c r="E439" s="95"/>
      <c r="F439" s="95"/>
      <c r="L439" s="115"/>
      <c r="M439" s="100"/>
    </row>
    <row r="440" spans="5:13" ht="13">
      <c r="E440" s="95"/>
      <c r="F440" s="95"/>
      <c r="L440" s="115"/>
      <c r="M440" s="100"/>
    </row>
    <row r="441" spans="5:13" ht="13">
      <c r="E441" s="95"/>
      <c r="F441" s="95"/>
      <c r="L441" s="115"/>
      <c r="M441" s="100"/>
    </row>
    <row r="442" spans="5:13" ht="13">
      <c r="E442" s="95"/>
      <c r="F442" s="95"/>
      <c r="L442" s="115"/>
      <c r="M442" s="100"/>
    </row>
    <row r="443" spans="5:13" ht="13">
      <c r="E443" s="95"/>
      <c r="F443" s="95"/>
      <c r="L443" s="115"/>
      <c r="M443" s="100"/>
    </row>
    <row r="444" spans="5:13" ht="13">
      <c r="E444" s="95"/>
      <c r="F444" s="95"/>
      <c r="L444" s="115"/>
      <c r="M444" s="100"/>
    </row>
    <row r="445" spans="5:13" ht="13">
      <c r="E445" s="95"/>
      <c r="F445" s="95"/>
      <c r="L445" s="115"/>
      <c r="M445" s="100"/>
    </row>
    <row r="446" spans="5:13" ht="13">
      <c r="E446" s="95"/>
      <c r="F446" s="95"/>
      <c r="L446" s="115"/>
      <c r="M446" s="100"/>
    </row>
    <row r="447" spans="5:13" ht="13">
      <c r="E447" s="95"/>
      <c r="F447" s="95"/>
      <c r="L447" s="115"/>
      <c r="M447" s="100"/>
    </row>
    <row r="448" spans="5:13" ht="13">
      <c r="E448" s="95"/>
      <c r="F448" s="95"/>
      <c r="L448" s="115"/>
      <c r="M448" s="100"/>
    </row>
    <row r="449" spans="5:13" ht="13">
      <c r="E449" s="95"/>
      <c r="F449" s="95"/>
      <c r="L449" s="115"/>
      <c r="M449" s="100"/>
    </row>
    <row r="450" spans="5:13" ht="13">
      <c r="E450" s="95"/>
      <c r="F450" s="95"/>
      <c r="L450" s="115"/>
      <c r="M450" s="100"/>
    </row>
    <row r="451" spans="5:13" ht="13">
      <c r="E451" s="95"/>
      <c r="F451" s="95"/>
      <c r="L451" s="115"/>
      <c r="M451" s="100"/>
    </row>
    <row r="452" spans="5:13" ht="13">
      <c r="E452" s="95"/>
      <c r="F452" s="95"/>
      <c r="L452" s="115"/>
      <c r="M452" s="100"/>
    </row>
    <row r="453" spans="5:13" ht="13">
      <c r="E453" s="95"/>
      <c r="F453" s="95"/>
      <c r="L453" s="115"/>
      <c r="M453" s="100"/>
    </row>
    <row r="454" spans="5:13" ht="13">
      <c r="E454" s="95"/>
      <c r="F454" s="95"/>
      <c r="L454" s="115"/>
      <c r="M454" s="100"/>
    </row>
    <row r="455" spans="5:13" ht="13">
      <c r="E455" s="95"/>
      <c r="F455" s="95"/>
      <c r="L455" s="115"/>
      <c r="M455" s="100"/>
    </row>
    <row r="456" spans="5:13" ht="13">
      <c r="E456" s="95"/>
      <c r="F456" s="95"/>
      <c r="L456" s="115"/>
      <c r="M456" s="100"/>
    </row>
    <row r="457" spans="5:13" ht="13">
      <c r="E457" s="95"/>
      <c r="F457" s="95"/>
      <c r="L457" s="115"/>
      <c r="M457" s="100"/>
    </row>
    <row r="458" spans="5:13" ht="13">
      <c r="E458" s="95"/>
      <c r="F458" s="95"/>
      <c r="L458" s="115"/>
      <c r="M458" s="100"/>
    </row>
    <row r="459" spans="5:13" ht="13">
      <c r="E459" s="95"/>
      <c r="F459" s="95"/>
      <c r="L459" s="115"/>
      <c r="M459" s="100"/>
    </row>
    <row r="460" spans="5:13" ht="13">
      <c r="E460" s="95"/>
      <c r="F460" s="95"/>
      <c r="L460" s="115"/>
      <c r="M460" s="100"/>
    </row>
    <row r="461" spans="5:13" ht="13">
      <c r="E461" s="95"/>
      <c r="F461" s="95"/>
      <c r="L461" s="115"/>
      <c r="M461" s="100"/>
    </row>
    <row r="462" spans="5:13" ht="13">
      <c r="E462" s="95"/>
      <c r="F462" s="95"/>
      <c r="L462" s="115"/>
      <c r="M462" s="100"/>
    </row>
    <row r="463" spans="5:13" ht="13">
      <c r="E463" s="95"/>
      <c r="F463" s="95"/>
      <c r="L463" s="115"/>
      <c r="M463" s="100"/>
    </row>
    <row r="464" spans="5:13" ht="13">
      <c r="E464" s="95"/>
      <c r="F464" s="95"/>
      <c r="L464" s="115"/>
      <c r="M464" s="100"/>
    </row>
    <row r="465" spans="5:13" ht="13">
      <c r="E465" s="95"/>
      <c r="F465" s="95"/>
      <c r="L465" s="115"/>
      <c r="M465" s="100"/>
    </row>
    <row r="466" spans="5:13" ht="13">
      <c r="E466" s="95"/>
      <c r="F466" s="95"/>
      <c r="L466" s="115"/>
      <c r="M466" s="100"/>
    </row>
    <row r="467" spans="5:13" ht="13">
      <c r="E467" s="95"/>
      <c r="F467" s="95"/>
      <c r="L467" s="115"/>
      <c r="M467" s="100"/>
    </row>
    <row r="468" spans="5:13" ht="13">
      <c r="E468" s="95"/>
      <c r="F468" s="95"/>
      <c r="L468" s="115"/>
      <c r="M468" s="100"/>
    </row>
    <row r="469" spans="5:13" ht="13">
      <c r="E469" s="95"/>
      <c r="F469" s="95"/>
      <c r="L469" s="115"/>
      <c r="M469" s="100"/>
    </row>
    <row r="470" spans="5:13" ht="13">
      <c r="E470" s="95"/>
      <c r="F470" s="95"/>
      <c r="L470" s="115"/>
      <c r="M470" s="100"/>
    </row>
    <row r="471" spans="5:13" ht="13">
      <c r="E471" s="95"/>
      <c r="F471" s="95"/>
      <c r="L471" s="115"/>
      <c r="M471" s="100"/>
    </row>
    <row r="472" spans="5:13" ht="13">
      <c r="E472" s="95"/>
      <c r="F472" s="95"/>
      <c r="L472" s="115"/>
      <c r="M472" s="100"/>
    </row>
    <row r="473" spans="5:13" ht="13">
      <c r="E473" s="95"/>
      <c r="F473" s="95"/>
      <c r="L473" s="115"/>
      <c r="M473" s="100"/>
    </row>
    <row r="474" spans="5:13" ht="13">
      <c r="E474" s="95"/>
      <c r="F474" s="95"/>
      <c r="L474" s="115"/>
      <c r="M474" s="100"/>
    </row>
    <row r="475" spans="5:13" ht="13">
      <c r="E475" s="95"/>
      <c r="F475" s="95"/>
      <c r="L475" s="115"/>
      <c r="M475" s="100"/>
    </row>
    <row r="476" spans="5:13" ht="13">
      <c r="E476" s="95"/>
      <c r="F476" s="95"/>
      <c r="L476" s="115"/>
      <c r="M476" s="100"/>
    </row>
    <row r="477" spans="5:13" ht="13">
      <c r="E477" s="95"/>
      <c r="F477" s="95"/>
      <c r="L477" s="115"/>
      <c r="M477" s="100"/>
    </row>
    <row r="478" spans="5:13" ht="13">
      <c r="E478" s="95"/>
      <c r="F478" s="95"/>
      <c r="L478" s="115"/>
      <c r="M478" s="100"/>
    </row>
    <row r="479" spans="5:13" ht="13">
      <c r="E479" s="95"/>
      <c r="F479" s="95"/>
      <c r="L479" s="115"/>
      <c r="M479" s="100"/>
    </row>
    <row r="480" spans="5:13" ht="13">
      <c r="E480" s="95"/>
      <c r="F480" s="95"/>
      <c r="L480" s="115"/>
      <c r="M480" s="100"/>
    </row>
    <row r="481" spans="5:13" ht="13">
      <c r="E481" s="95"/>
      <c r="F481" s="95"/>
      <c r="L481" s="115"/>
      <c r="M481" s="100"/>
    </row>
    <row r="482" spans="5:13" ht="13">
      <c r="E482" s="95"/>
      <c r="F482" s="95"/>
      <c r="L482" s="115"/>
      <c r="M482" s="100"/>
    </row>
    <row r="483" spans="5:13" ht="13">
      <c r="E483" s="95"/>
      <c r="F483" s="95"/>
      <c r="L483" s="115"/>
      <c r="M483" s="100"/>
    </row>
    <row r="484" spans="5:13" ht="13">
      <c r="E484" s="95"/>
      <c r="F484" s="95"/>
      <c r="L484" s="115"/>
      <c r="M484" s="100"/>
    </row>
    <row r="485" spans="5:13" ht="13">
      <c r="E485" s="95"/>
      <c r="F485" s="95"/>
      <c r="L485" s="115"/>
      <c r="M485" s="100"/>
    </row>
    <row r="486" spans="5:13" ht="13">
      <c r="E486" s="95"/>
      <c r="F486" s="95"/>
      <c r="L486" s="115"/>
      <c r="M486" s="100"/>
    </row>
    <row r="487" spans="5:13" ht="13">
      <c r="E487" s="95"/>
      <c r="F487" s="95"/>
      <c r="L487" s="115"/>
      <c r="M487" s="100"/>
    </row>
    <row r="488" spans="5:13" ht="13">
      <c r="E488" s="95"/>
      <c r="F488" s="95"/>
      <c r="L488" s="115"/>
      <c r="M488" s="100"/>
    </row>
    <row r="489" spans="5:13" ht="13">
      <c r="E489" s="95"/>
      <c r="F489" s="95"/>
      <c r="L489" s="115"/>
      <c r="M489" s="100"/>
    </row>
    <row r="490" spans="5:13" ht="13">
      <c r="E490" s="95"/>
      <c r="F490" s="95"/>
      <c r="L490" s="115"/>
      <c r="M490" s="100"/>
    </row>
    <row r="491" spans="5:13" ht="13">
      <c r="E491" s="95"/>
      <c r="F491" s="95"/>
      <c r="L491" s="115"/>
      <c r="M491" s="100"/>
    </row>
    <row r="492" spans="5:13" ht="13">
      <c r="E492" s="95"/>
      <c r="F492" s="95"/>
      <c r="L492" s="115"/>
      <c r="M492" s="100"/>
    </row>
    <row r="493" spans="5:13" ht="13">
      <c r="E493" s="95"/>
      <c r="F493" s="95"/>
      <c r="L493" s="115"/>
      <c r="M493" s="100"/>
    </row>
    <row r="494" spans="5:13" ht="13">
      <c r="E494" s="95"/>
      <c r="F494" s="95"/>
      <c r="L494" s="115"/>
      <c r="M494" s="100"/>
    </row>
    <row r="495" spans="5:13" ht="13">
      <c r="E495" s="95"/>
      <c r="F495" s="95"/>
      <c r="L495" s="115"/>
      <c r="M495" s="100"/>
    </row>
    <row r="496" spans="5:13" ht="13">
      <c r="E496" s="95"/>
      <c r="F496" s="95"/>
      <c r="L496" s="115"/>
      <c r="M496" s="100"/>
    </row>
    <row r="497" spans="5:13" ht="13">
      <c r="E497" s="95"/>
      <c r="F497" s="95"/>
      <c r="L497" s="115"/>
      <c r="M497" s="100"/>
    </row>
    <row r="498" spans="5:13" ht="13">
      <c r="E498" s="95"/>
      <c r="F498" s="95"/>
      <c r="L498" s="115"/>
      <c r="M498" s="100"/>
    </row>
    <row r="499" spans="5:13" ht="13">
      <c r="E499" s="95"/>
      <c r="F499" s="95"/>
      <c r="L499" s="115"/>
      <c r="M499" s="100"/>
    </row>
    <row r="500" spans="5:13" ht="13">
      <c r="E500" s="95"/>
      <c r="F500" s="95"/>
      <c r="L500" s="115"/>
      <c r="M500" s="100"/>
    </row>
    <row r="501" spans="5:13" ht="13">
      <c r="E501" s="95"/>
      <c r="F501" s="95"/>
      <c r="L501" s="115"/>
      <c r="M501" s="100"/>
    </row>
    <row r="502" spans="5:13" ht="13">
      <c r="E502" s="95"/>
      <c r="F502" s="95"/>
      <c r="L502" s="115"/>
      <c r="M502" s="100"/>
    </row>
    <row r="503" spans="5:13" ht="13">
      <c r="E503" s="95"/>
      <c r="F503" s="95"/>
      <c r="L503" s="115"/>
      <c r="M503" s="100"/>
    </row>
    <row r="504" spans="5:13" ht="13">
      <c r="E504" s="95"/>
      <c r="F504" s="95"/>
      <c r="L504" s="115"/>
      <c r="M504" s="100"/>
    </row>
    <row r="505" spans="5:13" ht="13">
      <c r="E505" s="95"/>
      <c r="F505" s="95"/>
      <c r="L505" s="115"/>
      <c r="M505" s="100"/>
    </row>
    <row r="506" spans="5:13" ht="13">
      <c r="E506" s="95"/>
      <c r="F506" s="95"/>
      <c r="L506" s="115"/>
      <c r="M506" s="100"/>
    </row>
    <row r="507" spans="5:13" ht="13">
      <c r="E507" s="95"/>
      <c r="F507" s="95"/>
      <c r="L507" s="115"/>
      <c r="M507" s="100"/>
    </row>
    <row r="508" spans="5:13" ht="13">
      <c r="E508" s="95"/>
      <c r="F508" s="95"/>
      <c r="L508" s="115"/>
      <c r="M508" s="100"/>
    </row>
    <row r="509" spans="5:13" ht="13">
      <c r="E509" s="95"/>
      <c r="F509" s="95"/>
      <c r="L509" s="115"/>
      <c r="M509" s="100"/>
    </row>
    <row r="510" spans="5:13" ht="13">
      <c r="E510" s="95"/>
      <c r="F510" s="95"/>
      <c r="L510" s="115"/>
      <c r="M510" s="100"/>
    </row>
    <row r="511" spans="5:13" ht="13">
      <c r="E511" s="95"/>
      <c r="F511" s="95"/>
      <c r="L511" s="115"/>
      <c r="M511" s="100"/>
    </row>
    <row r="512" spans="5:13" ht="13">
      <c r="E512" s="95"/>
      <c r="F512" s="95"/>
      <c r="L512" s="115"/>
      <c r="M512" s="100"/>
    </row>
    <row r="513" spans="5:13" ht="13">
      <c r="E513" s="95"/>
      <c r="F513" s="95"/>
      <c r="L513" s="115"/>
      <c r="M513" s="100"/>
    </row>
    <row r="514" spans="5:13" ht="13">
      <c r="E514" s="95"/>
      <c r="F514" s="95"/>
      <c r="L514" s="115"/>
      <c r="M514" s="100"/>
    </row>
    <row r="515" spans="5:13" ht="13">
      <c r="E515" s="95"/>
      <c r="F515" s="95"/>
      <c r="L515" s="115"/>
      <c r="M515" s="100"/>
    </row>
    <row r="516" spans="5:13" ht="13">
      <c r="E516" s="95"/>
      <c r="F516" s="95"/>
      <c r="L516" s="115"/>
      <c r="M516" s="100"/>
    </row>
    <row r="517" spans="5:13" ht="13">
      <c r="E517" s="95"/>
      <c r="F517" s="95"/>
      <c r="L517" s="115"/>
      <c r="M517" s="100"/>
    </row>
    <row r="518" spans="5:13" ht="13">
      <c r="E518" s="95"/>
      <c r="F518" s="95"/>
      <c r="L518" s="115"/>
      <c r="M518" s="100"/>
    </row>
    <row r="519" spans="5:13" ht="13">
      <c r="E519" s="95"/>
      <c r="F519" s="95"/>
      <c r="L519" s="115"/>
      <c r="M519" s="100"/>
    </row>
    <row r="520" spans="5:13" ht="13">
      <c r="E520" s="95"/>
      <c r="F520" s="95"/>
      <c r="L520" s="115"/>
      <c r="M520" s="100"/>
    </row>
    <row r="521" spans="5:13" ht="13">
      <c r="E521" s="95"/>
      <c r="F521" s="95"/>
      <c r="L521" s="115"/>
      <c r="M521" s="100"/>
    </row>
    <row r="522" spans="5:13" ht="13">
      <c r="E522" s="95"/>
      <c r="F522" s="95"/>
      <c r="L522" s="115"/>
      <c r="M522" s="100"/>
    </row>
    <row r="523" spans="5:13" ht="13">
      <c r="E523" s="95"/>
      <c r="F523" s="95"/>
      <c r="L523" s="115"/>
      <c r="M523" s="100"/>
    </row>
    <row r="524" spans="5:13" ht="13">
      <c r="E524" s="95"/>
      <c r="F524" s="95"/>
      <c r="L524" s="115"/>
      <c r="M524" s="100"/>
    </row>
    <row r="525" spans="5:13" ht="13">
      <c r="E525" s="95"/>
      <c r="F525" s="95"/>
      <c r="L525" s="115"/>
      <c r="M525" s="100"/>
    </row>
    <row r="526" spans="5:13" ht="13">
      <c r="E526" s="95"/>
      <c r="F526" s="95"/>
      <c r="L526" s="115"/>
      <c r="M526" s="100"/>
    </row>
    <row r="527" spans="5:13" ht="13">
      <c r="E527" s="95"/>
      <c r="F527" s="95"/>
      <c r="L527" s="115"/>
      <c r="M527" s="100"/>
    </row>
    <row r="528" spans="5:13" ht="13">
      <c r="E528" s="95"/>
      <c r="F528" s="95"/>
      <c r="L528" s="115"/>
      <c r="M528" s="100"/>
    </row>
    <row r="529" spans="5:13" ht="13">
      <c r="E529" s="95"/>
      <c r="F529" s="95"/>
      <c r="L529" s="115"/>
      <c r="M529" s="100"/>
    </row>
    <row r="530" spans="5:13" ht="13">
      <c r="E530" s="95"/>
      <c r="F530" s="95"/>
      <c r="L530" s="115"/>
      <c r="M530" s="100"/>
    </row>
    <row r="531" spans="5:13" ht="13">
      <c r="E531" s="95"/>
      <c r="F531" s="95"/>
      <c r="L531" s="115"/>
      <c r="M531" s="100"/>
    </row>
    <row r="532" spans="5:13" ht="13">
      <c r="E532" s="95"/>
      <c r="F532" s="95"/>
      <c r="L532" s="115"/>
      <c r="M532" s="100"/>
    </row>
    <row r="533" spans="5:13" ht="13">
      <c r="E533" s="95"/>
      <c r="F533" s="95"/>
      <c r="L533" s="115"/>
      <c r="M533" s="100"/>
    </row>
    <row r="534" spans="5:13" ht="13">
      <c r="E534" s="95"/>
      <c r="F534" s="95"/>
      <c r="L534" s="115"/>
      <c r="M534" s="100"/>
    </row>
    <row r="535" spans="5:13" ht="13">
      <c r="E535" s="95"/>
      <c r="F535" s="95"/>
      <c r="L535" s="115"/>
      <c r="M535" s="100"/>
    </row>
    <row r="536" spans="5:13" ht="13">
      <c r="E536" s="95"/>
      <c r="F536" s="95"/>
      <c r="L536" s="115"/>
      <c r="M536" s="100"/>
    </row>
    <row r="537" spans="5:13" ht="13">
      <c r="E537" s="95"/>
      <c r="F537" s="95"/>
      <c r="L537" s="115"/>
      <c r="M537" s="100"/>
    </row>
    <row r="538" spans="5:13" ht="13">
      <c r="E538" s="95"/>
      <c r="F538" s="95"/>
      <c r="L538" s="115"/>
      <c r="M538" s="100"/>
    </row>
    <row r="539" spans="5:13" ht="13">
      <c r="E539" s="95"/>
      <c r="F539" s="95"/>
      <c r="L539" s="115"/>
      <c r="M539" s="100"/>
    </row>
    <row r="540" spans="5:13" ht="13">
      <c r="E540" s="95"/>
      <c r="F540" s="95"/>
      <c r="L540" s="115"/>
      <c r="M540" s="100"/>
    </row>
    <row r="541" spans="5:13" ht="13">
      <c r="E541" s="95"/>
      <c r="F541" s="95"/>
      <c r="L541" s="115"/>
      <c r="M541" s="100"/>
    </row>
    <row r="542" spans="5:13" ht="13">
      <c r="E542" s="95"/>
      <c r="F542" s="95"/>
      <c r="L542" s="115"/>
      <c r="M542" s="100"/>
    </row>
    <row r="543" spans="5:13" ht="13">
      <c r="E543" s="95"/>
      <c r="F543" s="95"/>
      <c r="L543" s="115"/>
      <c r="M543" s="100"/>
    </row>
    <row r="544" spans="5:13" ht="13">
      <c r="E544" s="95"/>
      <c r="F544" s="95"/>
      <c r="L544" s="115"/>
      <c r="M544" s="100"/>
    </row>
    <row r="545" spans="5:13" ht="13">
      <c r="E545" s="95"/>
      <c r="F545" s="95"/>
      <c r="L545" s="115"/>
      <c r="M545" s="100"/>
    </row>
    <row r="546" spans="5:13" ht="13">
      <c r="E546" s="95"/>
      <c r="F546" s="95"/>
      <c r="L546" s="115"/>
      <c r="M546" s="100"/>
    </row>
    <row r="547" spans="5:13" ht="13">
      <c r="E547" s="95"/>
      <c r="F547" s="95"/>
      <c r="L547" s="115"/>
      <c r="M547" s="100"/>
    </row>
    <row r="548" spans="5:13" ht="13">
      <c r="E548" s="95"/>
      <c r="F548" s="95"/>
      <c r="L548" s="115"/>
      <c r="M548" s="100"/>
    </row>
    <row r="549" spans="5:13" ht="13">
      <c r="E549" s="95"/>
      <c r="F549" s="95"/>
      <c r="L549" s="115"/>
      <c r="M549" s="100"/>
    </row>
    <row r="550" spans="5:13" ht="13">
      <c r="E550" s="95"/>
      <c r="F550" s="95"/>
      <c r="L550" s="115"/>
      <c r="M550" s="100"/>
    </row>
    <row r="551" spans="5:13" ht="13">
      <c r="E551" s="95"/>
      <c r="F551" s="95"/>
      <c r="L551" s="115"/>
      <c r="M551" s="100"/>
    </row>
    <row r="552" spans="5:13" ht="13">
      <c r="E552" s="95"/>
      <c r="F552" s="95"/>
      <c r="L552" s="115"/>
      <c r="M552" s="100"/>
    </row>
    <row r="553" spans="5:13" ht="13">
      <c r="E553" s="95"/>
      <c r="F553" s="95"/>
      <c r="L553" s="115"/>
      <c r="M553" s="100"/>
    </row>
    <row r="554" spans="5:13" ht="13">
      <c r="E554" s="95"/>
      <c r="F554" s="95"/>
      <c r="L554" s="115"/>
      <c r="M554" s="100"/>
    </row>
    <row r="555" spans="5:13" ht="13">
      <c r="E555" s="95"/>
      <c r="F555" s="95"/>
      <c r="L555" s="115"/>
      <c r="M555" s="100"/>
    </row>
    <row r="556" spans="5:13" ht="13">
      <c r="E556" s="95"/>
      <c r="F556" s="95"/>
      <c r="L556" s="115"/>
      <c r="M556" s="100"/>
    </row>
    <row r="557" spans="5:13" ht="13">
      <c r="E557" s="95"/>
      <c r="F557" s="95"/>
      <c r="L557" s="115"/>
      <c r="M557" s="100"/>
    </row>
    <row r="558" spans="5:13" ht="13">
      <c r="E558" s="95"/>
      <c r="F558" s="95"/>
      <c r="L558" s="115"/>
      <c r="M558" s="100"/>
    </row>
    <row r="559" spans="5:13" ht="13">
      <c r="E559" s="95"/>
      <c r="F559" s="95"/>
      <c r="L559" s="115"/>
      <c r="M559" s="100"/>
    </row>
    <row r="560" spans="5:13" ht="13">
      <c r="E560" s="95"/>
      <c r="F560" s="95"/>
      <c r="L560" s="115"/>
      <c r="M560" s="100"/>
    </row>
    <row r="561" spans="5:13" ht="13">
      <c r="E561" s="95"/>
      <c r="F561" s="95"/>
      <c r="L561" s="115"/>
      <c r="M561" s="100"/>
    </row>
    <row r="562" spans="5:13" ht="13">
      <c r="E562" s="95"/>
      <c r="F562" s="95"/>
      <c r="L562" s="115"/>
      <c r="M562" s="100"/>
    </row>
    <row r="563" spans="5:13" ht="13">
      <c r="E563" s="95"/>
      <c r="F563" s="95"/>
      <c r="L563" s="115"/>
      <c r="M563" s="100"/>
    </row>
    <row r="564" spans="5:13" ht="13">
      <c r="E564" s="95"/>
      <c r="F564" s="95"/>
      <c r="L564" s="115"/>
      <c r="M564" s="100"/>
    </row>
    <row r="565" spans="5:13" ht="13">
      <c r="E565" s="95"/>
      <c r="F565" s="95"/>
      <c r="L565" s="115"/>
      <c r="M565" s="100"/>
    </row>
    <row r="566" spans="5:13" ht="13">
      <c r="E566" s="95"/>
      <c r="F566" s="95"/>
      <c r="L566" s="115"/>
      <c r="M566" s="100"/>
    </row>
    <row r="567" spans="5:13" ht="13">
      <c r="E567" s="95"/>
      <c r="F567" s="95"/>
      <c r="L567" s="115"/>
      <c r="M567" s="100"/>
    </row>
    <row r="568" spans="5:13" ht="13">
      <c r="E568" s="95"/>
      <c r="F568" s="95"/>
      <c r="L568" s="115"/>
      <c r="M568" s="100"/>
    </row>
    <row r="569" spans="5:13" ht="13">
      <c r="E569" s="95"/>
      <c r="F569" s="95"/>
      <c r="L569" s="115"/>
      <c r="M569" s="100"/>
    </row>
    <row r="570" spans="5:13" ht="13">
      <c r="E570" s="95"/>
      <c r="F570" s="95"/>
      <c r="L570" s="115"/>
      <c r="M570" s="100"/>
    </row>
    <row r="571" spans="5:13" ht="13">
      <c r="E571" s="95"/>
      <c r="F571" s="95"/>
      <c r="L571" s="115"/>
      <c r="M571" s="100"/>
    </row>
    <row r="572" spans="5:13" ht="13">
      <c r="E572" s="95"/>
      <c r="F572" s="95"/>
      <c r="L572" s="115"/>
      <c r="M572" s="100"/>
    </row>
    <row r="573" spans="5:13" ht="13">
      <c r="E573" s="95"/>
      <c r="F573" s="95"/>
      <c r="L573" s="115"/>
      <c r="M573" s="100"/>
    </row>
    <row r="574" spans="5:13" ht="13">
      <c r="E574" s="95"/>
      <c r="F574" s="95"/>
      <c r="L574" s="115"/>
      <c r="M574" s="100"/>
    </row>
    <row r="575" spans="5:13" ht="13">
      <c r="E575" s="95"/>
      <c r="F575" s="95"/>
      <c r="L575" s="115"/>
      <c r="M575" s="100"/>
    </row>
    <row r="576" spans="5:13" ht="13">
      <c r="E576" s="95"/>
      <c r="F576" s="95"/>
      <c r="L576" s="115"/>
      <c r="M576" s="100"/>
    </row>
    <row r="577" spans="5:13" ht="13">
      <c r="E577" s="95"/>
      <c r="F577" s="95"/>
      <c r="L577" s="115"/>
      <c r="M577" s="100"/>
    </row>
    <row r="578" spans="5:13" ht="13">
      <c r="E578" s="95"/>
      <c r="F578" s="95"/>
      <c r="L578" s="115"/>
      <c r="M578" s="100"/>
    </row>
    <row r="579" spans="5:13" ht="13">
      <c r="E579" s="95"/>
      <c r="F579" s="95"/>
      <c r="L579" s="115"/>
      <c r="M579" s="100"/>
    </row>
    <row r="580" spans="5:13" ht="13">
      <c r="E580" s="95"/>
      <c r="F580" s="95"/>
      <c r="L580" s="115"/>
      <c r="M580" s="100"/>
    </row>
    <row r="581" spans="5:13" ht="13">
      <c r="E581" s="95"/>
      <c r="F581" s="95"/>
      <c r="L581" s="115"/>
      <c r="M581" s="100"/>
    </row>
    <row r="582" spans="5:13" ht="13">
      <c r="E582" s="95"/>
      <c r="F582" s="95"/>
      <c r="L582" s="115"/>
      <c r="M582" s="100"/>
    </row>
    <row r="583" spans="5:13" ht="13">
      <c r="E583" s="95"/>
      <c r="F583" s="95"/>
      <c r="L583" s="115"/>
      <c r="M583" s="100"/>
    </row>
    <row r="584" spans="5:13" ht="13">
      <c r="E584" s="95"/>
      <c r="F584" s="95"/>
      <c r="L584" s="115"/>
      <c r="M584" s="100"/>
    </row>
    <row r="585" spans="5:13" ht="13">
      <c r="E585" s="95"/>
      <c r="F585" s="95"/>
      <c r="L585" s="115"/>
      <c r="M585" s="100"/>
    </row>
    <row r="586" spans="5:13" ht="13">
      <c r="E586" s="95"/>
      <c r="F586" s="95"/>
      <c r="L586" s="115"/>
      <c r="M586" s="100"/>
    </row>
    <row r="587" spans="5:13" ht="13">
      <c r="E587" s="95"/>
      <c r="F587" s="95"/>
      <c r="L587" s="115"/>
      <c r="M587" s="100"/>
    </row>
    <row r="588" spans="5:13" ht="13">
      <c r="E588" s="95"/>
      <c r="F588" s="95"/>
      <c r="L588" s="115"/>
      <c r="M588" s="100"/>
    </row>
    <row r="589" spans="5:13" ht="13">
      <c r="E589" s="95"/>
      <c r="F589" s="95"/>
      <c r="L589" s="115"/>
      <c r="M589" s="100"/>
    </row>
    <row r="590" spans="5:13" ht="13">
      <c r="E590" s="95"/>
      <c r="F590" s="95"/>
      <c r="L590" s="115"/>
      <c r="M590" s="100"/>
    </row>
    <row r="591" spans="5:13" ht="13">
      <c r="E591" s="95"/>
      <c r="F591" s="95"/>
      <c r="L591" s="115"/>
      <c r="M591" s="100"/>
    </row>
    <row r="592" spans="5:13" ht="13">
      <c r="E592" s="95"/>
      <c r="F592" s="95"/>
      <c r="L592" s="115"/>
      <c r="M592" s="100"/>
    </row>
    <row r="593" spans="5:13" ht="13">
      <c r="E593" s="95"/>
      <c r="F593" s="95"/>
      <c r="L593" s="115"/>
      <c r="M593" s="100"/>
    </row>
    <row r="594" spans="5:13" ht="13">
      <c r="E594" s="95"/>
      <c r="F594" s="95"/>
      <c r="L594" s="115"/>
      <c r="M594" s="100"/>
    </row>
    <row r="595" spans="5:13" ht="13">
      <c r="E595" s="95"/>
      <c r="F595" s="95"/>
      <c r="L595" s="115"/>
      <c r="M595" s="100"/>
    </row>
    <row r="596" spans="5:13" ht="13">
      <c r="E596" s="95"/>
      <c r="F596" s="95"/>
      <c r="L596" s="115"/>
      <c r="M596" s="100"/>
    </row>
    <row r="597" spans="5:13" ht="13">
      <c r="E597" s="95"/>
      <c r="F597" s="95"/>
      <c r="L597" s="115"/>
      <c r="M597" s="100"/>
    </row>
    <row r="598" spans="5:13" ht="13">
      <c r="E598" s="95"/>
      <c r="F598" s="95"/>
      <c r="L598" s="115"/>
      <c r="M598" s="100"/>
    </row>
    <row r="599" spans="5:13" ht="13">
      <c r="E599" s="95"/>
      <c r="F599" s="95"/>
      <c r="L599" s="115"/>
      <c r="M599" s="100"/>
    </row>
    <row r="600" spans="5:13" ht="13">
      <c r="E600" s="95"/>
      <c r="F600" s="95"/>
      <c r="L600" s="115"/>
      <c r="M600" s="100"/>
    </row>
    <row r="601" spans="5:13" ht="13">
      <c r="E601" s="95"/>
      <c r="F601" s="95"/>
      <c r="L601" s="115"/>
      <c r="M601" s="100"/>
    </row>
    <row r="602" spans="5:13" ht="13">
      <c r="E602" s="95"/>
      <c r="F602" s="95"/>
      <c r="L602" s="115"/>
      <c r="M602" s="100"/>
    </row>
    <row r="603" spans="5:13" ht="13">
      <c r="E603" s="95"/>
      <c r="F603" s="95"/>
      <c r="L603" s="115"/>
      <c r="M603" s="100"/>
    </row>
    <row r="604" spans="5:13" ht="13">
      <c r="E604" s="95"/>
      <c r="F604" s="95"/>
      <c r="L604" s="115"/>
      <c r="M604" s="100"/>
    </row>
    <row r="605" spans="5:13" ht="13">
      <c r="E605" s="95"/>
      <c r="F605" s="95"/>
      <c r="L605" s="115"/>
      <c r="M605" s="100"/>
    </row>
    <row r="606" spans="5:13" ht="13">
      <c r="E606" s="95"/>
      <c r="F606" s="95"/>
      <c r="L606" s="115"/>
      <c r="M606" s="100"/>
    </row>
    <row r="607" spans="5:13" ht="13">
      <c r="E607" s="95"/>
      <c r="F607" s="95"/>
      <c r="L607" s="115"/>
      <c r="M607" s="100"/>
    </row>
    <row r="608" spans="5:13" ht="13">
      <c r="E608" s="95"/>
      <c r="F608" s="95"/>
      <c r="L608" s="115"/>
      <c r="M608" s="100"/>
    </row>
    <row r="609" spans="5:13" ht="13">
      <c r="E609" s="95"/>
      <c r="F609" s="95"/>
      <c r="L609" s="115"/>
      <c r="M609" s="100"/>
    </row>
    <row r="610" spans="5:13" ht="13">
      <c r="E610" s="95"/>
      <c r="F610" s="95"/>
      <c r="L610" s="115"/>
      <c r="M610" s="100"/>
    </row>
    <row r="611" spans="5:13" ht="13">
      <c r="E611" s="95"/>
      <c r="F611" s="95"/>
      <c r="L611" s="115"/>
      <c r="M611" s="100"/>
    </row>
    <row r="612" spans="5:13" ht="13">
      <c r="E612" s="95"/>
      <c r="F612" s="95"/>
      <c r="L612" s="115"/>
      <c r="M612" s="100"/>
    </row>
    <row r="613" spans="5:13" ht="13">
      <c r="E613" s="95"/>
      <c r="F613" s="95"/>
      <c r="L613" s="115"/>
      <c r="M613" s="100"/>
    </row>
    <row r="614" spans="5:13" ht="13">
      <c r="E614" s="95"/>
      <c r="F614" s="95"/>
      <c r="L614" s="115"/>
      <c r="M614" s="100"/>
    </row>
    <row r="615" spans="5:13" ht="13">
      <c r="E615" s="95"/>
      <c r="F615" s="95"/>
      <c r="L615" s="115"/>
      <c r="M615" s="100"/>
    </row>
    <row r="616" spans="5:13" ht="13">
      <c r="E616" s="95"/>
      <c r="F616" s="95"/>
      <c r="L616" s="115"/>
      <c r="M616" s="100"/>
    </row>
    <row r="617" spans="5:13" ht="13">
      <c r="E617" s="95"/>
      <c r="F617" s="95"/>
      <c r="L617" s="115"/>
      <c r="M617" s="100"/>
    </row>
    <row r="618" spans="5:13" ht="13">
      <c r="E618" s="95"/>
      <c r="F618" s="95"/>
      <c r="L618" s="115"/>
      <c r="M618" s="100"/>
    </row>
    <row r="619" spans="5:13" ht="13">
      <c r="E619" s="95"/>
      <c r="F619" s="95"/>
      <c r="L619" s="115"/>
      <c r="M619" s="100"/>
    </row>
    <row r="620" spans="5:13" ht="13">
      <c r="E620" s="95"/>
      <c r="F620" s="95"/>
      <c r="L620" s="115"/>
      <c r="M620" s="100"/>
    </row>
    <row r="621" spans="5:13" ht="13">
      <c r="E621" s="95"/>
      <c r="F621" s="95"/>
      <c r="L621" s="115"/>
      <c r="M621" s="100"/>
    </row>
    <row r="622" spans="5:13" ht="13">
      <c r="E622" s="95"/>
      <c r="F622" s="95"/>
      <c r="L622" s="115"/>
      <c r="M622" s="100"/>
    </row>
    <row r="623" spans="5:13" ht="13">
      <c r="E623" s="95"/>
      <c r="F623" s="95"/>
      <c r="L623" s="115"/>
      <c r="M623" s="100"/>
    </row>
    <row r="624" spans="5:13" ht="13">
      <c r="E624" s="95"/>
      <c r="F624" s="95"/>
      <c r="L624" s="115"/>
      <c r="M624" s="100"/>
    </row>
    <row r="625" spans="5:13" ht="13">
      <c r="E625" s="95"/>
      <c r="F625" s="95"/>
      <c r="L625" s="115"/>
      <c r="M625" s="100"/>
    </row>
    <row r="626" spans="5:13" ht="13">
      <c r="E626" s="95"/>
      <c r="F626" s="95"/>
      <c r="L626" s="115"/>
      <c r="M626" s="100"/>
    </row>
    <row r="627" spans="5:13" ht="13">
      <c r="E627" s="95"/>
      <c r="F627" s="95"/>
      <c r="L627" s="115"/>
      <c r="M627" s="100"/>
    </row>
    <row r="628" spans="5:13" ht="13">
      <c r="E628" s="95"/>
      <c r="F628" s="95"/>
      <c r="L628" s="115"/>
      <c r="M628" s="100"/>
    </row>
    <row r="629" spans="5:13" ht="13">
      <c r="E629" s="95"/>
      <c r="F629" s="95"/>
      <c r="L629" s="115"/>
      <c r="M629" s="100"/>
    </row>
    <row r="630" spans="5:13" ht="13">
      <c r="E630" s="95"/>
      <c r="F630" s="95"/>
      <c r="L630" s="115"/>
      <c r="M630" s="100"/>
    </row>
    <row r="631" spans="5:13" ht="13">
      <c r="E631" s="95"/>
      <c r="F631" s="95"/>
      <c r="L631" s="115"/>
      <c r="M631" s="100"/>
    </row>
    <row r="632" spans="5:13" ht="13">
      <c r="E632" s="95"/>
      <c r="F632" s="95"/>
      <c r="L632" s="115"/>
      <c r="M632" s="100"/>
    </row>
    <row r="633" spans="5:13" ht="13">
      <c r="E633" s="95"/>
      <c r="F633" s="95"/>
      <c r="L633" s="115"/>
      <c r="M633" s="100"/>
    </row>
    <row r="634" spans="5:13" ht="13">
      <c r="E634" s="95"/>
      <c r="F634" s="95"/>
      <c r="L634" s="115"/>
      <c r="M634" s="100"/>
    </row>
    <row r="635" spans="5:13" ht="13">
      <c r="E635" s="95"/>
      <c r="F635" s="95"/>
      <c r="L635" s="115"/>
      <c r="M635" s="100"/>
    </row>
    <row r="636" spans="5:13" ht="13">
      <c r="E636" s="95"/>
      <c r="F636" s="95"/>
      <c r="L636" s="115"/>
      <c r="M636" s="100"/>
    </row>
    <row r="637" spans="5:13" ht="13">
      <c r="E637" s="95"/>
      <c r="F637" s="95"/>
      <c r="L637" s="115"/>
      <c r="M637" s="100"/>
    </row>
    <row r="638" spans="5:13" ht="13">
      <c r="E638" s="95"/>
      <c r="F638" s="95"/>
      <c r="L638" s="115"/>
      <c r="M638" s="100"/>
    </row>
    <row r="639" spans="5:13" ht="13">
      <c r="E639" s="95"/>
      <c r="F639" s="95"/>
      <c r="L639" s="115"/>
      <c r="M639" s="100"/>
    </row>
    <row r="640" spans="5:13" ht="13">
      <c r="E640" s="95"/>
      <c r="F640" s="95"/>
      <c r="L640" s="115"/>
      <c r="M640" s="100"/>
    </row>
    <row r="641" spans="5:13" ht="13">
      <c r="E641" s="95"/>
      <c r="F641" s="95"/>
      <c r="L641" s="115"/>
      <c r="M641" s="100"/>
    </row>
    <row r="642" spans="5:13" ht="13">
      <c r="E642" s="95"/>
      <c r="F642" s="95"/>
      <c r="L642" s="115"/>
      <c r="M642" s="100"/>
    </row>
    <row r="643" spans="5:13" ht="13">
      <c r="E643" s="95"/>
      <c r="F643" s="95"/>
      <c r="L643" s="115"/>
      <c r="M643" s="100"/>
    </row>
    <row r="644" spans="5:13" ht="13">
      <c r="E644" s="95"/>
      <c r="F644" s="95"/>
      <c r="L644" s="115"/>
      <c r="M644" s="100"/>
    </row>
    <row r="645" spans="5:13" ht="13">
      <c r="E645" s="95"/>
      <c r="F645" s="95"/>
      <c r="L645" s="115"/>
      <c r="M645" s="100"/>
    </row>
    <row r="646" spans="5:13" ht="13">
      <c r="E646" s="95"/>
      <c r="F646" s="95"/>
      <c r="L646" s="115"/>
      <c r="M646" s="100"/>
    </row>
    <row r="647" spans="5:13" ht="13">
      <c r="E647" s="95"/>
      <c r="F647" s="95"/>
      <c r="L647" s="115"/>
      <c r="M647" s="100"/>
    </row>
    <row r="648" spans="5:13" ht="13">
      <c r="E648" s="95"/>
      <c r="F648" s="95"/>
      <c r="L648" s="115"/>
      <c r="M648" s="100"/>
    </row>
    <row r="649" spans="5:13" ht="13">
      <c r="E649" s="95"/>
      <c r="F649" s="95"/>
      <c r="L649" s="115"/>
      <c r="M649" s="100"/>
    </row>
    <row r="650" spans="5:13" ht="13">
      <c r="E650" s="95"/>
      <c r="F650" s="95"/>
      <c r="L650" s="115"/>
      <c r="M650" s="100"/>
    </row>
    <row r="651" spans="5:13" ht="13">
      <c r="E651" s="95"/>
      <c r="F651" s="95"/>
      <c r="L651" s="115"/>
      <c r="M651" s="100"/>
    </row>
    <row r="652" spans="5:13" ht="13">
      <c r="E652" s="95"/>
      <c r="F652" s="95"/>
      <c r="L652" s="115"/>
      <c r="M652" s="100"/>
    </row>
    <row r="653" spans="5:13" ht="13">
      <c r="E653" s="95"/>
      <c r="F653" s="95"/>
      <c r="L653" s="115"/>
      <c r="M653" s="100"/>
    </row>
    <row r="654" spans="5:13" ht="13">
      <c r="E654" s="95"/>
      <c r="F654" s="95"/>
      <c r="L654" s="115"/>
      <c r="M654" s="100"/>
    </row>
    <row r="655" spans="5:13" ht="13">
      <c r="E655" s="95"/>
      <c r="F655" s="95"/>
      <c r="L655" s="115"/>
      <c r="M655" s="100"/>
    </row>
    <row r="656" spans="5:13" ht="13">
      <c r="E656" s="95"/>
      <c r="F656" s="95"/>
      <c r="L656" s="115"/>
      <c r="M656" s="100"/>
    </row>
    <row r="657" spans="5:13" ht="13">
      <c r="E657" s="95"/>
      <c r="F657" s="95"/>
      <c r="L657" s="115"/>
      <c r="M657" s="100"/>
    </row>
    <row r="658" spans="5:13" ht="13">
      <c r="E658" s="95"/>
      <c r="F658" s="95"/>
      <c r="L658" s="115"/>
      <c r="M658" s="100"/>
    </row>
    <row r="659" spans="5:13" ht="13">
      <c r="E659" s="95"/>
      <c r="F659" s="95"/>
      <c r="L659" s="115"/>
      <c r="M659" s="100"/>
    </row>
    <row r="660" spans="5:13" ht="13">
      <c r="E660" s="95"/>
      <c r="F660" s="95"/>
      <c r="L660" s="115"/>
      <c r="M660" s="100"/>
    </row>
    <row r="661" spans="5:13" ht="13">
      <c r="E661" s="95"/>
      <c r="F661" s="95"/>
      <c r="L661" s="115"/>
      <c r="M661" s="100"/>
    </row>
    <row r="662" spans="5:13" ht="13">
      <c r="E662" s="95"/>
      <c r="F662" s="95"/>
      <c r="L662" s="115"/>
      <c r="M662" s="100"/>
    </row>
    <row r="663" spans="5:13" ht="13">
      <c r="E663" s="95"/>
      <c r="F663" s="95"/>
      <c r="L663" s="115"/>
      <c r="M663" s="100"/>
    </row>
    <row r="664" spans="5:13" ht="13">
      <c r="E664" s="95"/>
      <c r="F664" s="95"/>
      <c r="L664" s="115"/>
      <c r="M664" s="100"/>
    </row>
    <row r="665" spans="5:13" ht="13">
      <c r="E665" s="95"/>
      <c r="F665" s="95"/>
      <c r="L665" s="115"/>
      <c r="M665" s="100"/>
    </row>
    <row r="666" spans="5:13" ht="13">
      <c r="E666" s="95"/>
      <c r="F666" s="95"/>
      <c r="L666" s="115"/>
      <c r="M666" s="100"/>
    </row>
    <row r="667" spans="5:13" ht="13">
      <c r="E667" s="95"/>
      <c r="F667" s="95"/>
      <c r="L667" s="115"/>
      <c r="M667" s="100"/>
    </row>
    <row r="668" spans="5:13" ht="13">
      <c r="E668" s="95"/>
      <c r="F668" s="95"/>
      <c r="L668" s="115"/>
      <c r="M668" s="100"/>
    </row>
    <row r="669" spans="5:13" ht="13">
      <c r="E669" s="95"/>
      <c r="F669" s="95"/>
      <c r="L669" s="115"/>
      <c r="M669" s="100"/>
    </row>
    <row r="670" spans="5:13" ht="13">
      <c r="E670" s="95"/>
      <c r="F670" s="95"/>
      <c r="L670" s="115"/>
      <c r="M670" s="100"/>
    </row>
    <row r="671" spans="5:13" ht="13">
      <c r="E671" s="95"/>
      <c r="F671" s="95"/>
      <c r="L671" s="115"/>
      <c r="M671" s="100"/>
    </row>
    <row r="672" spans="5:13" ht="13">
      <c r="E672" s="95"/>
      <c r="F672" s="95"/>
      <c r="L672" s="115"/>
      <c r="M672" s="100"/>
    </row>
    <row r="673" spans="5:13" ht="13">
      <c r="E673" s="95"/>
      <c r="F673" s="95"/>
      <c r="L673" s="115"/>
      <c r="M673" s="100"/>
    </row>
    <row r="674" spans="5:13" ht="13">
      <c r="E674" s="95"/>
      <c r="F674" s="95"/>
      <c r="L674" s="115"/>
      <c r="M674" s="100"/>
    </row>
    <row r="675" spans="5:13" ht="13">
      <c r="E675" s="95"/>
      <c r="F675" s="95"/>
      <c r="L675" s="115"/>
      <c r="M675" s="100"/>
    </row>
    <row r="676" spans="5:13" ht="13">
      <c r="E676" s="95"/>
      <c r="F676" s="95"/>
      <c r="L676" s="115"/>
      <c r="M676" s="100"/>
    </row>
    <row r="677" spans="5:13" ht="13">
      <c r="E677" s="95"/>
      <c r="F677" s="95"/>
      <c r="L677" s="115"/>
      <c r="M677" s="100"/>
    </row>
    <row r="678" spans="5:13" ht="13">
      <c r="E678" s="95"/>
      <c r="F678" s="95"/>
      <c r="L678" s="115"/>
      <c r="M678" s="100"/>
    </row>
    <row r="679" spans="5:13" ht="13">
      <c r="E679" s="95"/>
      <c r="F679" s="95"/>
      <c r="L679" s="115"/>
      <c r="M679" s="100"/>
    </row>
    <row r="680" spans="5:13" ht="13">
      <c r="E680" s="95"/>
      <c r="F680" s="95"/>
      <c r="L680" s="115"/>
      <c r="M680" s="100"/>
    </row>
    <row r="681" spans="5:13" ht="13">
      <c r="E681" s="95"/>
      <c r="F681" s="95"/>
      <c r="L681" s="115"/>
      <c r="M681" s="100"/>
    </row>
    <row r="682" spans="5:13" ht="13">
      <c r="E682" s="95"/>
      <c r="F682" s="95"/>
      <c r="L682" s="115"/>
      <c r="M682" s="100"/>
    </row>
    <row r="683" spans="5:13" ht="13">
      <c r="E683" s="95"/>
      <c r="F683" s="95"/>
      <c r="L683" s="115"/>
      <c r="M683" s="100"/>
    </row>
    <row r="684" spans="5:13" ht="13">
      <c r="E684" s="95"/>
      <c r="F684" s="95"/>
      <c r="L684" s="115"/>
      <c r="M684" s="100"/>
    </row>
    <row r="685" spans="5:13" ht="13">
      <c r="E685" s="95"/>
      <c r="F685" s="95"/>
      <c r="L685" s="115"/>
      <c r="M685" s="100"/>
    </row>
    <row r="686" spans="5:13" ht="13">
      <c r="E686" s="95"/>
      <c r="F686" s="95"/>
      <c r="L686" s="115"/>
      <c r="M686" s="100"/>
    </row>
    <row r="687" spans="5:13" ht="13">
      <c r="E687" s="95"/>
      <c r="F687" s="95"/>
      <c r="L687" s="115"/>
      <c r="M687" s="100"/>
    </row>
    <row r="688" spans="5:13" ht="13">
      <c r="E688" s="95"/>
      <c r="F688" s="95"/>
      <c r="L688" s="115"/>
      <c r="M688" s="100"/>
    </row>
    <row r="689" spans="5:13" ht="13">
      <c r="E689" s="95"/>
      <c r="F689" s="95"/>
      <c r="L689" s="115"/>
      <c r="M689" s="100"/>
    </row>
    <row r="690" spans="5:13" ht="13">
      <c r="E690" s="95"/>
      <c r="F690" s="95"/>
      <c r="L690" s="115"/>
      <c r="M690" s="100"/>
    </row>
    <row r="691" spans="5:13" ht="13">
      <c r="E691" s="95"/>
      <c r="F691" s="95"/>
      <c r="L691" s="115"/>
      <c r="M691" s="100"/>
    </row>
    <row r="692" spans="5:13" ht="13">
      <c r="E692" s="95"/>
      <c r="F692" s="95"/>
      <c r="L692" s="115"/>
      <c r="M692" s="100"/>
    </row>
    <row r="693" spans="5:13" ht="13">
      <c r="E693" s="95"/>
      <c r="F693" s="95"/>
      <c r="L693" s="115"/>
      <c r="M693" s="100"/>
    </row>
    <row r="694" spans="5:13" ht="13">
      <c r="E694" s="95"/>
      <c r="F694" s="95"/>
      <c r="L694" s="115"/>
      <c r="M694" s="100"/>
    </row>
    <row r="695" spans="5:13" ht="13">
      <c r="E695" s="95"/>
      <c r="F695" s="95"/>
      <c r="L695" s="115"/>
      <c r="M695" s="100"/>
    </row>
    <row r="696" spans="5:13" ht="13">
      <c r="E696" s="95"/>
      <c r="F696" s="95"/>
      <c r="L696" s="115"/>
      <c r="M696" s="100"/>
    </row>
    <row r="697" spans="5:13" ht="13">
      <c r="E697" s="95"/>
      <c r="F697" s="95"/>
      <c r="L697" s="115"/>
      <c r="M697" s="100"/>
    </row>
    <row r="698" spans="5:13" ht="13">
      <c r="E698" s="95"/>
      <c r="F698" s="95"/>
      <c r="L698" s="115"/>
      <c r="M698" s="100"/>
    </row>
    <row r="699" spans="5:13" ht="13">
      <c r="E699" s="95"/>
      <c r="F699" s="95"/>
      <c r="L699" s="115"/>
      <c r="M699" s="100"/>
    </row>
    <row r="700" spans="5:13" ht="13">
      <c r="E700" s="95"/>
      <c r="F700" s="95"/>
      <c r="L700" s="115"/>
      <c r="M700" s="100"/>
    </row>
    <row r="701" spans="5:13" ht="13">
      <c r="E701" s="95"/>
      <c r="F701" s="95"/>
      <c r="L701" s="115"/>
      <c r="M701" s="100"/>
    </row>
    <row r="702" spans="5:13" ht="13">
      <c r="E702" s="95"/>
      <c r="F702" s="95"/>
      <c r="L702" s="115"/>
      <c r="M702" s="100"/>
    </row>
    <row r="703" spans="5:13" ht="13">
      <c r="E703" s="95"/>
      <c r="F703" s="95"/>
      <c r="L703" s="115"/>
      <c r="M703" s="100"/>
    </row>
    <row r="704" spans="5:13" ht="13">
      <c r="E704" s="95"/>
      <c r="F704" s="95"/>
      <c r="L704" s="115"/>
      <c r="M704" s="100"/>
    </row>
    <row r="705" spans="5:13" ht="13">
      <c r="E705" s="95"/>
      <c r="F705" s="95"/>
      <c r="L705" s="115"/>
      <c r="M705" s="100"/>
    </row>
    <row r="706" spans="5:13" ht="13">
      <c r="E706" s="95"/>
      <c r="F706" s="95"/>
      <c r="L706" s="115"/>
      <c r="M706" s="100"/>
    </row>
    <row r="707" spans="5:13" ht="13">
      <c r="E707" s="95"/>
      <c r="F707" s="95"/>
      <c r="L707" s="115"/>
      <c r="M707" s="100"/>
    </row>
    <row r="708" spans="5:13" ht="13">
      <c r="E708" s="95"/>
      <c r="F708" s="95"/>
      <c r="L708" s="115"/>
      <c r="M708" s="100"/>
    </row>
    <row r="709" spans="5:13" ht="13">
      <c r="E709" s="95"/>
      <c r="F709" s="95"/>
      <c r="L709" s="115"/>
      <c r="M709" s="100"/>
    </row>
    <row r="710" spans="5:13" ht="13">
      <c r="E710" s="95"/>
      <c r="F710" s="95"/>
      <c r="L710" s="115"/>
      <c r="M710" s="100"/>
    </row>
    <row r="711" spans="5:13" ht="13">
      <c r="E711" s="95"/>
      <c r="F711" s="95"/>
      <c r="L711" s="115"/>
      <c r="M711" s="100"/>
    </row>
    <row r="712" spans="5:13" ht="13">
      <c r="E712" s="95"/>
      <c r="F712" s="95"/>
      <c r="L712" s="115"/>
      <c r="M712" s="100"/>
    </row>
    <row r="713" spans="5:13" ht="13">
      <c r="E713" s="95"/>
      <c r="F713" s="95"/>
      <c r="L713" s="115"/>
      <c r="M713" s="100"/>
    </row>
    <row r="714" spans="5:13" ht="13">
      <c r="E714" s="95"/>
      <c r="F714" s="95"/>
      <c r="L714" s="115"/>
      <c r="M714" s="100"/>
    </row>
    <row r="715" spans="5:13" ht="13">
      <c r="E715" s="95"/>
      <c r="F715" s="95"/>
      <c r="L715" s="115"/>
      <c r="M715" s="100"/>
    </row>
    <row r="716" spans="5:13" ht="13">
      <c r="E716" s="95"/>
      <c r="F716" s="95"/>
      <c r="L716" s="115"/>
      <c r="M716" s="100"/>
    </row>
    <row r="717" spans="5:13" ht="13">
      <c r="E717" s="95"/>
      <c r="F717" s="95"/>
      <c r="L717" s="115"/>
      <c r="M717" s="100"/>
    </row>
    <row r="718" spans="5:13" ht="13">
      <c r="E718" s="95"/>
      <c r="F718" s="95"/>
      <c r="L718" s="115"/>
      <c r="M718" s="100"/>
    </row>
    <row r="719" spans="5:13" ht="13">
      <c r="E719" s="95"/>
      <c r="F719" s="95"/>
      <c r="L719" s="115"/>
      <c r="M719" s="100"/>
    </row>
    <row r="720" spans="5:13" ht="13">
      <c r="E720" s="95"/>
      <c r="F720" s="95"/>
      <c r="L720" s="115"/>
      <c r="M720" s="100"/>
    </row>
    <row r="721" spans="5:13" ht="13">
      <c r="E721" s="95"/>
      <c r="F721" s="95"/>
      <c r="L721" s="115"/>
      <c r="M721" s="100"/>
    </row>
    <row r="722" spans="5:13" ht="13">
      <c r="E722" s="95"/>
      <c r="F722" s="95"/>
      <c r="L722" s="115"/>
      <c r="M722" s="100"/>
    </row>
    <row r="723" spans="5:13" ht="13">
      <c r="E723" s="95"/>
      <c r="F723" s="95"/>
      <c r="L723" s="115"/>
      <c r="M723" s="100"/>
    </row>
    <row r="724" spans="5:13" ht="13">
      <c r="E724" s="95"/>
      <c r="F724" s="95"/>
      <c r="L724" s="115"/>
      <c r="M724" s="100"/>
    </row>
    <row r="725" spans="5:13" ht="13">
      <c r="E725" s="95"/>
      <c r="F725" s="95"/>
      <c r="L725" s="115"/>
      <c r="M725" s="100"/>
    </row>
    <row r="726" spans="5:13" ht="13">
      <c r="E726" s="95"/>
      <c r="F726" s="95"/>
      <c r="L726" s="115"/>
      <c r="M726" s="100"/>
    </row>
    <row r="727" spans="5:13" ht="13">
      <c r="E727" s="95"/>
      <c r="F727" s="95"/>
      <c r="L727" s="115"/>
      <c r="M727" s="100"/>
    </row>
    <row r="728" spans="5:13" ht="13">
      <c r="E728" s="95"/>
      <c r="F728" s="95"/>
      <c r="L728" s="115"/>
      <c r="M728" s="100"/>
    </row>
    <row r="729" spans="5:13" ht="13">
      <c r="E729" s="95"/>
      <c r="F729" s="95"/>
      <c r="L729" s="115"/>
      <c r="M729" s="100"/>
    </row>
    <row r="730" spans="5:13" ht="13">
      <c r="E730" s="95"/>
      <c r="F730" s="95"/>
      <c r="L730" s="115"/>
      <c r="M730" s="100"/>
    </row>
    <row r="731" spans="5:13" ht="13">
      <c r="E731" s="95"/>
      <c r="F731" s="95"/>
      <c r="L731" s="115"/>
      <c r="M731" s="100"/>
    </row>
    <row r="732" spans="5:13" ht="13">
      <c r="E732" s="95"/>
      <c r="F732" s="95"/>
      <c r="L732" s="115"/>
      <c r="M732" s="100"/>
    </row>
    <row r="733" spans="5:13" ht="13">
      <c r="E733" s="95"/>
      <c r="F733" s="95"/>
      <c r="L733" s="115"/>
      <c r="M733" s="100"/>
    </row>
    <row r="734" spans="5:13" ht="13">
      <c r="E734" s="95"/>
      <c r="F734" s="95"/>
      <c r="L734" s="115"/>
      <c r="M734" s="100"/>
    </row>
    <row r="735" spans="5:13" ht="13">
      <c r="E735" s="95"/>
      <c r="F735" s="95"/>
      <c r="L735" s="115"/>
      <c r="M735" s="100"/>
    </row>
    <row r="736" spans="5:13" ht="13">
      <c r="E736" s="95"/>
      <c r="F736" s="95"/>
      <c r="L736" s="115"/>
      <c r="M736" s="100"/>
    </row>
    <row r="737" spans="5:13" ht="13">
      <c r="E737" s="95"/>
      <c r="F737" s="95"/>
      <c r="L737" s="115"/>
      <c r="M737" s="100"/>
    </row>
    <row r="738" spans="5:13" ht="13">
      <c r="E738" s="95"/>
      <c r="F738" s="95"/>
      <c r="L738" s="115"/>
      <c r="M738" s="100"/>
    </row>
    <row r="739" spans="5:13" ht="13">
      <c r="E739" s="95"/>
      <c r="F739" s="95"/>
      <c r="L739" s="115"/>
      <c r="M739" s="100"/>
    </row>
    <row r="740" spans="5:13" ht="13">
      <c r="E740" s="95"/>
      <c r="F740" s="95"/>
      <c r="L740" s="115"/>
      <c r="M740" s="100"/>
    </row>
    <row r="741" spans="5:13" ht="13">
      <c r="E741" s="95"/>
      <c r="F741" s="95"/>
      <c r="L741" s="115"/>
      <c r="M741" s="100"/>
    </row>
    <row r="742" spans="5:13" ht="13">
      <c r="E742" s="95"/>
      <c r="F742" s="95"/>
      <c r="L742" s="115"/>
      <c r="M742" s="100"/>
    </row>
    <row r="743" spans="5:13" ht="13">
      <c r="E743" s="95"/>
      <c r="F743" s="95"/>
      <c r="L743" s="115"/>
      <c r="M743" s="100"/>
    </row>
    <row r="744" spans="5:13" ht="13">
      <c r="E744" s="95"/>
      <c r="F744" s="95"/>
      <c r="L744" s="115"/>
      <c r="M744" s="100"/>
    </row>
    <row r="745" spans="5:13" ht="13">
      <c r="E745" s="95"/>
      <c r="F745" s="95"/>
      <c r="L745" s="115"/>
      <c r="M745" s="100"/>
    </row>
    <row r="746" spans="5:13" ht="13">
      <c r="E746" s="95"/>
      <c r="F746" s="95"/>
      <c r="L746" s="115"/>
      <c r="M746" s="100"/>
    </row>
    <row r="747" spans="5:13" ht="13">
      <c r="E747" s="95"/>
      <c r="F747" s="95"/>
      <c r="L747" s="115"/>
      <c r="M747" s="100"/>
    </row>
    <row r="748" spans="5:13" ht="13">
      <c r="E748" s="95"/>
      <c r="F748" s="95"/>
      <c r="L748" s="115"/>
      <c r="M748" s="100"/>
    </row>
    <row r="749" spans="5:13" ht="13">
      <c r="E749" s="95"/>
      <c r="F749" s="95"/>
      <c r="L749" s="115"/>
      <c r="M749" s="100"/>
    </row>
    <row r="750" spans="5:13" ht="13">
      <c r="E750" s="95"/>
      <c r="F750" s="95"/>
      <c r="L750" s="115"/>
      <c r="M750" s="100"/>
    </row>
    <row r="751" spans="5:13" ht="13">
      <c r="E751" s="95"/>
      <c r="F751" s="95"/>
      <c r="L751" s="115"/>
      <c r="M751" s="100"/>
    </row>
    <row r="752" spans="5:13" ht="13">
      <c r="E752" s="95"/>
      <c r="F752" s="95"/>
      <c r="L752" s="115"/>
      <c r="M752" s="100"/>
    </row>
    <row r="753" spans="5:13" ht="13">
      <c r="E753" s="95"/>
      <c r="F753" s="95"/>
      <c r="L753" s="115"/>
      <c r="M753" s="100"/>
    </row>
    <row r="754" spans="5:13" ht="13">
      <c r="E754" s="95"/>
      <c r="F754" s="95"/>
      <c r="L754" s="115"/>
      <c r="M754" s="100"/>
    </row>
    <row r="755" spans="5:13" ht="13">
      <c r="E755" s="95"/>
      <c r="F755" s="95"/>
      <c r="L755" s="115"/>
      <c r="M755" s="100"/>
    </row>
    <row r="756" spans="5:13" ht="13">
      <c r="E756" s="95"/>
      <c r="F756" s="95"/>
      <c r="L756" s="115"/>
      <c r="M756" s="100"/>
    </row>
    <row r="757" spans="5:13" ht="13">
      <c r="E757" s="95"/>
      <c r="F757" s="95"/>
      <c r="L757" s="115"/>
      <c r="M757" s="100"/>
    </row>
    <row r="758" spans="5:13" ht="13">
      <c r="E758" s="95"/>
      <c r="F758" s="95"/>
      <c r="L758" s="115"/>
      <c r="M758" s="100"/>
    </row>
    <row r="759" spans="5:13" ht="13">
      <c r="E759" s="95"/>
      <c r="F759" s="95"/>
      <c r="L759" s="115"/>
      <c r="M759" s="100"/>
    </row>
    <row r="760" spans="5:13" ht="13">
      <c r="E760" s="95"/>
      <c r="F760" s="95"/>
      <c r="L760" s="115"/>
      <c r="M760" s="100"/>
    </row>
    <row r="761" spans="5:13" ht="13">
      <c r="E761" s="95"/>
      <c r="F761" s="95"/>
      <c r="L761" s="115"/>
      <c r="M761" s="100"/>
    </row>
    <row r="762" spans="5:13" ht="13">
      <c r="E762" s="95"/>
      <c r="F762" s="95"/>
      <c r="L762" s="115"/>
      <c r="M762" s="100"/>
    </row>
    <row r="763" spans="5:13" ht="13">
      <c r="E763" s="95"/>
      <c r="F763" s="95"/>
      <c r="L763" s="115"/>
      <c r="M763" s="100"/>
    </row>
    <row r="764" spans="5:13" ht="13">
      <c r="E764" s="95"/>
      <c r="F764" s="95"/>
      <c r="L764" s="115"/>
      <c r="M764" s="100"/>
    </row>
    <row r="765" spans="5:13" ht="13">
      <c r="E765" s="95"/>
      <c r="F765" s="95"/>
      <c r="L765" s="115"/>
      <c r="M765" s="100"/>
    </row>
    <row r="766" spans="5:13" ht="13">
      <c r="E766" s="95"/>
      <c r="F766" s="95"/>
      <c r="L766" s="115"/>
      <c r="M766" s="100"/>
    </row>
    <row r="767" spans="5:13" ht="13">
      <c r="E767" s="95"/>
      <c r="F767" s="95"/>
      <c r="L767" s="115"/>
      <c r="M767" s="100"/>
    </row>
    <row r="768" spans="5:13" ht="13">
      <c r="E768" s="95"/>
      <c r="F768" s="95"/>
      <c r="L768" s="115"/>
      <c r="M768" s="100"/>
    </row>
    <row r="769" spans="5:13" ht="13">
      <c r="E769" s="95"/>
      <c r="F769" s="95"/>
      <c r="L769" s="115"/>
      <c r="M769" s="100"/>
    </row>
    <row r="770" spans="5:13" ht="13">
      <c r="E770" s="95"/>
      <c r="F770" s="95"/>
      <c r="L770" s="115"/>
      <c r="M770" s="100"/>
    </row>
    <row r="771" spans="5:13" ht="13">
      <c r="E771" s="95"/>
      <c r="F771" s="95"/>
      <c r="L771" s="115"/>
      <c r="M771" s="100"/>
    </row>
    <row r="772" spans="5:13" ht="13">
      <c r="E772" s="95"/>
      <c r="F772" s="95"/>
      <c r="L772" s="115"/>
      <c r="M772" s="100"/>
    </row>
    <row r="773" spans="5:13" ht="13">
      <c r="E773" s="95"/>
      <c r="F773" s="95"/>
      <c r="L773" s="115"/>
      <c r="M773" s="100"/>
    </row>
    <row r="774" spans="5:13" ht="13">
      <c r="E774" s="95"/>
      <c r="F774" s="95"/>
      <c r="L774" s="115"/>
      <c r="M774" s="100"/>
    </row>
    <row r="775" spans="5:13" ht="13">
      <c r="E775" s="95"/>
      <c r="F775" s="95"/>
      <c r="L775" s="115"/>
      <c r="M775" s="100"/>
    </row>
    <row r="776" spans="5:13" ht="13">
      <c r="E776" s="95"/>
      <c r="F776" s="95"/>
      <c r="L776" s="115"/>
      <c r="M776" s="100"/>
    </row>
    <row r="777" spans="5:13" ht="13">
      <c r="E777" s="95"/>
      <c r="F777" s="95"/>
      <c r="L777" s="115"/>
      <c r="M777" s="100"/>
    </row>
    <row r="778" spans="5:13" ht="13">
      <c r="E778" s="95"/>
      <c r="F778" s="95"/>
      <c r="L778" s="115"/>
      <c r="M778" s="100"/>
    </row>
    <row r="779" spans="5:13" ht="13">
      <c r="E779" s="95"/>
      <c r="F779" s="95"/>
      <c r="L779" s="115"/>
      <c r="M779" s="100"/>
    </row>
    <row r="780" spans="5:13" ht="13">
      <c r="E780" s="95"/>
      <c r="F780" s="95"/>
      <c r="L780" s="115"/>
      <c r="M780" s="100"/>
    </row>
    <row r="781" spans="5:13" ht="13">
      <c r="E781" s="95"/>
      <c r="F781" s="95"/>
      <c r="L781" s="115"/>
      <c r="M781" s="100"/>
    </row>
    <row r="782" spans="5:13" ht="13">
      <c r="E782" s="95"/>
      <c r="F782" s="95"/>
      <c r="L782" s="115"/>
      <c r="M782" s="100"/>
    </row>
    <row r="783" spans="5:13" ht="13">
      <c r="E783" s="95"/>
      <c r="F783" s="95"/>
      <c r="L783" s="115"/>
      <c r="M783" s="100"/>
    </row>
    <row r="784" spans="5:13" ht="13">
      <c r="E784" s="95"/>
      <c r="F784" s="95"/>
      <c r="L784" s="115"/>
      <c r="M784" s="100"/>
    </row>
    <row r="785" spans="5:13" ht="13">
      <c r="E785" s="95"/>
      <c r="F785" s="95"/>
      <c r="L785" s="115"/>
      <c r="M785" s="100"/>
    </row>
    <row r="786" spans="5:13" ht="13">
      <c r="E786" s="95"/>
      <c r="F786" s="95"/>
      <c r="L786" s="115"/>
      <c r="M786" s="100"/>
    </row>
    <row r="787" spans="5:13" ht="13">
      <c r="E787" s="95"/>
      <c r="F787" s="95"/>
      <c r="L787" s="115"/>
      <c r="M787" s="100"/>
    </row>
    <row r="788" spans="5:13" ht="13">
      <c r="E788" s="95"/>
      <c r="F788" s="95"/>
      <c r="L788" s="115"/>
      <c r="M788" s="100"/>
    </row>
    <row r="789" spans="5:13" ht="13">
      <c r="E789" s="95"/>
      <c r="F789" s="95"/>
      <c r="L789" s="115"/>
      <c r="M789" s="100"/>
    </row>
    <row r="790" spans="5:13" ht="13">
      <c r="E790" s="95"/>
      <c r="F790" s="95"/>
      <c r="L790" s="115"/>
      <c r="M790" s="100"/>
    </row>
    <row r="791" spans="5:13" ht="13">
      <c r="E791" s="95"/>
      <c r="F791" s="95"/>
      <c r="L791" s="115"/>
      <c r="M791" s="100"/>
    </row>
    <row r="792" spans="5:13" ht="13">
      <c r="E792" s="95"/>
      <c r="F792" s="95"/>
      <c r="L792" s="115"/>
      <c r="M792" s="100"/>
    </row>
    <row r="793" spans="5:13" ht="13">
      <c r="E793" s="95"/>
      <c r="F793" s="95"/>
      <c r="L793" s="115"/>
      <c r="M793" s="100"/>
    </row>
    <row r="794" spans="5:13" ht="13">
      <c r="E794" s="95"/>
      <c r="F794" s="95"/>
      <c r="L794" s="115"/>
      <c r="M794" s="100"/>
    </row>
    <row r="795" spans="5:13" ht="13">
      <c r="E795" s="95"/>
      <c r="F795" s="95"/>
      <c r="L795" s="115"/>
      <c r="M795" s="100"/>
    </row>
    <row r="796" spans="5:13" ht="13">
      <c r="E796" s="95"/>
      <c r="F796" s="95"/>
      <c r="L796" s="115"/>
      <c r="M796" s="100"/>
    </row>
    <row r="797" spans="5:13" ht="13">
      <c r="E797" s="95"/>
      <c r="F797" s="95"/>
      <c r="L797" s="115"/>
      <c r="M797" s="100"/>
    </row>
    <row r="798" spans="5:13" ht="13">
      <c r="E798" s="95"/>
      <c r="F798" s="95"/>
      <c r="L798" s="115"/>
      <c r="M798" s="100"/>
    </row>
    <row r="799" spans="5:13" ht="13">
      <c r="E799" s="95"/>
      <c r="F799" s="95"/>
      <c r="L799" s="115"/>
      <c r="M799" s="100"/>
    </row>
    <row r="800" spans="5:13" ht="13">
      <c r="E800" s="95"/>
      <c r="F800" s="95"/>
      <c r="L800" s="115"/>
      <c r="M800" s="100"/>
    </row>
    <row r="801" spans="5:13" ht="13">
      <c r="E801" s="95"/>
      <c r="F801" s="95"/>
      <c r="L801" s="115"/>
      <c r="M801" s="100"/>
    </row>
    <row r="802" spans="5:13" ht="13">
      <c r="E802" s="95"/>
      <c r="F802" s="95"/>
      <c r="L802" s="115"/>
      <c r="M802" s="100"/>
    </row>
    <row r="803" spans="5:13" ht="13">
      <c r="E803" s="95"/>
      <c r="F803" s="95"/>
      <c r="L803" s="115"/>
      <c r="M803" s="100"/>
    </row>
    <row r="804" spans="5:13" ht="13">
      <c r="E804" s="95"/>
      <c r="F804" s="95"/>
      <c r="L804" s="115"/>
      <c r="M804" s="100"/>
    </row>
    <row r="805" spans="5:13" ht="13">
      <c r="E805" s="95"/>
      <c r="F805" s="95"/>
      <c r="L805" s="115"/>
      <c r="M805" s="100"/>
    </row>
    <row r="806" spans="5:13" ht="13">
      <c r="E806" s="95"/>
      <c r="F806" s="95"/>
      <c r="L806" s="115"/>
      <c r="M806" s="100"/>
    </row>
    <row r="807" spans="5:13" ht="13">
      <c r="E807" s="95"/>
      <c r="F807" s="95"/>
      <c r="L807" s="115"/>
      <c r="M807" s="100"/>
    </row>
    <row r="808" spans="5:13" ht="13">
      <c r="E808" s="95"/>
      <c r="F808" s="95"/>
      <c r="L808" s="115"/>
      <c r="M808" s="100"/>
    </row>
    <row r="809" spans="5:13" ht="13">
      <c r="E809" s="95"/>
      <c r="F809" s="95"/>
      <c r="L809" s="115"/>
      <c r="M809" s="100"/>
    </row>
    <row r="810" spans="5:13" ht="13">
      <c r="E810" s="95"/>
      <c r="F810" s="95"/>
      <c r="L810" s="115"/>
      <c r="M810" s="100"/>
    </row>
    <row r="811" spans="5:13" ht="13">
      <c r="E811" s="95"/>
      <c r="F811" s="95"/>
      <c r="L811" s="115"/>
      <c r="M811" s="100"/>
    </row>
    <row r="812" spans="5:13" ht="13">
      <c r="E812" s="95"/>
      <c r="F812" s="95"/>
      <c r="L812" s="115"/>
      <c r="M812" s="100"/>
    </row>
    <row r="813" spans="5:13" ht="13">
      <c r="E813" s="95"/>
      <c r="F813" s="95"/>
      <c r="L813" s="115"/>
      <c r="M813" s="100"/>
    </row>
    <row r="814" spans="5:13" ht="13">
      <c r="E814" s="95"/>
      <c r="F814" s="95"/>
      <c r="L814" s="115"/>
      <c r="M814" s="100"/>
    </row>
    <row r="815" spans="5:13" ht="13">
      <c r="E815" s="95"/>
      <c r="F815" s="95"/>
      <c r="L815" s="115"/>
      <c r="M815" s="100"/>
    </row>
    <row r="816" spans="5:13" ht="13">
      <c r="E816" s="95"/>
      <c r="F816" s="95"/>
      <c r="L816" s="115"/>
      <c r="M816" s="100"/>
    </row>
    <row r="817" spans="5:13" ht="13">
      <c r="E817" s="95"/>
      <c r="F817" s="95"/>
      <c r="L817" s="115"/>
      <c r="M817" s="100"/>
    </row>
    <row r="818" spans="5:13" ht="13">
      <c r="E818" s="95"/>
      <c r="F818" s="95"/>
      <c r="L818" s="115"/>
      <c r="M818" s="100"/>
    </row>
    <row r="819" spans="5:13" ht="13">
      <c r="E819" s="95"/>
      <c r="F819" s="95"/>
      <c r="L819" s="115"/>
      <c r="M819" s="100"/>
    </row>
    <row r="820" spans="5:13" ht="13">
      <c r="E820" s="95"/>
      <c r="F820" s="95"/>
      <c r="L820" s="115"/>
      <c r="M820" s="100"/>
    </row>
    <row r="821" spans="5:13" ht="13">
      <c r="E821" s="95"/>
      <c r="F821" s="95"/>
      <c r="L821" s="115"/>
      <c r="M821" s="100"/>
    </row>
    <row r="822" spans="5:13" ht="13">
      <c r="E822" s="95"/>
      <c r="F822" s="95"/>
      <c r="L822" s="115"/>
      <c r="M822" s="100"/>
    </row>
    <row r="823" spans="5:13" ht="13">
      <c r="E823" s="95"/>
      <c r="F823" s="95"/>
      <c r="L823" s="115"/>
      <c r="M823" s="100"/>
    </row>
    <row r="824" spans="5:13" ht="13">
      <c r="E824" s="95"/>
      <c r="F824" s="95"/>
      <c r="L824" s="115"/>
      <c r="M824" s="100"/>
    </row>
    <row r="825" spans="5:13" ht="13">
      <c r="E825" s="95"/>
      <c r="F825" s="95"/>
      <c r="L825" s="115"/>
      <c r="M825" s="100"/>
    </row>
    <row r="826" spans="5:13" ht="13">
      <c r="E826" s="95"/>
      <c r="F826" s="95"/>
      <c r="L826" s="115"/>
      <c r="M826" s="100"/>
    </row>
    <row r="827" spans="5:13" ht="13">
      <c r="E827" s="95"/>
      <c r="F827" s="95"/>
      <c r="L827" s="115"/>
      <c r="M827" s="100"/>
    </row>
    <row r="828" spans="5:13" ht="13">
      <c r="E828" s="95"/>
      <c r="F828" s="95"/>
      <c r="L828" s="115"/>
      <c r="M828" s="100"/>
    </row>
    <row r="829" spans="5:13" ht="13">
      <c r="E829" s="95"/>
      <c r="F829" s="95"/>
      <c r="L829" s="115"/>
      <c r="M829" s="100"/>
    </row>
    <row r="830" spans="5:13" ht="13">
      <c r="E830" s="95"/>
      <c r="F830" s="95"/>
      <c r="L830" s="115"/>
      <c r="M830" s="100"/>
    </row>
    <row r="831" spans="5:13" ht="13">
      <c r="E831" s="95"/>
      <c r="F831" s="95"/>
      <c r="L831" s="115"/>
      <c r="M831" s="100"/>
    </row>
    <row r="832" spans="5:13" ht="13">
      <c r="E832" s="95"/>
      <c r="F832" s="95"/>
      <c r="L832" s="115"/>
      <c r="M832" s="100"/>
    </row>
    <row r="833" spans="5:13" ht="13">
      <c r="E833" s="95"/>
      <c r="F833" s="95"/>
      <c r="L833" s="115"/>
      <c r="M833" s="100"/>
    </row>
    <row r="834" spans="5:13" ht="13">
      <c r="E834" s="95"/>
      <c r="F834" s="95"/>
      <c r="L834" s="115"/>
      <c r="M834" s="100"/>
    </row>
    <row r="835" spans="5:13" ht="13">
      <c r="E835" s="95"/>
      <c r="F835" s="95"/>
      <c r="L835" s="115"/>
      <c r="M835" s="100"/>
    </row>
    <row r="836" spans="5:13" ht="13">
      <c r="E836" s="95"/>
      <c r="F836" s="95"/>
      <c r="L836" s="115"/>
      <c r="M836" s="100"/>
    </row>
    <row r="837" spans="5:13" ht="13">
      <c r="E837" s="95"/>
      <c r="F837" s="95"/>
      <c r="L837" s="115"/>
      <c r="M837" s="100"/>
    </row>
    <row r="838" spans="5:13" ht="13">
      <c r="E838" s="95"/>
      <c r="F838" s="95"/>
      <c r="L838" s="115"/>
      <c r="M838" s="100"/>
    </row>
    <row r="839" spans="5:13" ht="13">
      <c r="E839" s="95"/>
      <c r="F839" s="95"/>
      <c r="L839" s="115"/>
      <c r="M839" s="100"/>
    </row>
    <row r="840" spans="5:13" ht="13">
      <c r="E840" s="95"/>
      <c r="F840" s="95"/>
      <c r="L840" s="115"/>
      <c r="M840" s="100"/>
    </row>
    <row r="841" spans="5:13" ht="13">
      <c r="E841" s="95"/>
      <c r="F841" s="95"/>
      <c r="L841" s="115"/>
      <c r="M841" s="100"/>
    </row>
    <row r="842" spans="5:13" ht="13">
      <c r="E842" s="95"/>
      <c r="F842" s="95"/>
      <c r="L842" s="115"/>
      <c r="M842" s="100"/>
    </row>
    <row r="843" spans="5:13" ht="13">
      <c r="E843" s="95"/>
      <c r="F843" s="95"/>
      <c r="L843" s="115"/>
      <c r="M843" s="100"/>
    </row>
    <row r="844" spans="5:13" ht="13">
      <c r="E844" s="95"/>
      <c r="F844" s="95"/>
      <c r="L844" s="115"/>
      <c r="M844" s="100"/>
    </row>
    <row r="845" spans="5:13" ht="13">
      <c r="E845" s="95"/>
      <c r="F845" s="95"/>
      <c r="L845" s="115"/>
      <c r="M845" s="100"/>
    </row>
    <row r="846" spans="5:13" ht="13">
      <c r="E846" s="95"/>
      <c r="F846" s="95"/>
      <c r="L846" s="115"/>
      <c r="M846" s="100"/>
    </row>
    <row r="847" spans="5:13" ht="13">
      <c r="E847" s="95"/>
      <c r="F847" s="95"/>
      <c r="L847" s="115"/>
      <c r="M847" s="100"/>
    </row>
    <row r="848" spans="5:13" ht="13">
      <c r="E848" s="95"/>
      <c r="F848" s="95"/>
      <c r="L848" s="115"/>
      <c r="M848" s="100"/>
    </row>
    <row r="849" spans="5:13" ht="13">
      <c r="E849" s="95"/>
      <c r="F849" s="95"/>
      <c r="L849" s="115"/>
      <c r="M849" s="100"/>
    </row>
    <row r="850" spans="5:13" ht="13">
      <c r="E850" s="95"/>
      <c r="F850" s="95"/>
      <c r="L850" s="115"/>
      <c r="M850" s="100"/>
    </row>
    <row r="851" spans="5:13" ht="13">
      <c r="E851" s="95"/>
      <c r="F851" s="95"/>
      <c r="L851" s="115"/>
      <c r="M851" s="100"/>
    </row>
    <row r="852" spans="5:13" ht="13">
      <c r="E852" s="95"/>
      <c r="F852" s="95"/>
      <c r="L852" s="115"/>
      <c r="M852" s="100"/>
    </row>
    <row r="853" spans="5:13" ht="13">
      <c r="E853" s="95"/>
      <c r="F853" s="95"/>
      <c r="L853" s="115"/>
      <c r="M853" s="100"/>
    </row>
    <row r="854" spans="5:13" ht="13">
      <c r="E854" s="95"/>
      <c r="F854" s="95"/>
      <c r="L854" s="115"/>
      <c r="M854" s="100"/>
    </row>
    <row r="855" spans="5:13" ht="13">
      <c r="E855" s="95"/>
      <c r="F855" s="95"/>
      <c r="L855" s="115"/>
      <c r="M855" s="100"/>
    </row>
    <row r="856" spans="5:13" ht="13">
      <c r="E856" s="95"/>
      <c r="F856" s="95"/>
      <c r="L856" s="115"/>
      <c r="M856" s="100"/>
    </row>
    <row r="857" spans="5:13" ht="13">
      <c r="E857" s="95"/>
      <c r="F857" s="95"/>
      <c r="L857" s="115"/>
      <c r="M857" s="100"/>
    </row>
    <row r="858" spans="5:13" ht="13">
      <c r="E858" s="95"/>
      <c r="F858" s="95"/>
      <c r="L858" s="115"/>
      <c r="M858" s="100"/>
    </row>
    <row r="859" spans="5:13" ht="13">
      <c r="E859" s="95"/>
      <c r="F859" s="95"/>
      <c r="L859" s="115"/>
      <c r="M859" s="100"/>
    </row>
    <row r="860" spans="5:13" ht="13">
      <c r="E860" s="95"/>
      <c r="F860" s="95"/>
      <c r="L860" s="115"/>
      <c r="M860" s="100"/>
    </row>
    <row r="861" spans="5:13" ht="13">
      <c r="E861" s="95"/>
      <c r="F861" s="95"/>
      <c r="L861" s="115"/>
      <c r="M861" s="100"/>
    </row>
    <row r="862" spans="5:13" ht="13">
      <c r="E862" s="95"/>
      <c r="F862" s="95"/>
      <c r="L862" s="115"/>
      <c r="M862" s="100"/>
    </row>
    <row r="863" spans="5:13" ht="13">
      <c r="E863" s="95"/>
      <c r="F863" s="95"/>
      <c r="L863" s="115"/>
      <c r="M863" s="100"/>
    </row>
    <row r="864" spans="5:13" ht="13">
      <c r="E864" s="95"/>
      <c r="F864" s="95"/>
      <c r="L864" s="115"/>
      <c r="M864" s="100"/>
    </row>
    <row r="865" spans="5:13" ht="13">
      <c r="E865" s="95"/>
      <c r="F865" s="95"/>
      <c r="L865" s="115"/>
      <c r="M865" s="100"/>
    </row>
    <row r="866" spans="5:13" ht="13">
      <c r="E866" s="95"/>
      <c r="F866" s="95"/>
      <c r="L866" s="115"/>
      <c r="M866" s="100"/>
    </row>
    <row r="867" spans="5:13" ht="13">
      <c r="E867" s="95"/>
      <c r="F867" s="95"/>
      <c r="L867" s="115"/>
      <c r="M867" s="100"/>
    </row>
    <row r="868" spans="5:13" ht="13">
      <c r="E868" s="95"/>
      <c r="F868" s="95"/>
      <c r="L868" s="115"/>
      <c r="M868" s="100"/>
    </row>
    <row r="869" spans="5:13" ht="13">
      <c r="E869" s="95"/>
      <c r="F869" s="95"/>
      <c r="L869" s="115"/>
      <c r="M869" s="100"/>
    </row>
    <row r="870" spans="5:13" ht="13">
      <c r="E870" s="95"/>
      <c r="F870" s="95"/>
      <c r="L870" s="115"/>
      <c r="M870" s="100"/>
    </row>
    <row r="871" spans="5:13" ht="13">
      <c r="E871" s="95"/>
      <c r="F871" s="95"/>
      <c r="L871" s="115"/>
      <c r="M871" s="100"/>
    </row>
    <row r="872" spans="5:13" ht="13">
      <c r="E872" s="95"/>
      <c r="F872" s="95"/>
      <c r="L872" s="115"/>
      <c r="M872" s="100"/>
    </row>
    <row r="873" spans="5:13" ht="13">
      <c r="E873" s="95"/>
      <c r="F873" s="95"/>
      <c r="L873" s="115"/>
      <c r="M873" s="100"/>
    </row>
    <row r="874" spans="5:13" ht="13">
      <c r="E874" s="95"/>
      <c r="F874" s="95"/>
      <c r="L874" s="115"/>
      <c r="M874" s="100"/>
    </row>
    <row r="875" spans="5:13" ht="13">
      <c r="E875" s="95"/>
      <c r="F875" s="95"/>
      <c r="L875" s="115"/>
      <c r="M875" s="100"/>
    </row>
    <row r="876" spans="5:13" ht="13">
      <c r="E876" s="95"/>
      <c r="F876" s="95"/>
      <c r="L876" s="115"/>
      <c r="M876" s="100"/>
    </row>
    <row r="877" spans="5:13" ht="13">
      <c r="E877" s="95"/>
      <c r="F877" s="95"/>
      <c r="L877" s="115"/>
      <c r="M877" s="100"/>
    </row>
    <row r="878" spans="5:13" ht="13">
      <c r="E878" s="95"/>
      <c r="F878" s="95"/>
      <c r="L878" s="115"/>
      <c r="M878" s="100"/>
    </row>
    <row r="879" spans="5:13" ht="13">
      <c r="E879" s="95"/>
      <c r="F879" s="95"/>
      <c r="L879" s="115"/>
      <c r="M879" s="100"/>
    </row>
    <row r="880" spans="5:13" ht="13">
      <c r="E880" s="95"/>
      <c r="F880" s="95"/>
      <c r="L880" s="115"/>
      <c r="M880" s="100"/>
    </row>
    <row r="881" spans="5:13" ht="13">
      <c r="E881" s="95"/>
      <c r="F881" s="95"/>
      <c r="L881" s="115"/>
      <c r="M881" s="100"/>
    </row>
    <row r="882" spans="5:13" ht="13">
      <c r="E882" s="95"/>
      <c r="F882" s="95"/>
      <c r="L882" s="115"/>
      <c r="M882" s="100"/>
    </row>
    <row r="883" spans="5:13" ht="13">
      <c r="E883" s="95"/>
      <c r="F883" s="95"/>
      <c r="L883" s="115"/>
      <c r="M883" s="100"/>
    </row>
    <row r="884" spans="5:13" ht="13">
      <c r="E884" s="95"/>
      <c r="F884" s="95"/>
      <c r="L884" s="115"/>
      <c r="M884" s="100"/>
    </row>
    <row r="885" spans="5:13" ht="13">
      <c r="E885" s="95"/>
      <c r="F885" s="95"/>
      <c r="L885" s="115"/>
      <c r="M885" s="100"/>
    </row>
    <row r="886" spans="5:13" ht="13">
      <c r="E886" s="95"/>
      <c r="F886" s="95"/>
      <c r="L886" s="115"/>
      <c r="M886" s="100"/>
    </row>
    <row r="887" spans="5:13" ht="13">
      <c r="E887" s="95"/>
      <c r="F887" s="95"/>
      <c r="L887" s="115"/>
      <c r="M887" s="100"/>
    </row>
    <row r="888" spans="5:13" ht="13">
      <c r="E888" s="95"/>
      <c r="F888" s="95"/>
      <c r="L888" s="115"/>
      <c r="M888" s="100"/>
    </row>
    <row r="889" spans="5:13" ht="13">
      <c r="E889" s="95"/>
      <c r="F889" s="95"/>
      <c r="L889" s="115"/>
      <c r="M889" s="100"/>
    </row>
    <row r="890" spans="5:13" ht="13">
      <c r="E890" s="95"/>
      <c r="F890" s="95"/>
      <c r="L890" s="115"/>
      <c r="M890" s="100"/>
    </row>
    <row r="891" spans="5:13" ht="13">
      <c r="E891" s="95"/>
      <c r="F891" s="95"/>
      <c r="L891" s="115"/>
      <c r="M891" s="100"/>
    </row>
    <row r="892" spans="5:13" ht="13">
      <c r="E892" s="95"/>
      <c r="F892" s="95"/>
      <c r="L892" s="115"/>
      <c r="M892" s="100"/>
    </row>
    <row r="893" spans="5:13" ht="13">
      <c r="E893" s="95"/>
      <c r="F893" s="95"/>
      <c r="L893" s="115"/>
      <c r="M893" s="100"/>
    </row>
    <row r="894" spans="5:13" ht="13">
      <c r="E894" s="95"/>
      <c r="F894" s="95"/>
      <c r="L894" s="115"/>
      <c r="M894" s="100"/>
    </row>
    <row r="895" spans="5:13" ht="13">
      <c r="E895" s="95"/>
      <c r="F895" s="95"/>
      <c r="L895" s="115"/>
      <c r="M895" s="100"/>
    </row>
    <row r="896" spans="5:13" ht="13">
      <c r="E896" s="95"/>
      <c r="F896" s="95"/>
      <c r="L896" s="115"/>
      <c r="M896" s="100"/>
    </row>
    <row r="897" spans="5:13" ht="13">
      <c r="E897" s="95"/>
      <c r="F897" s="95"/>
      <c r="L897" s="115"/>
      <c r="M897" s="100"/>
    </row>
    <row r="898" spans="5:13" ht="13">
      <c r="E898" s="95"/>
      <c r="F898" s="95"/>
      <c r="L898" s="115"/>
      <c r="M898" s="100"/>
    </row>
    <row r="899" spans="5:13" ht="13">
      <c r="E899" s="95"/>
      <c r="F899" s="95"/>
      <c r="L899" s="115"/>
      <c r="M899" s="100"/>
    </row>
    <row r="900" spans="5:13" ht="13">
      <c r="E900" s="95"/>
      <c r="F900" s="95"/>
      <c r="L900" s="115"/>
      <c r="M900" s="100"/>
    </row>
    <row r="901" spans="5:13" ht="13">
      <c r="E901" s="95"/>
      <c r="F901" s="95"/>
      <c r="L901" s="115"/>
      <c r="M901" s="100"/>
    </row>
    <row r="902" spans="5:13" ht="13">
      <c r="E902" s="95"/>
      <c r="F902" s="95"/>
      <c r="L902" s="115"/>
      <c r="M902" s="100"/>
    </row>
    <row r="903" spans="5:13" ht="13">
      <c r="E903" s="95"/>
      <c r="F903" s="95"/>
      <c r="L903" s="115"/>
      <c r="M903" s="100"/>
    </row>
    <row r="904" spans="5:13" ht="13">
      <c r="E904" s="95"/>
      <c r="F904" s="95"/>
      <c r="L904" s="115"/>
      <c r="M904" s="100"/>
    </row>
    <row r="905" spans="5:13" ht="13">
      <c r="E905" s="95"/>
      <c r="F905" s="95"/>
      <c r="L905" s="115"/>
      <c r="M905" s="100"/>
    </row>
    <row r="906" spans="5:13" ht="13">
      <c r="E906" s="95"/>
      <c r="F906" s="95"/>
      <c r="L906" s="115"/>
      <c r="M906" s="100"/>
    </row>
    <row r="907" spans="5:13" ht="13">
      <c r="E907" s="95"/>
      <c r="F907" s="95"/>
      <c r="L907" s="115"/>
      <c r="M907" s="100"/>
    </row>
    <row r="908" spans="5:13" ht="13">
      <c r="E908" s="95"/>
      <c r="F908" s="95"/>
      <c r="L908" s="115"/>
      <c r="M908" s="100"/>
    </row>
    <row r="909" spans="5:13" ht="13">
      <c r="E909" s="95"/>
      <c r="F909" s="95"/>
      <c r="L909" s="115"/>
      <c r="M909" s="100"/>
    </row>
    <row r="910" spans="5:13" ht="13">
      <c r="E910" s="95"/>
      <c r="F910" s="95"/>
      <c r="L910" s="115"/>
      <c r="M910" s="100"/>
    </row>
    <row r="911" spans="5:13" ht="13">
      <c r="E911" s="95"/>
      <c r="F911" s="95"/>
      <c r="L911" s="115"/>
      <c r="M911" s="100"/>
    </row>
    <row r="912" spans="5:13" ht="13">
      <c r="E912" s="95"/>
      <c r="F912" s="95"/>
      <c r="L912" s="115"/>
      <c r="M912" s="100"/>
    </row>
    <row r="913" spans="5:13" ht="13">
      <c r="E913" s="95"/>
      <c r="F913" s="95"/>
      <c r="L913" s="115"/>
      <c r="M913" s="100"/>
    </row>
    <row r="914" spans="5:13" ht="13">
      <c r="E914" s="95"/>
      <c r="F914" s="95"/>
      <c r="L914" s="115"/>
      <c r="M914" s="100"/>
    </row>
    <row r="915" spans="5:13" ht="13">
      <c r="E915" s="95"/>
      <c r="F915" s="95"/>
      <c r="L915" s="115"/>
      <c r="M915" s="100"/>
    </row>
    <row r="916" spans="5:13" ht="13">
      <c r="E916" s="95"/>
      <c r="F916" s="95"/>
      <c r="L916" s="115"/>
      <c r="M916" s="100"/>
    </row>
    <row r="917" spans="5:13" ht="13">
      <c r="E917" s="95"/>
      <c r="F917" s="95"/>
      <c r="L917" s="115"/>
      <c r="M917" s="100"/>
    </row>
    <row r="918" spans="5:13" ht="13">
      <c r="E918" s="95"/>
      <c r="F918" s="95"/>
      <c r="L918" s="115"/>
      <c r="M918" s="100"/>
    </row>
    <row r="919" spans="5:13" ht="13">
      <c r="E919" s="95"/>
      <c r="F919" s="95"/>
      <c r="L919" s="115"/>
      <c r="M919" s="100"/>
    </row>
    <row r="920" spans="5:13" ht="13">
      <c r="E920" s="95"/>
      <c r="F920" s="95"/>
      <c r="L920" s="115"/>
      <c r="M920" s="100"/>
    </row>
    <row r="921" spans="5:13" ht="13">
      <c r="E921" s="95"/>
      <c r="F921" s="95"/>
      <c r="L921" s="115"/>
      <c r="M921" s="100"/>
    </row>
    <row r="922" spans="5:13" ht="13">
      <c r="E922" s="95"/>
      <c r="F922" s="95"/>
      <c r="L922" s="115"/>
      <c r="M922" s="100"/>
    </row>
    <row r="923" spans="5:13" ht="13">
      <c r="E923" s="95"/>
      <c r="F923" s="95"/>
      <c r="L923" s="115"/>
      <c r="M923" s="100"/>
    </row>
    <row r="924" spans="5:13" ht="13">
      <c r="E924" s="95"/>
      <c r="F924" s="95"/>
      <c r="L924" s="115"/>
      <c r="M924" s="100"/>
    </row>
    <row r="925" spans="5:13" ht="13">
      <c r="E925" s="95"/>
      <c r="F925" s="95"/>
      <c r="L925" s="115"/>
      <c r="M925" s="100"/>
    </row>
    <row r="926" spans="5:13" ht="13">
      <c r="E926" s="95"/>
      <c r="F926" s="95"/>
      <c r="L926" s="115"/>
      <c r="M926" s="100"/>
    </row>
    <row r="927" spans="5:13" ht="13">
      <c r="E927" s="95"/>
      <c r="F927" s="95"/>
      <c r="L927" s="115"/>
      <c r="M927" s="100"/>
    </row>
    <row r="928" spans="5:13" ht="13">
      <c r="E928" s="95"/>
      <c r="F928" s="95"/>
      <c r="L928" s="115"/>
      <c r="M928" s="100"/>
    </row>
    <row r="929" spans="5:13" ht="13">
      <c r="E929" s="95"/>
      <c r="F929" s="95"/>
      <c r="L929" s="115"/>
      <c r="M929" s="100"/>
    </row>
    <row r="930" spans="5:13" ht="13">
      <c r="E930" s="95"/>
      <c r="F930" s="95"/>
      <c r="L930" s="115"/>
      <c r="M930" s="100"/>
    </row>
    <row r="931" spans="5:13" ht="13">
      <c r="E931" s="95"/>
      <c r="F931" s="95"/>
      <c r="L931" s="115"/>
      <c r="M931" s="100"/>
    </row>
    <row r="932" spans="5:13" ht="13">
      <c r="E932" s="95"/>
      <c r="F932" s="95"/>
      <c r="L932" s="115"/>
      <c r="M932" s="100"/>
    </row>
    <row r="933" spans="5:13" ht="13">
      <c r="E933" s="95"/>
      <c r="F933" s="95"/>
      <c r="L933" s="115"/>
      <c r="M933" s="100"/>
    </row>
    <row r="934" spans="5:13" ht="13">
      <c r="E934" s="95"/>
      <c r="F934" s="95"/>
      <c r="L934" s="115"/>
      <c r="M934" s="100"/>
    </row>
    <row r="935" spans="5:13" ht="13">
      <c r="E935" s="95"/>
      <c r="F935" s="95"/>
      <c r="L935" s="115"/>
      <c r="M935" s="100"/>
    </row>
    <row r="936" spans="5:13" ht="13">
      <c r="E936" s="95"/>
      <c r="F936" s="95"/>
      <c r="L936" s="115"/>
      <c r="M936" s="100"/>
    </row>
    <row r="937" spans="5:13" ht="13">
      <c r="E937" s="95"/>
      <c r="F937" s="95"/>
      <c r="L937" s="115"/>
      <c r="M937" s="100"/>
    </row>
    <row r="938" spans="5:13" ht="13">
      <c r="E938" s="95"/>
      <c r="F938" s="95"/>
      <c r="L938" s="115"/>
      <c r="M938" s="100"/>
    </row>
    <row r="939" spans="5:13" ht="13">
      <c r="E939" s="95"/>
      <c r="F939" s="95"/>
      <c r="L939" s="115"/>
      <c r="M939" s="100"/>
    </row>
    <row r="940" spans="5:13" ht="13">
      <c r="E940" s="95"/>
      <c r="F940" s="95"/>
      <c r="L940" s="115"/>
      <c r="M940" s="100"/>
    </row>
    <row r="941" spans="5:13" ht="13">
      <c r="E941" s="95"/>
      <c r="F941" s="95"/>
      <c r="L941" s="115"/>
      <c r="M941" s="100"/>
    </row>
    <row r="942" spans="5:13" ht="13">
      <c r="E942" s="95"/>
      <c r="F942" s="95"/>
      <c r="L942" s="115"/>
      <c r="M942" s="100"/>
    </row>
    <row r="943" spans="5:13" ht="13">
      <c r="E943" s="95"/>
      <c r="F943" s="95"/>
      <c r="L943" s="115"/>
      <c r="M943" s="100"/>
    </row>
    <row r="944" spans="5:13" ht="13">
      <c r="E944" s="95"/>
      <c r="F944" s="95"/>
      <c r="L944" s="115"/>
      <c r="M944" s="100"/>
    </row>
    <row r="945" spans="5:13" ht="13">
      <c r="E945" s="95"/>
      <c r="F945" s="95"/>
      <c r="L945" s="115"/>
      <c r="M945" s="100"/>
    </row>
    <row r="946" spans="5:13" ht="13">
      <c r="E946" s="95"/>
      <c r="F946" s="95"/>
      <c r="L946" s="115"/>
      <c r="M946" s="100"/>
    </row>
    <row r="947" spans="5:13" ht="13">
      <c r="E947" s="95"/>
      <c r="F947" s="95"/>
      <c r="L947" s="115"/>
      <c r="M947" s="100"/>
    </row>
    <row r="948" spans="5:13" ht="13">
      <c r="E948" s="95"/>
      <c r="F948" s="95"/>
      <c r="L948" s="115"/>
      <c r="M948" s="100"/>
    </row>
    <row r="949" spans="5:13" ht="13">
      <c r="E949" s="95"/>
      <c r="F949" s="95"/>
      <c r="L949" s="115"/>
      <c r="M949" s="100"/>
    </row>
    <row r="950" spans="5:13" ht="13">
      <c r="E950" s="95"/>
      <c r="F950" s="95"/>
      <c r="L950" s="115"/>
      <c r="M950" s="100"/>
    </row>
    <row r="951" spans="5:13" ht="13">
      <c r="E951" s="95"/>
      <c r="F951" s="95"/>
      <c r="L951" s="115"/>
      <c r="M951" s="100"/>
    </row>
    <row r="952" spans="5:13" ht="13">
      <c r="E952" s="95"/>
      <c r="F952" s="95"/>
      <c r="L952" s="115"/>
      <c r="M952" s="100"/>
    </row>
    <row r="953" spans="5:13" ht="13">
      <c r="E953" s="95"/>
      <c r="F953" s="95"/>
      <c r="L953" s="115"/>
      <c r="M953" s="100"/>
    </row>
    <row r="954" spans="5:13" ht="13">
      <c r="E954" s="95"/>
      <c r="F954" s="95"/>
      <c r="L954" s="115"/>
      <c r="M954" s="100"/>
    </row>
    <row r="955" spans="5:13" ht="13">
      <c r="E955" s="95"/>
      <c r="F955" s="95"/>
      <c r="L955" s="115"/>
      <c r="M955" s="100"/>
    </row>
    <row r="956" spans="5:13" ht="13">
      <c r="E956" s="95"/>
      <c r="F956" s="95"/>
      <c r="L956" s="115"/>
      <c r="M956" s="100"/>
    </row>
    <row r="957" spans="5:13" ht="13">
      <c r="E957" s="95"/>
      <c r="F957" s="95"/>
      <c r="L957" s="115"/>
      <c r="M957" s="100"/>
    </row>
    <row r="958" spans="5:13" ht="13">
      <c r="E958" s="95"/>
      <c r="F958" s="95"/>
      <c r="L958" s="115"/>
      <c r="M958" s="100"/>
    </row>
    <row r="959" spans="5:13" ht="13">
      <c r="E959" s="95"/>
      <c r="F959" s="95"/>
      <c r="L959" s="115"/>
      <c r="M959" s="100"/>
    </row>
    <row r="960" spans="5:13" ht="13">
      <c r="E960" s="95"/>
      <c r="F960" s="95"/>
      <c r="L960" s="115"/>
      <c r="M960" s="100"/>
    </row>
    <row r="961" spans="5:13" ht="13">
      <c r="E961" s="95"/>
      <c r="F961" s="95"/>
      <c r="L961" s="115"/>
      <c r="M961" s="100"/>
    </row>
    <row r="962" spans="5:13" ht="13">
      <c r="E962" s="95"/>
      <c r="F962" s="95"/>
      <c r="L962" s="115"/>
      <c r="M962" s="100"/>
    </row>
    <row r="963" spans="5:13" ht="13">
      <c r="E963" s="95"/>
      <c r="F963" s="95"/>
      <c r="L963" s="115"/>
      <c r="M963" s="100"/>
    </row>
    <row r="964" spans="5:13" ht="13">
      <c r="E964" s="95"/>
      <c r="F964" s="95"/>
      <c r="L964" s="115"/>
      <c r="M964" s="100"/>
    </row>
    <row r="965" spans="5:13" ht="13">
      <c r="E965" s="95"/>
      <c r="F965" s="95"/>
      <c r="L965" s="115"/>
      <c r="M965" s="100"/>
    </row>
    <row r="966" spans="5:13" ht="13">
      <c r="E966" s="95"/>
      <c r="F966" s="95"/>
      <c r="L966" s="115"/>
      <c r="M966" s="100"/>
    </row>
    <row r="967" spans="5:13" ht="13">
      <c r="E967" s="95"/>
      <c r="F967" s="95"/>
      <c r="L967" s="115"/>
      <c r="M967" s="100"/>
    </row>
    <row r="968" spans="5:13" ht="13">
      <c r="E968" s="95"/>
      <c r="F968" s="95"/>
      <c r="L968" s="115"/>
      <c r="M968" s="100"/>
    </row>
    <row r="969" spans="5:13" ht="13">
      <c r="E969" s="95"/>
      <c r="F969" s="95"/>
      <c r="L969" s="115"/>
      <c r="M969" s="100"/>
    </row>
    <row r="970" spans="5:13" ht="13">
      <c r="E970" s="95"/>
      <c r="F970" s="95"/>
      <c r="L970" s="115"/>
      <c r="M970" s="100"/>
    </row>
    <row r="971" spans="5:13" ht="13">
      <c r="E971" s="95"/>
      <c r="F971" s="95"/>
      <c r="L971" s="115"/>
      <c r="M971" s="100"/>
    </row>
    <row r="972" spans="5:13" ht="13">
      <c r="E972" s="95"/>
      <c r="F972" s="95"/>
      <c r="L972" s="115"/>
      <c r="M972" s="100"/>
    </row>
    <row r="973" spans="5:13" ht="13">
      <c r="E973" s="95"/>
      <c r="F973" s="95"/>
      <c r="L973" s="115"/>
      <c r="M973" s="100"/>
    </row>
    <row r="974" spans="5:13" ht="13">
      <c r="E974" s="95"/>
      <c r="F974" s="95"/>
      <c r="L974" s="115"/>
      <c r="M974" s="100"/>
    </row>
    <row r="975" spans="5:13" ht="13">
      <c r="E975" s="95"/>
      <c r="F975" s="95"/>
      <c r="L975" s="115"/>
      <c r="M975" s="100"/>
    </row>
    <row r="976" spans="5:13" ht="13">
      <c r="E976" s="95"/>
      <c r="F976" s="95"/>
      <c r="L976" s="115"/>
      <c r="M976" s="100"/>
    </row>
    <row r="977" spans="5:13" ht="13">
      <c r="E977" s="95"/>
      <c r="F977" s="95"/>
      <c r="L977" s="115"/>
      <c r="M977" s="100"/>
    </row>
    <row r="978" spans="5:13" ht="13">
      <c r="E978" s="95"/>
      <c r="F978" s="95"/>
      <c r="L978" s="115"/>
      <c r="M978" s="100"/>
    </row>
    <row r="979" spans="5:13" ht="13">
      <c r="E979" s="95"/>
      <c r="F979" s="95"/>
      <c r="L979" s="115"/>
      <c r="M979" s="100"/>
    </row>
    <row r="980" spans="5:13" ht="13">
      <c r="E980" s="95"/>
      <c r="F980" s="95"/>
      <c r="L980" s="115"/>
      <c r="M980" s="100"/>
    </row>
    <row r="981" spans="5:13" ht="13">
      <c r="E981" s="95"/>
      <c r="F981" s="95"/>
      <c r="L981" s="115"/>
      <c r="M981" s="100"/>
    </row>
    <row r="982" spans="5:13" ht="13">
      <c r="E982" s="95"/>
      <c r="F982" s="95"/>
      <c r="L982" s="115"/>
      <c r="M982" s="100"/>
    </row>
    <row r="983" spans="5:13" ht="13">
      <c r="E983" s="95"/>
      <c r="F983" s="95"/>
      <c r="L983" s="115"/>
      <c r="M983" s="100"/>
    </row>
    <row r="984" spans="5:13" ht="13">
      <c r="E984" s="95"/>
      <c r="F984" s="95"/>
      <c r="L984" s="115"/>
      <c r="M984" s="100"/>
    </row>
    <row r="985" spans="5:13" ht="13">
      <c r="E985" s="95"/>
      <c r="F985" s="95"/>
      <c r="L985" s="115"/>
      <c r="M985" s="100"/>
    </row>
    <row r="986" spans="5:13" ht="13">
      <c r="E986" s="95"/>
      <c r="F986" s="95"/>
      <c r="L986" s="115"/>
      <c r="M986" s="100"/>
    </row>
    <row r="987" spans="5:13" ht="13">
      <c r="E987" s="95"/>
      <c r="F987" s="95"/>
      <c r="L987" s="115"/>
      <c r="M987" s="100"/>
    </row>
  </sheetData>
  <mergeCells count="11">
    <mergeCell ref="C31:D31"/>
    <mergeCell ref="C36:D36"/>
    <mergeCell ref="C40:D40"/>
    <mergeCell ref="B51:I51"/>
    <mergeCell ref="B3:K3"/>
    <mergeCell ref="C6:D6"/>
    <mergeCell ref="C11:D11"/>
    <mergeCell ref="C16:D16"/>
    <mergeCell ref="C19:D19"/>
    <mergeCell ref="C24:D24"/>
    <mergeCell ref="C28:D2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B1:X1034"/>
  <sheetViews>
    <sheetView showGridLines="0" topLeftCell="A3" workbookViewId="0"/>
  </sheetViews>
  <sheetFormatPr baseColWidth="10" defaultColWidth="12.6640625" defaultRowHeight="15.75" customHeight="1"/>
  <cols>
    <col min="1" max="1" width="5.1640625" customWidth="1"/>
    <col min="2" max="2" width="3.83203125" customWidth="1"/>
    <col min="3" max="3" width="19" customWidth="1"/>
    <col min="5" max="5" width="14.6640625" customWidth="1"/>
    <col min="6" max="6" width="12.83203125" customWidth="1"/>
    <col min="7" max="8" width="17.33203125" hidden="1" customWidth="1"/>
    <col min="9" max="9" width="17.33203125" customWidth="1"/>
    <col min="11" max="11" width="4" customWidth="1"/>
    <col min="12" max="12" width="10.1640625" customWidth="1"/>
    <col min="13" max="17" width="9.1640625" customWidth="1"/>
    <col min="18" max="18" width="11.83203125" customWidth="1"/>
    <col min="19" max="21" width="9.1640625" customWidth="1"/>
  </cols>
  <sheetData>
    <row r="1" spans="2:22" ht="15.75" customHeight="1">
      <c r="L1" s="116"/>
      <c r="O1" s="5"/>
    </row>
    <row r="2" spans="2:22" ht="15.75" customHeight="1">
      <c r="B2" s="302" t="s">
        <v>194</v>
      </c>
      <c r="C2" s="291"/>
      <c r="D2" s="291"/>
      <c r="E2" s="291"/>
      <c r="F2" s="291"/>
      <c r="G2" s="291"/>
      <c r="H2" s="291"/>
      <c r="I2" s="291"/>
      <c r="J2" s="291"/>
      <c r="K2" s="292"/>
      <c r="L2" s="116"/>
      <c r="O2" s="5"/>
    </row>
    <row r="3" spans="2:22" ht="15.75" customHeight="1">
      <c r="L3" s="116"/>
      <c r="M3" s="117"/>
      <c r="N3" s="117" t="s">
        <v>195</v>
      </c>
      <c r="O3" s="5"/>
    </row>
    <row r="4" spans="2:22" ht="15.75" customHeight="1">
      <c r="B4" s="118"/>
      <c r="C4" s="119"/>
      <c r="D4" s="119"/>
      <c r="E4" s="119"/>
      <c r="F4" s="119"/>
      <c r="G4" s="119"/>
      <c r="H4" s="119"/>
      <c r="I4" s="119"/>
      <c r="J4" s="119"/>
      <c r="K4" s="120"/>
      <c r="L4" s="116"/>
      <c r="N4" s="306"/>
      <c r="O4" s="307"/>
      <c r="P4" s="307"/>
      <c r="Q4" s="307"/>
      <c r="R4" s="307"/>
      <c r="S4" s="307"/>
      <c r="T4" s="307"/>
      <c r="U4" s="308"/>
    </row>
    <row r="5" spans="2:22" ht="27" customHeight="1">
      <c r="B5" s="121"/>
      <c r="C5" s="302" t="s">
        <v>196</v>
      </c>
      <c r="D5" s="291"/>
      <c r="E5" s="291"/>
      <c r="F5" s="291"/>
      <c r="G5" s="291"/>
      <c r="H5" s="291"/>
      <c r="I5" s="291"/>
      <c r="J5" s="292"/>
      <c r="K5" s="122"/>
      <c r="L5" s="116"/>
      <c r="N5" s="309"/>
      <c r="O5" s="289"/>
      <c r="P5" s="289"/>
      <c r="Q5" s="289"/>
      <c r="R5" s="289"/>
      <c r="S5" s="289"/>
      <c r="T5" s="289"/>
      <c r="U5" s="310"/>
      <c r="V5" s="95">
        <f>E7/12</f>
        <v>0</v>
      </c>
    </row>
    <row r="6" spans="2:22" ht="15.75" customHeight="1">
      <c r="B6" s="121"/>
      <c r="K6" s="122"/>
      <c r="L6" s="116"/>
      <c r="N6" s="309"/>
      <c r="O6" s="289"/>
      <c r="P6" s="289"/>
      <c r="Q6" s="289"/>
      <c r="R6" s="289"/>
      <c r="S6" s="289"/>
      <c r="T6" s="289"/>
      <c r="U6" s="310"/>
    </row>
    <row r="7" spans="2:22" ht="15.75" customHeight="1">
      <c r="B7" s="121"/>
      <c r="C7" s="305" t="s">
        <v>197</v>
      </c>
      <c r="D7" s="292"/>
      <c r="E7" s="123"/>
      <c r="F7" s="314" t="s">
        <v>198</v>
      </c>
      <c r="G7" s="289"/>
      <c r="H7" s="289"/>
      <c r="I7" s="289"/>
      <c r="J7" s="289"/>
      <c r="K7" s="122"/>
      <c r="L7" s="116"/>
      <c r="N7" s="309"/>
      <c r="O7" s="289"/>
      <c r="P7" s="289"/>
      <c r="Q7" s="289"/>
      <c r="R7" s="289"/>
      <c r="S7" s="289"/>
      <c r="T7" s="289"/>
      <c r="U7" s="310"/>
    </row>
    <row r="8" spans="2:22" ht="15.75" customHeight="1">
      <c r="B8" s="121"/>
      <c r="K8" s="122"/>
      <c r="L8" s="116"/>
      <c r="N8" s="309"/>
      <c r="O8" s="289"/>
      <c r="P8" s="289"/>
      <c r="Q8" s="289"/>
      <c r="R8" s="289"/>
      <c r="S8" s="289"/>
      <c r="T8" s="289"/>
      <c r="U8" s="310"/>
    </row>
    <row r="9" spans="2:22" ht="15.75" customHeight="1">
      <c r="B9" s="121"/>
      <c r="C9" s="125" t="s">
        <v>199</v>
      </c>
      <c r="D9" s="125" t="s">
        <v>200</v>
      </c>
      <c r="E9" s="125" t="s">
        <v>201</v>
      </c>
      <c r="F9" s="125" t="s">
        <v>202</v>
      </c>
      <c r="G9" s="125" t="s">
        <v>203</v>
      </c>
      <c r="H9" s="125"/>
      <c r="I9" s="125" t="s">
        <v>204</v>
      </c>
      <c r="J9" s="125" t="s">
        <v>165</v>
      </c>
      <c r="K9" s="122"/>
      <c r="L9" s="116"/>
      <c r="N9" s="309"/>
      <c r="O9" s="289"/>
      <c r="P9" s="289"/>
      <c r="Q9" s="289"/>
      <c r="R9" s="289"/>
      <c r="S9" s="289"/>
      <c r="T9" s="289"/>
      <c r="U9" s="310"/>
    </row>
    <row r="10" spans="2:22" ht="15.75" customHeight="1">
      <c r="B10" s="121"/>
      <c r="C10" s="126">
        <v>1</v>
      </c>
      <c r="D10" s="127">
        <v>0</v>
      </c>
      <c r="E10" s="127">
        <v>10901628</v>
      </c>
      <c r="F10" s="128">
        <v>0</v>
      </c>
      <c r="G10" s="127">
        <v>0</v>
      </c>
      <c r="H10" s="129"/>
      <c r="I10" s="130">
        <f t="shared" ref="I10:I17" si="0">IF($E$7&lt;E10,+IF(D10&lt;$E$7,$E$7,0),0)</f>
        <v>0</v>
      </c>
      <c r="J10" s="130">
        <v>0</v>
      </c>
      <c r="K10" s="131"/>
      <c r="L10" s="116"/>
      <c r="N10" s="309"/>
      <c r="O10" s="289"/>
      <c r="P10" s="289"/>
      <c r="Q10" s="289"/>
      <c r="R10" s="289"/>
      <c r="S10" s="289"/>
      <c r="T10" s="289"/>
      <c r="U10" s="310"/>
    </row>
    <row r="11" spans="2:22" ht="15.75" customHeight="1">
      <c r="B11" s="121"/>
      <c r="C11" s="126">
        <v>2</v>
      </c>
      <c r="D11" s="127">
        <v>10901628.01</v>
      </c>
      <c r="E11" s="127">
        <v>24225840</v>
      </c>
      <c r="F11" s="128">
        <v>0.04</v>
      </c>
      <c r="G11" s="127">
        <v>436065.12</v>
      </c>
      <c r="H11" s="129"/>
      <c r="I11" s="130">
        <f t="shared" si="0"/>
        <v>0</v>
      </c>
      <c r="J11" s="130">
        <f t="shared" ref="J11:J17" si="1">IF(I11&gt;0,(I11*F11-G11),0)</f>
        <v>0</v>
      </c>
      <c r="K11" s="122"/>
      <c r="L11" s="116"/>
      <c r="N11" s="309"/>
      <c r="O11" s="289"/>
      <c r="P11" s="289"/>
      <c r="Q11" s="289"/>
      <c r="R11" s="289"/>
      <c r="S11" s="289"/>
      <c r="T11" s="289"/>
      <c r="U11" s="310"/>
    </row>
    <row r="12" spans="2:22" ht="15.75" customHeight="1">
      <c r="B12" s="121"/>
      <c r="C12" s="126">
        <v>3</v>
      </c>
      <c r="D12" s="127">
        <v>24225840.010000002</v>
      </c>
      <c r="E12" s="127">
        <v>40376400</v>
      </c>
      <c r="F12" s="128">
        <v>0.08</v>
      </c>
      <c r="G12" s="127">
        <v>1405098.72</v>
      </c>
      <c r="H12" s="129"/>
      <c r="I12" s="130">
        <f t="shared" si="0"/>
        <v>0</v>
      </c>
      <c r="J12" s="130">
        <f t="shared" si="1"/>
        <v>0</v>
      </c>
      <c r="K12" s="132"/>
      <c r="L12" s="95"/>
      <c r="N12" s="309"/>
      <c r="O12" s="289"/>
      <c r="P12" s="289"/>
      <c r="Q12" s="289"/>
      <c r="R12" s="289"/>
      <c r="S12" s="289"/>
      <c r="T12" s="289"/>
      <c r="U12" s="310"/>
    </row>
    <row r="13" spans="2:22" ht="15.75" customHeight="1">
      <c r="B13" s="121"/>
      <c r="C13" s="133">
        <v>4</v>
      </c>
      <c r="D13" s="134">
        <v>40376400.009999998</v>
      </c>
      <c r="E13" s="134">
        <v>56526960</v>
      </c>
      <c r="F13" s="135">
        <v>0.14000000000000001</v>
      </c>
      <c r="G13" s="134">
        <v>3625800.72</v>
      </c>
      <c r="H13" s="134"/>
      <c r="I13" s="136">
        <f t="shared" si="0"/>
        <v>0</v>
      </c>
      <c r="J13" s="136">
        <f t="shared" si="1"/>
        <v>0</v>
      </c>
      <c r="K13" s="122"/>
      <c r="L13" s="116"/>
      <c r="N13" s="309"/>
      <c r="O13" s="289"/>
      <c r="P13" s="289"/>
      <c r="Q13" s="289"/>
      <c r="R13" s="289"/>
      <c r="S13" s="289"/>
      <c r="T13" s="289"/>
      <c r="U13" s="310"/>
    </row>
    <row r="14" spans="2:22" ht="15.75" customHeight="1">
      <c r="B14" s="121"/>
      <c r="C14" s="133">
        <v>5</v>
      </c>
      <c r="D14" s="134">
        <v>56526960.009999998</v>
      </c>
      <c r="E14" s="134">
        <v>72677520</v>
      </c>
      <c r="F14" s="135">
        <v>0.23</v>
      </c>
      <c r="G14" s="134">
        <v>8995861.9199999999</v>
      </c>
      <c r="H14" s="134"/>
      <c r="I14" s="136">
        <f t="shared" si="0"/>
        <v>0</v>
      </c>
      <c r="J14" s="136">
        <f t="shared" si="1"/>
        <v>0</v>
      </c>
      <c r="K14" s="122"/>
      <c r="L14" s="116"/>
      <c r="N14" s="309"/>
      <c r="O14" s="289"/>
      <c r="P14" s="289"/>
      <c r="Q14" s="289"/>
      <c r="R14" s="289"/>
      <c r="S14" s="289"/>
      <c r="T14" s="289"/>
      <c r="U14" s="310"/>
    </row>
    <row r="15" spans="2:22" ht="15.75" customHeight="1">
      <c r="B15" s="121"/>
      <c r="C15" s="126">
        <v>6</v>
      </c>
      <c r="D15" s="127">
        <v>72677520.010000005</v>
      </c>
      <c r="E15" s="127">
        <v>96903360</v>
      </c>
      <c r="F15" s="128">
        <v>0.30399999999999999</v>
      </c>
      <c r="G15" s="127">
        <v>14373998.4</v>
      </c>
      <c r="H15" s="129"/>
      <c r="I15" s="130">
        <f t="shared" si="0"/>
        <v>0</v>
      </c>
      <c r="J15" s="130">
        <f t="shared" si="1"/>
        <v>0</v>
      </c>
      <c r="K15" s="122"/>
      <c r="L15" s="116"/>
      <c r="N15" s="309"/>
      <c r="O15" s="289"/>
      <c r="P15" s="289"/>
      <c r="Q15" s="289"/>
      <c r="R15" s="289"/>
      <c r="S15" s="289"/>
      <c r="T15" s="289"/>
      <c r="U15" s="310"/>
    </row>
    <row r="16" spans="2:22" ht="15.75" customHeight="1">
      <c r="B16" s="121"/>
      <c r="C16" s="126">
        <v>7</v>
      </c>
      <c r="D16" s="127">
        <v>96903360.010000005</v>
      </c>
      <c r="E16" s="127">
        <v>250333680</v>
      </c>
      <c r="F16" s="128">
        <v>0.35</v>
      </c>
      <c r="G16" s="127">
        <v>18831552.960000001</v>
      </c>
      <c r="H16" s="129"/>
      <c r="I16" s="130">
        <f t="shared" si="0"/>
        <v>0</v>
      </c>
      <c r="J16" s="130">
        <f t="shared" si="1"/>
        <v>0</v>
      </c>
      <c r="K16" s="122"/>
      <c r="L16" s="116"/>
      <c r="N16" s="309"/>
      <c r="O16" s="289"/>
      <c r="P16" s="289"/>
      <c r="Q16" s="289"/>
      <c r="R16" s="289"/>
      <c r="S16" s="289"/>
      <c r="T16" s="289"/>
      <c r="U16" s="310"/>
    </row>
    <row r="17" spans="2:24" ht="15.75" customHeight="1">
      <c r="B17" s="121"/>
      <c r="C17" s="126">
        <v>8</v>
      </c>
      <c r="D17" s="127">
        <v>250333680</v>
      </c>
      <c r="E17" s="127">
        <v>500000000</v>
      </c>
      <c r="F17" s="128">
        <v>0.4</v>
      </c>
      <c r="G17" s="127">
        <v>24888012.960000001</v>
      </c>
      <c r="H17" s="129"/>
      <c r="I17" s="130">
        <f t="shared" si="0"/>
        <v>0</v>
      </c>
      <c r="J17" s="130">
        <f t="shared" si="1"/>
        <v>0</v>
      </c>
      <c r="K17" s="122"/>
      <c r="L17" s="116"/>
      <c r="N17" s="309"/>
      <c r="O17" s="289"/>
      <c r="P17" s="289"/>
      <c r="Q17" s="289"/>
      <c r="R17" s="289"/>
      <c r="S17" s="289"/>
      <c r="T17" s="289"/>
      <c r="U17" s="310"/>
    </row>
    <row r="18" spans="2:24">
      <c r="B18" s="121"/>
      <c r="C18" s="304" t="s">
        <v>205</v>
      </c>
      <c r="D18" s="291"/>
      <c r="E18" s="291"/>
      <c r="F18" s="39"/>
      <c r="G18" s="39"/>
      <c r="H18" s="39"/>
      <c r="I18" s="39"/>
      <c r="J18" s="90">
        <f>SUM(J10:J17)</f>
        <v>0</v>
      </c>
      <c r="K18" s="122"/>
      <c r="L18" s="116"/>
      <c r="N18" s="309"/>
      <c r="O18" s="289"/>
      <c r="P18" s="289"/>
      <c r="Q18" s="289"/>
      <c r="R18" s="289"/>
      <c r="S18" s="289"/>
      <c r="T18" s="289"/>
      <c r="U18" s="310"/>
    </row>
    <row r="19" spans="2:24" ht="15.75" customHeight="1">
      <c r="B19" s="137"/>
      <c r="C19" s="138"/>
      <c r="D19" s="138"/>
      <c r="E19" s="138"/>
      <c r="F19" s="138"/>
      <c r="G19" s="138"/>
      <c r="H19" s="138"/>
      <c r="I19" s="138"/>
      <c r="J19" s="138"/>
      <c r="K19" s="139"/>
      <c r="L19" s="95"/>
      <c r="N19" s="311"/>
      <c r="O19" s="312"/>
      <c r="P19" s="312"/>
      <c r="Q19" s="312"/>
      <c r="R19" s="312"/>
      <c r="S19" s="312"/>
      <c r="T19" s="312"/>
      <c r="U19" s="313"/>
    </row>
    <row r="20" spans="2:24" ht="15.75" customHeight="1">
      <c r="L20" s="116"/>
      <c r="M20" s="140"/>
      <c r="N20" s="140"/>
      <c r="O20" s="141"/>
      <c r="P20" s="140"/>
    </row>
    <row r="21" spans="2:24" ht="15.75" customHeight="1">
      <c r="B21" s="118"/>
      <c r="C21" s="119"/>
      <c r="D21" s="119"/>
      <c r="E21" s="119"/>
      <c r="F21" s="119"/>
      <c r="G21" s="119"/>
      <c r="H21" s="119"/>
      <c r="I21" s="119"/>
      <c r="J21" s="119"/>
      <c r="K21" s="120"/>
      <c r="L21" s="116"/>
      <c r="M21" s="117"/>
      <c r="N21" s="117" t="s">
        <v>195</v>
      </c>
      <c r="O21" s="5"/>
    </row>
    <row r="22" spans="2:24" ht="27" customHeight="1">
      <c r="B22" s="121"/>
      <c r="C22" s="302" t="s">
        <v>206</v>
      </c>
      <c r="D22" s="291"/>
      <c r="E22" s="291"/>
      <c r="F22" s="291"/>
      <c r="G22" s="291"/>
      <c r="H22" s="291"/>
      <c r="I22" s="291"/>
      <c r="J22" s="292"/>
      <c r="K22" s="122"/>
      <c r="L22" s="116"/>
      <c r="N22" s="306"/>
      <c r="O22" s="307"/>
      <c r="P22" s="307"/>
      <c r="Q22" s="307"/>
      <c r="R22" s="307"/>
      <c r="S22" s="307"/>
      <c r="T22" s="307"/>
      <c r="U22" s="308"/>
    </row>
    <row r="23" spans="2:24" ht="15.75" customHeight="1">
      <c r="B23" s="121"/>
      <c r="K23" s="122"/>
      <c r="L23" s="116"/>
      <c r="N23" s="309"/>
      <c r="O23" s="289"/>
      <c r="P23" s="289"/>
      <c r="Q23" s="289"/>
      <c r="R23" s="289"/>
      <c r="S23" s="289"/>
      <c r="T23" s="289"/>
      <c r="U23" s="310"/>
    </row>
    <row r="24" spans="2:24" ht="15.75" customHeight="1">
      <c r="B24" s="121"/>
      <c r="C24" s="305" t="str">
        <f>C7</f>
        <v>Ingresos Totales</v>
      </c>
      <c r="D24" s="292"/>
      <c r="E24" s="123">
        <f>E7</f>
        <v>0</v>
      </c>
      <c r="F24" s="124" t="s">
        <v>207</v>
      </c>
      <c r="K24" s="122"/>
      <c r="L24" s="116"/>
      <c r="N24" s="309"/>
      <c r="O24" s="289"/>
      <c r="P24" s="289"/>
      <c r="Q24" s="289"/>
      <c r="R24" s="289"/>
      <c r="S24" s="289"/>
      <c r="T24" s="289"/>
      <c r="U24" s="310"/>
    </row>
    <row r="25" spans="2:24" ht="15.75" customHeight="1">
      <c r="B25" s="121"/>
      <c r="C25" s="305" t="s">
        <v>208</v>
      </c>
      <c r="D25" s="292"/>
      <c r="E25" s="123"/>
      <c r="F25" s="124" t="s">
        <v>209</v>
      </c>
      <c r="K25" s="122"/>
      <c r="L25" s="116"/>
      <c r="N25" s="309"/>
      <c r="O25" s="289"/>
      <c r="P25" s="289"/>
      <c r="Q25" s="289"/>
      <c r="R25" s="289"/>
      <c r="S25" s="289"/>
      <c r="T25" s="289"/>
      <c r="U25" s="310"/>
    </row>
    <row r="26" spans="2:24" ht="15.75" customHeight="1">
      <c r="B26" s="121"/>
      <c r="C26" s="305" t="s">
        <v>210</v>
      </c>
      <c r="D26" s="292"/>
      <c r="E26" s="123">
        <f>E24-E25</f>
        <v>0</v>
      </c>
      <c r="K26" s="122"/>
      <c r="L26" s="116"/>
      <c r="N26" s="309"/>
      <c r="O26" s="289"/>
      <c r="P26" s="289"/>
      <c r="Q26" s="289"/>
      <c r="R26" s="289"/>
      <c r="S26" s="289"/>
      <c r="T26" s="289"/>
      <c r="U26" s="310"/>
    </row>
    <row r="27" spans="2:24" ht="15.75" customHeight="1">
      <c r="B27" s="121"/>
      <c r="J27" s="124" t="e">
        <f>J18/J37</f>
        <v>#DIV/0!</v>
      </c>
      <c r="K27" s="122"/>
      <c r="L27" s="116"/>
      <c r="N27" s="309"/>
      <c r="O27" s="289"/>
      <c r="P27" s="289"/>
      <c r="Q27" s="289"/>
      <c r="R27" s="289"/>
      <c r="S27" s="289"/>
      <c r="T27" s="289"/>
      <c r="U27" s="310"/>
    </row>
    <row r="28" spans="2:24" ht="15.75" customHeight="1">
      <c r="B28" s="121"/>
      <c r="C28" s="305" t="s">
        <v>211</v>
      </c>
      <c r="D28" s="292"/>
      <c r="E28" s="123"/>
      <c r="K28" s="122"/>
      <c r="L28" s="116"/>
      <c r="N28" s="309"/>
      <c r="O28" s="289"/>
      <c r="P28" s="289"/>
      <c r="Q28" s="289"/>
      <c r="R28" s="289"/>
      <c r="S28" s="289"/>
      <c r="T28" s="289"/>
      <c r="U28" s="310"/>
      <c r="V28" s="124"/>
      <c r="W28" s="124"/>
      <c r="X28" s="124"/>
    </row>
    <row r="29" spans="2:24" ht="15.75" customHeight="1">
      <c r="B29" s="121"/>
      <c r="C29" s="305" t="s">
        <v>212</v>
      </c>
      <c r="D29" s="292"/>
      <c r="E29" s="123">
        <f>E24-E28</f>
        <v>0</v>
      </c>
      <c r="K29" s="122"/>
      <c r="L29" s="116"/>
      <c r="N29" s="309"/>
      <c r="O29" s="289"/>
      <c r="P29" s="289"/>
      <c r="Q29" s="289"/>
      <c r="R29" s="289"/>
      <c r="S29" s="289"/>
      <c r="T29" s="289"/>
      <c r="U29" s="310"/>
    </row>
    <row r="30" spans="2:24" ht="15.75" customHeight="1">
      <c r="B30" s="121"/>
      <c r="K30" s="122"/>
      <c r="L30" s="116"/>
      <c r="N30" s="309"/>
      <c r="O30" s="289"/>
      <c r="P30" s="289"/>
      <c r="Q30" s="289"/>
      <c r="R30" s="289"/>
      <c r="S30" s="289"/>
      <c r="T30" s="289"/>
      <c r="U30" s="310"/>
    </row>
    <row r="31" spans="2:24" ht="15.75" customHeight="1">
      <c r="B31" s="121"/>
      <c r="K31" s="122"/>
      <c r="L31" s="116"/>
      <c r="N31" s="309"/>
      <c r="O31" s="289"/>
      <c r="P31" s="289"/>
      <c r="Q31" s="289"/>
      <c r="R31" s="289"/>
      <c r="S31" s="289"/>
      <c r="T31" s="289"/>
      <c r="U31" s="310"/>
    </row>
    <row r="32" spans="2:24" ht="15.75" customHeight="1">
      <c r="B32" s="121"/>
      <c r="C32" s="125" t="s">
        <v>199</v>
      </c>
      <c r="D32" s="125" t="s">
        <v>200</v>
      </c>
      <c r="E32" s="125" t="s">
        <v>201</v>
      </c>
      <c r="F32" s="125" t="s">
        <v>202</v>
      </c>
      <c r="G32" s="125" t="s">
        <v>203</v>
      </c>
      <c r="H32" s="125"/>
      <c r="I32" s="125" t="s">
        <v>204</v>
      </c>
      <c r="J32" s="125" t="s">
        <v>165</v>
      </c>
      <c r="K32" s="122"/>
      <c r="L32" s="116"/>
      <c r="N32" s="309"/>
      <c r="O32" s="289"/>
      <c r="P32" s="289"/>
      <c r="Q32" s="289"/>
      <c r="R32" s="289"/>
      <c r="S32" s="289"/>
      <c r="T32" s="289"/>
      <c r="U32" s="310"/>
    </row>
    <row r="33" spans="2:21" ht="15.75" customHeight="1">
      <c r="B33" s="121"/>
      <c r="C33" s="142">
        <v>1</v>
      </c>
      <c r="D33" s="127">
        <v>0</v>
      </c>
      <c r="E33" s="127">
        <v>10901628</v>
      </c>
      <c r="F33" s="143">
        <v>0</v>
      </c>
      <c r="G33" s="127">
        <v>0</v>
      </c>
      <c r="H33" s="123"/>
      <c r="I33" s="123">
        <f t="shared" ref="I33:I40" si="2">IF($E$29&lt;E33,+IF(D33&lt;$E$29,$E$29,0),0)</f>
        <v>0</v>
      </c>
      <c r="J33" s="123">
        <v>0</v>
      </c>
      <c r="K33" s="131"/>
      <c r="L33" s="116"/>
      <c r="N33" s="309"/>
      <c r="O33" s="289"/>
      <c r="P33" s="289"/>
      <c r="Q33" s="289"/>
      <c r="R33" s="289"/>
      <c r="S33" s="289"/>
      <c r="T33" s="289"/>
      <c r="U33" s="310"/>
    </row>
    <row r="34" spans="2:21" ht="15.75" customHeight="1">
      <c r="B34" s="121"/>
      <c r="C34" s="142">
        <v>2</v>
      </c>
      <c r="D34" s="127">
        <v>10901628.01</v>
      </c>
      <c r="E34" s="127">
        <v>24225840</v>
      </c>
      <c r="F34" s="143">
        <v>0.04</v>
      </c>
      <c r="G34" s="127">
        <v>436065.12</v>
      </c>
      <c r="H34" s="123"/>
      <c r="I34" s="123">
        <f t="shared" si="2"/>
        <v>0</v>
      </c>
      <c r="J34" s="123">
        <f t="shared" ref="J34:J40" si="3">IF(I34&gt;0,(I34*F34-G34),0)</f>
        <v>0</v>
      </c>
      <c r="K34" s="122"/>
      <c r="L34" s="116"/>
      <c r="N34" s="309"/>
      <c r="O34" s="289"/>
      <c r="P34" s="289"/>
      <c r="Q34" s="289"/>
      <c r="R34" s="289"/>
      <c r="S34" s="289"/>
      <c r="T34" s="289"/>
      <c r="U34" s="310"/>
    </row>
    <row r="35" spans="2:21" ht="15.75" customHeight="1">
      <c r="B35" s="121"/>
      <c r="C35" s="142">
        <v>3</v>
      </c>
      <c r="D35" s="127">
        <v>24225840.010000002</v>
      </c>
      <c r="E35" s="127">
        <v>40376400</v>
      </c>
      <c r="F35" s="143">
        <v>0.08</v>
      </c>
      <c r="G35" s="127">
        <v>1405098.72</v>
      </c>
      <c r="H35" s="123"/>
      <c r="I35" s="123">
        <f t="shared" si="2"/>
        <v>0</v>
      </c>
      <c r="J35" s="123">
        <f t="shared" si="3"/>
        <v>0</v>
      </c>
      <c r="K35" s="122"/>
      <c r="L35" s="116"/>
      <c r="N35" s="309"/>
      <c r="O35" s="289"/>
      <c r="P35" s="289"/>
      <c r="Q35" s="289"/>
      <c r="R35" s="289"/>
      <c r="S35" s="289"/>
      <c r="T35" s="289"/>
      <c r="U35" s="310"/>
    </row>
    <row r="36" spans="2:21" ht="15.75" customHeight="1">
      <c r="B36" s="121"/>
      <c r="C36" s="142">
        <v>4</v>
      </c>
      <c r="D36" s="127">
        <v>40376400.009999998</v>
      </c>
      <c r="E36" s="127">
        <v>56526960</v>
      </c>
      <c r="F36" s="143">
        <v>0.14000000000000001</v>
      </c>
      <c r="G36" s="127">
        <v>3625800.72</v>
      </c>
      <c r="H36" s="123"/>
      <c r="I36" s="123">
        <f t="shared" si="2"/>
        <v>0</v>
      </c>
      <c r="J36" s="123">
        <f t="shared" si="3"/>
        <v>0</v>
      </c>
      <c r="K36" s="122"/>
      <c r="L36" s="116"/>
      <c r="N36" s="309"/>
      <c r="O36" s="289"/>
      <c r="P36" s="289"/>
      <c r="Q36" s="289"/>
      <c r="R36" s="289"/>
      <c r="S36" s="289"/>
      <c r="T36" s="289"/>
      <c r="U36" s="310"/>
    </row>
    <row r="37" spans="2:21" ht="15.75" customHeight="1">
      <c r="B37" s="121"/>
      <c r="C37" s="142">
        <v>5</v>
      </c>
      <c r="D37" s="127">
        <v>56526960.009999998</v>
      </c>
      <c r="E37" s="127">
        <v>72677520</v>
      </c>
      <c r="F37" s="143">
        <v>0.23</v>
      </c>
      <c r="G37" s="127">
        <v>8995861.9199999999</v>
      </c>
      <c r="H37" s="123"/>
      <c r="I37" s="123">
        <f t="shared" si="2"/>
        <v>0</v>
      </c>
      <c r="J37" s="123">
        <f t="shared" si="3"/>
        <v>0</v>
      </c>
      <c r="K37" s="122"/>
      <c r="L37" s="116"/>
      <c r="N37" s="311"/>
      <c r="O37" s="312"/>
      <c r="P37" s="312"/>
      <c r="Q37" s="312"/>
      <c r="R37" s="312"/>
      <c r="S37" s="312"/>
      <c r="T37" s="312"/>
      <c r="U37" s="313"/>
    </row>
    <row r="38" spans="2:21" ht="15.75" customHeight="1">
      <c r="B38" s="121"/>
      <c r="C38" s="142">
        <v>6</v>
      </c>
      <c r="D38" s="127">
        <v>72677520.010000005</v>
      </c>
      <c r="E38" s="127">
        <v>96903360</v>
      </c>
      <c r="F38" s="143">
        <v>0.3</v>
      </c>
      <c r="G38" s="127">
        <v>14373998.4</v>
      </c>
      <c r="H38" s="123"/>
      <c r="I38" s="123">
        <f t="shared" si="2"/>
        <v>0</v>
      </c>
      <c r="J38" s="123">
        <f t="shared" si="3"/>
        <v>0</v>
      </c>
      <c r="K38" s="122"/>
      <c r="L38" s="116"/>
      <c r="M38" s="140"/>
      <c r="N38" s="140"/>
      <c r="O38" s="141"/>
      <c r="P38" s="140"/>
    </row>
    <row r="39" spans="2:21" ht="15.75" customHeight="1">
      <c r="B39" s="121"/>
      <c r="C39" s="142">
        <v>7</v>
      </c>
      <c r="D39" s="127">
        <v>96903360.010000005</v>
      </c>
      <c r="E39" s="127">
        <v>250333680</v>
      </c>
      <c r="F39" s="143">
        <v>0.35</v>
      </c>
      <c r="G39" s="127">
        <v>18831552.960000001</v>
      </c>
      <c r="H39" s="123"/>
      <c r="I39" s="123">
        <f t="shared" si="2"/>
        <v>0</v>
      </c>
      <c r="J39" s="123">
        <f t="shared" si="3"/>
        <v>0</v>
      </c>
      <c r="K39" s="122"/>
      <c r="L39" s="116"/>
      <c r="M39" s="140"/>
      <c r="N39" s="140"/>
      <c r="O39" s="141"/>
      <c r="P39" s="140"/>
    </row>
    <row r="40" spans="2:21" ht="15.75" customHeight="1">
      <c r="B40" s="121"/>
      <c r="C40" s="142">
        <v>8</v>
      </c>
      <c r="D40" s="127">
        <v>250333680</v>
      </c>
      <c r="E40" s="127">
        <v>500000000</v>
      </c>
      <c r="F40" s="143">
        <v>0.4</v>
      </c>
      <c r="G40" s="127">
        <v>24888012.960000001</v>
      </c>
      <c r="H40" s="123"/>
      <c r="I40" s="123">
        <f t="shared" si="2"/>
        <v>0</v>
      </c>
      <c r="J40" s="123">
        <f t="shared" si="3"/>
        <v>0</v>
      </c>
      <c r="K40" s="122"/>
      <c r="L40" s="116"/>
      <c r="M40" s="140"/>
      <c r="N40" s="140"/>
      <c r="O40" s="141"/>
      <c r="P40" s="140"/>
    </row>
    <row r="41" spans="2:21">
      <c r="B41" s="121"/>
      <c r="C41" s="304" t="s">
        <v>213</v>
      </c>
      <c r="D41" s="291"/>
      <c r="E41" s="292"/>
      <c r="F41" s="144"/>
      <c r="G41" s="144"/>
      <c r="H41" s="144"/>
      <c r="I41" s="144"/>
      <c r="J41" s="90">
        <f>SUM(J33:J40)</f>
        <v>0</v>
      </c>
      <c r="K41" s="122"/>
      <c r="L41" s="116"/>
      <c r="M41" s="140"/>
      <c r="N41" s="140"/>
      <c r="O41" s="141"/>
      <c r="P41" s="140"/>
    </row>
    <row r="42" spans="2:21" ht="15.75" customHeight="1">
      <c r="B42" s="121"/>
      <c r="K42" s="122"/>
      <c r="L42" s="116"/>
      <c r="M42" s="140"/>
      <c r="N42" s="140"/>
      <c r="O42" s="141"/>
      <c r="P42" s="140"/>
    </row>
    <row r="43" spans="2:21">
      <c r="B43" s="121"/>
      <c r="C43" s="304" t="s">
        <v>214</v>
      </c>
      <c r="D43" s="291"/>
      <c r="E43" s="291"/>
      <c r="F43" s="291"/>
      <c r="G43" s="291"/>
      <c r="H43" s="291"/>
      <c r="I43" s="291"/>
      <c r="J43" s="90">
        <f>J18-J41</f>
        <v>0</v>
      </c>
      <c r="K43" s="122"/>
      <c r="L43" s="116"/>
      <c r="M43" s="140"/>
      <c r="N43" s="140"/>
      <c r="O43" s="141"/>
      <c r="P43" s="140"/>
    </row>
    <row r="44" spans="2:21" ht="15.75" customHeight="1">
      <c r="B44" s="137"/>
      <c r="C44" s="138"/>
      <c r="D44" s="138"/>
      <c r="E44" s="138"/>
      <c r="F44" s="138"/>
      <c r="G44" s="138"/>
      <c r="H44" s="138"/>
      <c r="I44" s="138"/>
      <c r="J44" s="138"/>
      <c r="K44" s="139"/>
      <c r="L44" s="116"/>
      <c r="M44" s="140"/>
      <c r="N44" s="140"/>
      <c r="O44" s="141"/>
      <c r="P44" s="140"/>
    </row>
    <row r="45" spans="2:21" ht="15.75" customHeight="1">
      <c r="L45" s="116"/>
      <c r="M45" s="140"/>
      <c r="N45" s="140"/>
      <c r="O45" s="141"/>
      <c r="P45" s="140"/>
    </row>
    <row r="46" spans="2:21" ht="15.75" customHeight="1">
      <c r="B46" s="118"/>
      <c r="C46" s="119"/>
      <c r="D46" s="119"/>
      <c r="E46" s="119"/>
      <c r="F46" s="119"/>
      <c r="G46" s="119"/>
      <c r="H46" s="119"/>
      <c r="I46" s="119"/>
      <c r="J46" s="119"/>
      <c r="K46" s="120"/>
      <c r="L46" s="116"/>
      <c r="M46" s="117"/>
      <c r="N46" s="117" t="s">
        <v>195</v>
      </c>
      <c r="O46" s="5"/>
    </row>
    <row r="47" spans="2:21" ht="31" customHeight="1">
      <c r="B47" s="121"/>
      <c r="C47" s="302" t="s">
        <v>215</v>
      </c>
      <c r="D47" s="291"/>
      <c r="E47" s="291"/>
      <c r="F47" s="291"/>
      <c r="G47" s="291"/>
      <c r="H47" s="291"/>
      <c r="I47" s="291"/>
      <c r="J47" s="292"/>
      <c r="K47" s="122"/>
      <c r="L47" s="116"/>
      <c r="N47" s="306"/>
      <c r="O47" s="307"/>
      <c r="P47" s="307"/>
      <c r="Q47" s="307"/>
      <c r="R47" s="307"/>
      <c r="S47" s="307"/>
      <c r="T47" s="307"/>
      <c r="U47" s="308"/>
    </row>
    <row r="48" spans="2:21" ht="13">
      <c r="B48" s="121"/>
      <c r="K48" s="122"/>
      <c r="L48" s="116"/>
      <c r="N48" s="309"/>
      <c r="O48" s="289"/>
      <c r="P48" s="289"/>
      <c r="Q48" s="289"/>
      <c r="R48" s="289"/>
      <c r="S48" s="289"/>
      <c r="T48" s="289"/>
      <c r="U48" s="310"/>
    </row>
    <row r="49" spans="2:21" ht="13">
      <c r="B49" s="121"/>
      <c r="C49" s="145" t="s">
        <v>216</v>
      </c>
      <c r="D49" s="145">
        <v>800000</v>
      </c>
      <c r="K49" s="122"/>
      <c r="L49" s="116"/>
      <c r="N49" s="309"/>
      <c r="O49" s="289"/>
      <c r="P49" s="289"/>
      <c r="Q49" s="289"/>
      <c r="R49" s="289"/>
      <c r="S49" s="289"/>
      <c r="T49" s="289"/>
      <c r="U49" s="310"/>
    </row>
    <row r="50" spans="2:21" ht="13">
      <c r="B50" s="121"/>
      <c r="C50" s="95"/>
      <c r="K50" s="122"/>
      <c r="L50" s="116"/>
      <c r="N50" s="309"/>
      <c r="O50" s="289"/>
      <c r="P50" s="289"/>
      <c r="Q50" s="289"/>
      <c r="R50" s="289"/>
      <c r="S50" s="289"/>
      <c r="T50" s="289"/>
      <c r="U50" s="310"/>
    </row>
    <row r="51" spans="2:21" ht="13">
      <c r="B51" s="121"/>
      <c r="C51" s="146" t="s">
        <v>217</v>
      </c>
      <c r="D51" s="147">
        <v>0</v>
      </c>
      <c r="E51" s="124" t="s">
        <v>218</v>
      </c>
      <c r="K51" s="122"/>
      <c r="L51" s="116"/>
      <c r="N51" s="309"/>
      <c r="O51" s="289"/>
      <c r="P51" s="289"/>
      <c r="Q51" s="289"/>
      <c r="R51" s="289"/>
      <c r="S51" s="289"/>
      <c r="T51" s="289"/>
      <c r="U51" s="310"/>
    </row>
    <row r="52" spans="2:21" ht="13">
      <c r="B52" s="121"/>
      <c r="F52" s="148"/>
      <c r="G52" s="148"/>
      <c r="H52" s="148"/>
      <c r="I52" s="148" t="s">
        <v>219</v>
      </c>
      <c r="J52" s="149" t="s">
        <v>216</v>
      </c>
      <c r="K52" s="122"/>
      <c r="L52" s="116"/>
      <c r="N52" s="309"/>
      <c r="O52" s="289"/>
      <c r="P52" s="289"/>
      <c r="Q52" s="289"/>
      <c r="R52" s="289"/>
      <c r="S52" s="289"/>
      <c r="T52" s="289"/>
      <c r="U52" s="310"/>
    </row>
    <row r="53" spans="2:21" ht="13">
      <c r="B53" s="121"/>
      <c r="C53" s="150" t="s">
        <v>220</v>
      </c>
      <c r="D53" s="151">
        <f>E7/D49</f>
        <v>0</v>
      </c>
      <c r="E53" s="152" t="s">
        <v>221</v>
      </c>
      <c r="F53" s="150" t="s">
        <v>222</v>
      </c>
      <c r="G53" s="150"/>
      <c r="H53" s="153"/>
      <c r="I53" s="153">
        <f>IF(D53&lt;90,100%,0)</f>
        <v>1</v>
      </c>
      <c r="J53" s="151">
        <f>IF(I53&gt;0,D54,0)</f>
        <v>0</v>
      </c>
      <c r="K53" s="122"/>
      <c r="L53" s="116"/>
      <c r="N53" s="309"/>
      <c r="O53" s="289"/>
      <c r="P53" s="289"/>
      <c r="Q53" s="289"/>
      <c r="R53" s="289"/>
      <c r="S53" s="289"/>
      <c r="T53" s="289"/>
      <c r="U53" s="310"/>
    </row>
    <row r="54" spans="2:21" ht="13">
      <c r="B54" s="121"/>
      <c r="C54" s="150" t="s">
        <v>223</v>
      </c>
      <c r="D54" s="151">
        <f>D51/D49</f>
        <v>0</v>
      </c>
      <c r="F54" s="150" t="s">
        <v>224</v>
      </c>
      <c r="G54" s="150"/>
      <c r="H54" s="153"/>
      <c r="I54" s="153">
        <f>IF(D53&gt;89.99,(250-(D53*1.667))/100,0)</f>
        <v>0</v>
      </c>
      <c r="J54" s="154">
        <f>IF(I54&gt;0,D54*I54,0)</f>
        <v>0</v>
      </c>
      <c r="K54" s="122"/>
      <c r="L54" s="116"/>
      <c r="N54" s="309"/>
      <c r="O54" s="289"/>
      <c r="P54" s="289"/>
      <c r="Q54" s="289"/>
      <c r="R54" s="289"/>
      <c r="S54" s="289"/>
      <c r="T54" s="289"/>
      <c r="U54" s="310"/>
    </row>
    <row r="55" spans="2:21" ht="13">
      <c r="B55" s="121"/>
      <c r="F55" s="148" t="s">
        <v>225</v>
      </c>
      <c r="G55" s="148"/>
      <c r="H55" s="148"/>
      <c r="I55" s="148"/>
      <c r="J55" s="149">
        <f>IF((J53+J54)&gt;8,8,(J53+J54))</f>
        <v>0</v>
      </c>
      <c r="K55" s="122"/>
      <c r="L55" s="116"/>
      <c r="N55" s="309"/>
      <c r="O55" s="289"/>
      <c r="P55" s="289"/>
      <c r="Q55" s="289"/>
      <c r="R55" s="289"/>
      <c r="S55" s="289"/>
      <c r="T55" s="289"/>
      <c r="U55" s="310"/>
    </row>
    <row r="56" spans="2:21" ht="13">
      <c r="B56" s="121"/>
      <c r="K56" s="122"/>
      <c r="L56" s="116"/>
      <c r="N56" s="309"/>
      <c r="O56" s="289"/>
      <c r="P56" s="289"/>
      <c r="Q56" s="289"/>
      <c r="R56" s="289"/>
      <c r="S56" s="289"/>
      <c r="T56" s="289"/>
      <c r="U56" s="310"/>
    </row>
    <row r="57" spans="2:21" ht="13">
      <c r="B57" s="121"/>
      <c r="K57" s="122"/>
      <c r="L57" s="95"/>
      <c r="N57" s="309"/>
      <c r="O57" s="289"/>
      <c r="P57" s="289"/>
      <c r="Q57" s="289"/>
      <c r="R57" s="289"/>
      <c r="S57" s="289"/>
      <c r="T57" s="289"/>
      <c r="U57" s="310"/>
    </row>
    <row r="58" spans="2:21" ht="16">
      <c r="B58" s="121"/>
      <c r="C58" s="305" t="s">
        <v>226</v>
      </c>
      <c r="D58" s="292"/>
      <c r="E58" s="123">
        <f>E7-(J55*D49)</f>
        <v>0</v>
      </c>
      <c r="K58" s="122"/>
      <c r="L58" s="116"/>
      <c r="N58" s="309"/>
      <c r="O58" s="289"/>
      <c r="P58" s="289"/>
      <c r="Q58" s="289"/>
      <c r="R58" s="289"/>
      <c r="S58" s="289"/>
      <c r="T58" s="289"/>
      <c r="U58" s="310"/>
    </row>
    <row r="59" spans="2:21" ht="13">
      <c r="B59" s="121"/>
      <c r="K59" s="122"/>
      <c r="L59" s="116"/>
      <c r="N59" s="309"/>
      <c r="O59" s="289"/>
      <c r="P59" s="289"/>
      <c r="Q59" s="289"/>
      <c r="R59" s="289"/>
      <c r="S59" s="289"/>
      <c r="T59" s="289"/>
      <c r="U59" s="310"/>
    </row>
    <row r="60" spans="2:21" ht="16">
      <c r="B60" s="121"/>
      <c r="C60" s="125" t="s">
        <v>199</v>
      </c>
      <c r="D60" s="125" t="s">
        <v>200</v>
      </c>
      <c r="E60" s="125" t="s">
        <v>201</v>
      </c>
      <c r="F60" s="125" t="s">
        <v>202</v>
      </c>
      <c r="G60" s="125" t="s">
        <v>203</v>
      </c>
      <c r="H60" s="125"/>
      <c r="I60" s="125" t="s">
        <v>204</v>
      </c>
      <c r="J60" s="125" t="s">
        <v>165</v>
      </c>
      <c r="K60" s="122"/>
      <c r="L60" s="116"/>
      <c r="N60" s="309"/>
      <c r="O60" s="289"/>
      <c r="P60" s="289"/>
      <c r="Q60" s="289"/>
      <c r="R60" s="289"/>
      <c r="S60" s="289"/>
      <c r="T60" s="289"/>
      <c r="U60" s="310"/>
    </row>
    <row r="61" spans="2:21" ht="16">
      <c r="B61" s="121"/>
      <c r="C61" s="126">
        <v>1</v>
      </c>
      <c r="D61" s="127">
        <v>0</v>
      </c>
      <c r="E61" s="127">
        <v>10901628</v>
      </c>
      <c r="F61" s="128">
        <v>0</v>
      </c>
      <c r="G61" s="127">
        <v>0</v>
      </c>
      <c r="H61" s="129"/>
      <c r="I61" s="130">
        <f t="shared" ref="I61:I68" si="4">IF($E$58&lt;E61,+IF(D61&lt;$E$58,$E$58,0),0)</f>
        <v>0</v>
      </c>
      <c r="J61" s="130">
        <v>0</v>
      </c>
      <c r="K61" s="122"/>
      <c r="L61" s="116"/>
      <c r="N61" s="309"/>
      <c r="O61" s="289"/>
      <c r="P61" s="289"/>
      <c r="Q61" s="289"/>
      <c r="R61" s="289"/>
      <c r="S61" s="289"/>
      <c r="T61" s="289"/>
      <c r="U61" s="310"/>
    </row>
    <row r="62" spans="2:21" ht="16">
      <c r="B62" s="121"/>
      <c r="C62" s="126">
        <v>2</v>
      </c>
      <c r="D62" s="127">
        <v>10901628.01</v>
      </c>
      <c r="E62" s="127">
        <v>24225840</v>
      </c>
      <c r="F62" s="128">
        <v>0.04</v>
      </c>
      <c r="G62" s="127">
        <v>436065.12</v>
      </c>
      <c r="H62" s="129"/>
      <c r="I62" s="130">
        <f t="shared" si="4"/>
        <v>0</v>
      </c>
      <c r="J62" s="130">
        <f t="shared" ref="J62:J68" si="5">IF(I62&gt;0,(I62*F62-G62),0)</f>
        <v>0</v>
      </c>
      <c r="K62" s="122"/>
      <c r="L62" s="116"/>
      <c r="N62" s="311"/>
      <c r="O62" s="312"/>
      <c r="P62" s="312"/>
      <c r="Q62" s="312"/>
      <c r="R62" s="312"/>
      <c r="S62" s="312"/>
      <c r="T62" s="312"/>
      <c r="U62" s="313"/>
    </row>
    <row r="63" spans="2:21" ht="16">
      <c r="B63" s="121"/>
      <c r="C63" s="126">
        <v>3</v>
      </c>
      <c r="D63" s="127">
        <v>24225840.010000002</v>
      </c>
      <c r="E63" s="127">
        <v>40376400</v>
      </c>
      <c r="F63" s="128">
        <v>0.08</v>
      </c>
      <c r="G63" s="127">
        <v>1405098.72</v>
      </c>
      <c r="H63" s="129"/>
      <c r="I63" s="130">
        <f t="shared" si="4"/>
        <v>0</v>
      </c>
      <c r="J63" s="130">
        <f t="shared" si="5"/>
        <v>0</v>
      </c>
      <c r="K63" s="122"/>
      <c r="L63" s="116"/>
      <c r="M63" s="140"/>
      <c r="N63" s="140"/>
      <c r="O63" s="141"/>
      <c r="P63" s="140"/>
    </row>
    <row r="64" spans="2:21" ht="16">
      <c r="B64" s="121"/>
      <c r="C64" s="126">
        <v>4</v>
      </c>
      <c r="D64" s="127">
        <v>40376400.009999998</v>
      </c>
      <c r="E64" s="127">
        <v>56526960</v>
      </c>
      <c r="F64" s="128">
        <v>0.14000000000000001</v>
      </c>
      <c r="G64" s="127">
        <v>3625800.72</v>
      </c>
      <c r="H64" s="129"/>
      <c r="I64" s="130">
        <f t="shared" si="4"/>
        <v>0</v>
      </c>
      <c r="J64" s="130">
        <f t="shared" si="5"/>
        <v>0</v>
      </c>
      <c r="K64" s="122"/>
      <c r="L64" s="116"/>
      <c r="M64" s="140"/>
      <c r="N64" s="140"/>
      <c r="O64" s="141"/>
    </row>
    <row r="65" spans="2:24" ht="16">
      <c r="B65" s="121"/>
      <c r="C65" s="126">
        <v>5</v>
      </c>
      <c r="D65" s="127">
        <v>56526960.009999998</v>
      </c>
      <c r="E65" s="127">
        <v>72677520</v>
      </c>
      <c r="F65" s="128">
        <v>0.23</v>
      </c>
      <c r="G65" s="127">
        <v>8995861.9199999999</v>
      </c>
      <c r="H65" s="129"/>
      <c r="I65" s="130">
        <f t="shared" si="4"/>
        <v>0</v>
      </c>
      <c r="J65" s="130">
        <f t="shared" si="5"/>
        <v>0</v>
      </c>
      <c r="K65" s="122"/>
      <c r="L65" s="155"/>
      <c r="M65" s="141"/>
      <c r="N65" s="141"/>
      <c r="O65" s="141"/>
      <c r="P65" s="100"/>
      <c r="Q65" s="95"/>
      <c r="V65" s="95"/>
      <c r="W65" s="95"/>
      <c r="X65" s="95" t="e">
        <f t="shared" ref="X65:X68" si="6">V65/W65</f>
        <v>#DIV/0!</v>
      </c>
    </row>
    <row r="66" spans="2:24" ht="16">
      <c r="B66" s="121"/>
      <c r="C66" s="126">
        <v>6</v>
      </c>
      <c r="D66" s="127">
        <v>72677520.010000005</v>
      </c>
      <c r="E66" s="127">
        <v>96903360</v>
      </c>
      <c r="F66" s="128">
        <v>0.3</v>
      </c>
      <c r="G66" s="127">
        <v>14373998.4</v>
      </c>
      <c r="H66" s="129"/>
      <c r="I66" s="130">
        <f t="shared" si="4"/>
        <v>0</v>
      </c>
      <c r="J66" s="130">
        <f t="shared" si="5"/>
        <v>0</v>
      </c>
      <c r="K66" s="122"/>
      <c r="L66" s="155"/>
      <c r="M66" s="141"/>
      <c r="N66" s="141"/>
      <c r="O66" s="141"/>
      <c r="P66" s="100"/>
      <c r="Q66" s="95"/>
      <c r="R66" s="100"/>
      <c r="V66" s="95"/>
      <c r="W66" s="95"/>
      <c r="X66" s="95" t="e">
        <f t="shared" si="6"/>
        <v>#DIV/0!</v>
      </c>
    </row>
    <row r="67" spans="2:24" ht="16">
      <c r="B67" s="121"/>
      <c r="C67" s="126">
        <v>7</v>
      </c>
      <c r="D67" s="127">
        <v>96903360.010000005</v>
      </c>
      <c r="E67" s="127">
        <v>250333680</v>
      </c>
      <c r="F67" s="128">
        <v>0.35</v>
      </c>
      <c r="G67" s="127">
        <v>18831552.960000001</v>
      </c>
      <c r="H67" s="129"/>
      <c r="I67" s="130">
        <f t="shared" si="4"/>
        <v>0</v>
      </c>
      <c r="J67" s="130">
        <f t="shared" si="5"/>
        <v>0</v>
      </c>
      <c r="K67" s="122"/>
      <c r="L67" s="155"/>
      <c r="M67" s="141"/>
      <c r="N67" s="141"/>
      <c r="O67" s="141"/>
      <c r="P67" s="100"/>
      <c r="Q67" s="95"/>
      <c r="V67" s="95"/>
      <c r="W67" s="95"/>
      <c r="X67" s="95" t="e">
        <f t="shared" si="6"/>
        <v>#DIV/0!</v>
      </c>
    </row>
    <row r="68" spans="2:24" ht="16">
      <c r="B68" s="121"/>
      <c r="C68" s="126">
        <v>8</v>
      </c>
      <c r="D68" s="127">
        <v>250333680</v>
      </c>
      <c r="E68" s="127">
        <v>500000000</v>
      </c>
      <c r="F68" s="128">
        <v>0.4</v>
      </c>
      <c r="G68" s="127">
        <v>24888012.960000001</v>
      </c>
      <c r="H68" s="129"/>
      <c r="I68" s="130">
        <f t="shared" si="4"/>
        <v>0</v>
      </c>
      <c r="J68" s="130">
        <f t="shared" si="5"/>
        <v>0</v>
      </c>
      <c r="K68" s="122"/>
      <c r="L68" s="155"/>
      <c r="M68" s="141"/>
      <c r="N68" s="141"/>
      <c r="O68" s="141"/>
      <c r="P68" s="100"/>
      <c r="Q68" s="95"/>
      <c r="V68" s="95"/>
      <c r="W68" s="95"/>
      <c r="X68" s="95" t="e">
        <f t="shared" si="6"/>
        <v>#DIV/0!</v>
      </c>
    </row>
    <row r="69" spans="2:24" ht="16">
      <c r="B69" s="121"/>
      <c r="C69" s="304" t="s">
        <v>205</v>
      </c>
      <c r="D69" s="291"/>
      <c r="E69" s="291"/>
      <c r="F69" s="39"/>
      <c r="G69" s="39"/>
      <c r="H69" s="39"/>
      <c r="I69" s="39"/>
      <c r="J69" s="90">
        <f>SUM(J61:J68)</f>
        <v>0</v>
      </c>
      <c r="K69" s="122"/>
      <c r="L69" s="116"/>
      <c r="M69" s="140"/>
      <c r="N69" s="140"/>
      <c r="O69" s="141"/>
      <c r="P69" s="140"/>
    </row>
    <row r="70" spans="2:24" ht="13">
      <c r="B70" s="121"/>
      <c r="K70" s="122"/>
      <c r="L70" s="116"/>
      <c r="M70" s="140"/>
      <c r="N70" s="140"/>
      <c r="O70" s="141"/>
      <c r="P70" s="140"/>
    </row>
    <row r="71" spans="2:24" ht="16">
      <c r="B71" s="121"/>
      <c r="C71" s="304" t="s">
        <v>227</v>
      </c>
      <c r="D71" s="291"/>
      <c r="E71" s="291"/>
      <c r="F71" s="291"/>
      <c r="G71" s="291"/>
      <c r="H71" s="291"/>
      <c r="I71" s="291"/>
      <c r="J71" s="90">
        <f>J18-J69</f>
        <v>0</v>
      </c>
      <c r="K71" s="122"/>
      <c r="L71" s="116"/>
      <c r="M71" s="140"/>
      <c r="N71" s="140"/>
      <c r="O71" s="141"/>
      <c r="P71" s="140"/>
    </row>
    <row r="72" spans="2:24" ht="13">
      <c r="B72" s="137"/>
      <c r="C72" s="138"/>
      <c r="D72" s="138"/>
      <c r="E72" s="138"/>
      <c r="F72" s="138"/>
      <c r="G72" s="138"/>
      <c r="H72" s="138"/>
      <c r="I72" s="138"/>
      <c r="J72" s="138"/>
      <c r="K72" s="139"/>
      <c r="L72" s="116"/>
      <c r="M72" s="140"/>
      <c r="N72" s="140"/>
      <c r="O72" s="141"/>
      <c r="P72" s="140"/>
    </row>
    <row r="73" spans="2:24" ht="13">
      <c r="L73" s="116"/>
      <c r="M73" s="140"/>
      <c r="N73" s="140"/>
      <c r="O73" s="141"/>
      <c r="P73" s="140"/>
    </row>
    <row r="74" spans="2:24" ht="13">
      <c r="L74" s="116"/>
      <c r="M74" s="140"/>
      <c r="N74" s="140"/>
      <c r="O74" s="141"/>
      <c r="P74" s="140"/>
    </row>
    <row r="75" spans="2:24" ht="13">
      <c r="L75" s="116"/>
      <c r="M75" s="140"/>
      <c r="N75" s="140"/>
      <c r="O75" s="141"/>
      <c r="P75" s="140"/>
    </row>
    <row r="76" spans="2:24" ht="13">
      <c r="L76" s="116"/>
      <c r="M76" s="140"/>
      <c r="N76" s="140"/>
      <c r="O76" s="141"/>
      <c r="P76" s="140"/>
    </row>
    <row r="77" spans="2:24" ht="13">
      <c r="L77" s="116"/>
      <c r="M77" s="140"/>
      <c r="N77" s="140"/>
      <c r="O77" s="141"/>
      <c r="P77" s="140"/>
    </row>
    <row r="78" spans="2:24" ht="13">
      <c r="L78" s="116"/>
      <c r="M78" s="140"/>
      <c r="N78" s="140"/>
      <c r="O78" s="141"/>
      <c r="P78" s="140"/>
    </row>
    <row r="79" spans="2:24" ht="13">
      <c r="L79" s="116"/>
      <c r="M79" s="140"/>
      <c r="N79" s="140"/>
      <c r="O79" s="141"/>
      <c r="P79" s="140"/>
    </row>
    <row r="80" spans="2:24" ht="13">
      <c r="L80" s="116"/>
      <c r="M80" s="140"/>
      <c r="N80" s="140"/>
      <c r="O80" s="141"/>
      <c r="P80" s="140"/>
    </row>
    <row r="81" spans="12:16" ht="13">
      <c r="L81" s="116"/>
      <c r="M81" s="140"/>
      <c r="N81" s="140"/>
      <c r="O81" s="141"/>
      <c r="P81" s="140"/>
    </row>
    <row r="82" spans="12:16" ht="13">
      <c r="L82" s="116"/>
      <c r="M82" s="140"/>
      <c r="N82" s="140"/>
      <c r="O82" s="141"/>
      <c r="P82" s="140"/>
    </row>
    <row r="83" spans="12:16" ht="13">
      <c r="L83" s="116"/>
      <c r="M83" s="140"/>
      <c r="N83" s="140"/>
      <c r="O83" s="141"/>
      <c r="P83" s="140"/>
    </row>
    <row r="84" spans="12:16" ht="13">
      <c r="L84" s="116"/>
      <c r="M84" s="140"/>
      <c r="N84" s="140"/>
      <c r="O84" s="141"/>
      <c r="P84" s="140"/>
    </row>
    <row r="85" spans="12:16" ht="13">
      <c r="L85" s="116"/>
      <c r="M85" s="140"/>
      <c r="N85" s="140"/>
      <c r="O85" s="141"/>
      <c r="P85" s="140"/>
    </row>
    <row r="86" spans="12:16" ht="13">
      <c r="L86" s="116"/>
      <c r="M86" s="140"/>
      <c r="N86" s="140"/>
      <c r="O86" s="141"/>
      <c r="P86" s="140"/>
    </row>
    <row r="87" spans="12:16" ht="13">
      <c r="L87" s="116"/>
      <c r="M87" s="140"/>
      <c r="N87" s="140"/>
      <c r="O87" s="141"/>
      <c r="P87" s="140"/>
    </row>
    <row r="88" spans="12:16" ht="13">
      <c r="L88" s="116"/>
      <c r="M88" s="140"/>
      <c r="N88" s="140"/>
      <c r="O88" s="141"/>
      <c r="P88" s="140"/>
    </row>
    <row r="89" spans="12:16" ht="13">
      <c r="L89" s="116"/>
      <c r="M89" s="140"/>
      <c r="N89" s="140"/>
      <c r="O89" s="141"/>
      <c r="P89" s="140"/>
    </row>
    <row r="90" spans="12:16" ht="13">
      <c r="L90" s="116"/>
      <c r="M90" s="140"/>
      <c r="N90" s="140"/>
      <c r="O90" s="141"/>
      <c r="P90" s="140"/>
    </row>
    <row r="91" spans="12:16" ht="13">
      <c r="L91" s="116"/>
      <c r="M91" s="140"/>
      <c r="N91" s="140"/>
      <c r="O91" s="141"/>
      <c r="P91" s="140"/>
    </row>
    <row r="92" spans="12:16" ht="13">
      <c r="L92" s="116"/>
      <c r="M92" s="140"/>
      <c r="N92" s="140"/>
      <c r="O92" s="141"/>
      <c r="P92" s="140"/>
    </row>
    <row r="93" spans="12:16" ht="13">
      <c r="L93" s="116"/>
      <c r="M93" s="140"/>
      <c r="N93" s="140"/>
      <c r="O93" s="141"/>
      <c r="P93" s="140"/>
    </row>
    <row r="94" spans="12:16" ht="13">
      <c r="L94" s="116"/>
      <c r="M94" s="140"/>
      <c r="N94" s="140"/>
      <c r="O94" s="141"/>
      <c r="P94" s="140"/>
    </row>
    <row r="95" spans="12:16" ht="13">
      <c r="L95" s="116"/>
      <c r="M95" s="140"/>
      <c r="N95" s="140"/>
      <c r="O95" s="141"/>
      <c r="P95" s="140"/>
    </row>
    <row r="96" spans="12:16" ht="13">
      <c r="L96" s="116"/>
      <c r="M96" s="140"/>
      <c r="N96" s="140"/>
      <c r="O96" s="141"/>
      <c r="P96" s="140"/>
    </row>
    <row r="97" spans="12:16" ht="13">
      <c r="L97" s="116"/>
      <c r="M97" s="140"/>
      <c r="N97" s="140"/>
      <c r="O97" s="141"/>
      <c r="P97" s="140"/>
    </row>
    <row r="98" spans="12:16" ht="13">
      <c r="L98" s="116"/>
      <c r="M98" s="140"/>
      <c r="N98" s="140"/>
      <c r="O98" s="141"/>
      <c r="P98" s="140"/>
    </row>
    <row r="99" spans="12:16" ht="13">
      <c r="L99" s="116"/>
      <c r="M99" s="140"/>
      <c r="N99" s="140"/>
      <c r="O99" s="141"/>
      <c r="P99" s="140"/>
    </row>
    <row r="100" spans="12:16" ht="13">
      <c r="L100" s="116"/>
      <c r="M100" s="140"/>
      <c r="N100" s="140"/>
      <c r="O100" s="141"/>
      <c r="P100" s="140"/>
    </row>
    <row r="101" spans="12:16" ht="13">
      <c r="L101" s="116"/>
      <c r="M101" s="140"/>
      <c r="N101" s="140"/>
      <c r="O101" s="141"/>
      <c r="P101" s="140"/>
    </row>
    <row r="102" spans="12:16" ht="13">
      <c r="L102" s="116"/>
      <c r="M102" s="140"/>
      <c r="N102" s="140"/>
      <c r="O102" s="141"/>
      <c r="P102" s="140"/>
    </row>
    <row r="103" spans="12:16" ht="13">
      <c r="L103" s="116"/>
      <c r="M103" s="140"/>
      <c r="N103" s="140"/>
      <c r="O103" s="141"/>
      <c r="P103" s="140"/>
    </row>
    <row r="104" spans="12:16" ht="13">
      <c r="L104" s="116"/>
      <c r="M104" s="140"/>
      <c r="N104" s="140"/>
      <c r="O104" s="141"/>
      <c r="P104" s="140"/>
    </row>
    <row r="105" spans="12:16" ht="13">
      <c r="L105" s="116"/>
      <c r="M105" s="140"/>
      <c r="N105" s="140"/>
      <c r="O105" s="141"/>
      <c r="P105" s="140"/>
    </row>
    <row r="106" spans="12:16" ht="13">
      <c r="L106" s="116"/>
      <c r="M106" s="140"/>
      <c r="N106" s="140"/>
      <c r="O106" s="141"/>
      <c r="P106" s="140"/>
    </row>
    <row r="107" spans="12:16" ht="13">
      <c r="L107" s="116"/>
      <c r="M107" s="140"/>
      <c r="N107" s="140"/>
      <c r="O107" s="141"/>
      <c r="P107" s="140"/>
    </row>
    <row r="108" spans="12:16" ht="13">
      <c r="L108" s="116"/>
      <c r="M108" s="140"/>
      <c r="N108" s="140"/>
      <c r="O108" s="141"/>
      <c r="P108" s="140"/>
    </row>
    <row r="109" spans="12:16" ht="13">
      <c r="L109" s="116"/>
      <c r="M109" s="140"/>
      <c r="N109" s="140"/>
      <c r="O109" s="141"/>
      <c r="P109" s="140"/>
    </row>
    <row r="110" spans="12:16" ht="13">
      <c r="L110" s="116"/>
      <c r="M110" s="140"/>
      <c r="N110" s="140"/>
      <c r="O110" s="141"/>
      <c r="P110" s="140"/>
    </row>
    <row r="111" spans="12:16" ht="13">
      <c r="L111" s="116"/>
      <c r="M111" s="140"/>
      <c r="N111" s="140"/>
      <c r="O111" s="141"/>
      <c r="P111" s="140"/>
    </row>
    <row r="112" spans="12:16" ht="13">
      <c r="L112" s="116"/>
      <c r="M112" s="140"/>
      <c r="N112" s="140"/>
      <c r="O112" s="141"/>
      <c r="P112" s="140"/>
    </row>
    <row r="113" spans="12:16" ht="13">
      <c r="L113" s="116"/>
      <c r="M113" s="140"/>
      <c r="N113" s="140"/>
      <c r="O113" s="141"/>
      <c r="P113" s="140"/>
    </row>
    <row r="114" spans="12:16" ht="13">
      <c r="L114" s="116"/>
      <c r="M114" s="140"/>
      <c r="N114" s="140"/>
      <c r="O114" s="141"/>
      <c r="P114" s="140"/>
    </row>
    <row r="115" spans="12:16" ht="13">
      <c r="L115" s="116"/>
      <c r="M115" s="140"/>
      <c r="N115" s="140"/>
      <c r="O115" s="141"/>
      <c r="P115" s="140"/>
    </row>
    <row r="116" spans="12:16" ht="13">
      <c r="L116" s="116"/>
      <c r="M116" s="140"/>
      <c r="N116" s="140"/>
      <c r="O116" s="141"/>
      <c r="P116" s="140"/>
    </row>
    <row r="117" spans="12:16" ht="13">
      <c r="L117" s="116"/>
      <c r="M117" s="140"/>
      <c r="N117" s="140"/>
      <c r="O117" s="141"/>
      <c r="P117" s="140"/>
    </row>
    <row r="118" spans="12:16" ht="13">
      <c r="L118" s="116"/>
      <c r="M118" s="140"/>
      <c r="N118" s="140"/>
      <c r="O118" s="141"/>
      <c r="P118" s="140"/>
    </row>
    <row r="119" spans="12:16" ht="13">
      <c r="L119" s="116"/>
      <c r="M119" s="140"/>
      <c r="N119" s="140"/>
      <c r="O119" s="141"/>
      <c r="P119" s="140"/>
    </row>
    <row r="120" spans="12:16" ht="13">
      <c r="L120" s="116"/>
      <c r="M120" s="140"/>
      <c r="N120" s="140"/>
      <c r="O120" s="141"/>
      <c r="P120" s="140"/>
    </row>
    <row r="121" spans="12:16" ht="13">
      <c r="L121" s="116"/>
      <c r="M121" s="140"/>
      <c r="N121" s="140"/>
      <c r="O121" s="141"/>
      <c r="P121" s="140"/>
    </row>
    <row r="122" spans="12:16" ht="13">
      <c r="L122" s="116"/>
      <c r="M122" s="140"/>
      <c r="N122" s="140"/>
      <c r="O122" s="141"/>
      <c r="P122" s="140"/>
    </row>
    <row r="123" spans="12:16" ht="13">
      <c r="L123" s="116"/>
      <c r="M123" s="140"/>
      <c r="N123" s="140"/>
      <c r="O123" s="141"/>
      <c r="P123" s="140"/>
    </row>
    <row r="124" spans="12:16" ht="13">
      <c r="L124" s="116"/>
      <c r="M124" s="140"/>
      <c r="N124" s="140"/>
      <c r="O124" s="141"/>
      <c r="P124" s="140"/>
    </row>
    <row r="125" spans="12:16" ht="13">
      <c r="L125" s="116"/>
      <c r="M125" s="140"/>
      <c r="N125" s="140"/>
      <c r="O125" s="141"/>
      <c r="P125" s="140"/>
    </row>
    <row r="126" spans="12:16" ht="13">
      <c r="L126" s="116"/>
      <c r="M126" s="140"/>
      <c r="N126" s="140"/>
      <c r="O126" s="141"/>
      <c r="P126" s="140"/>
    </row>
    <row r="127" spans="12:16" ht="13">
      <c r="L127" s="116"/>
      <c r="M127" s="140"/>
      <c r="N127" s="140"/>
      <c r="O127" s="141"/>
      <c r="P127" s="140"/>
    </row>
    <row r="128" spans="12:16" ht="13">
      <c r="L128" s="116"/>
      <c r="M128" s="140"/>
      <c r="N128" s="140"/>
      <c r="O128" s="141"/>
      <c r="P128" s="140"/>
    </row>
    <row r="129" spans="12:16" ht="13">
      <c r="L129" s="116"/>
      <c r="M129" s="140"/>
      <c r="N129" s="140"/>
      <c r="O129" s="141"/>
      <c r="P129" s="140"/>
    </row>
    <row r="130" spans="12:16" ht="13">
      <c r="L130" s="116"/>
      <c r="M130" s="140"/>
      <c r="N130" s="140"/>
      <c r="O130" s="141"/>
      <c r="P130" s="140"/>
    </row>
    <row r="131" spans="12:16" ht="13">
      <c r="L131" s="116"/>
      <c r="M131" s="140"/>
      <c r="N131" s="140"/>
      <c r="O131" s="141"/>
      <c r="P131" s="140"/>
    </row>
    <row r="132" spans="12:16" ht="13">
      <c r="L132" s="116"/>
      <c r="M132" s="140"/>
      <c r="N132" s="140"/>
      <c r="O132" s="141"/>
      <c r="P132" s="140"/>
    </row>
    <row r="133" spans="12:16" ht="13">
      <c r="L133" s="116"/>
      <c r="M133" s="140"/>
      <c r="N133" s="140"/>
      <c r="O133" s="141"/>
      <c r="P133" s="140"/>
    </row>
    <row r="134" spans="12:16" ht="13">
      <c r="L134" s="116"/>
      <c r="M134" s="140"/>
      <c r="N134" s="140"/>
      <c r="O134" s="141"/>
      <c r="P134" s="140"/>
    </row>
    <row r="135" spans="12:16" ht="13">
      <c r="L135" s="116"/>
      <c r="M135" s="140"/>
      <c r="N135" s="140"/>
      <c r="O135" s="141"/>
      <c r="P135" s="140"/>
    </row>
    <row r="136" spans="12:16" ht="13">
      <c r="L136" s="116"/>
      <c r="M136" s="140"/>
      <c r="N136" s="140"/>
      <c r="O136" s="141"/>
      <c r="P136" s="140"/>
    </row>
    <row r="137" spans="12:16" ht="13">
      <c r="L137" s="116"/>
      <c r="M137" s="140"/>
      <c r="N137" s="140"/>
      <c r="O137" s="141"/>
      <c r="P137" s="140"/>
    </row>
    <row r="138" spans="12:16" ht="13">
      <c r="L138" s="116"/>
      <c r="M138" s="140"/>
      <c r="N138" s="140"/>
      <c r="O138" s="141"/>
      <c r="P138" s="140"/>
    </row>
    <row r="139" spans="12:16" ht="13">
      <c r="L139" s="116"/>
      <c r="M139" s="140"/>
      <c r="N139" s="140"/>
      <c r="O139" s="141"/>
      <c r="P139" s="140"/>
    </row>
    <row r="140" spans="12:16" ht="13">
      <c r="L140" s="116"/>
      <c r="M140" s="140"/>
      <c r="N140" s="140"/>
      <c r="O140" s="141"/>
      <c r="P140" s="140"/>
    </row>
    <row r="141" spans="12:16" ht="13">
      <c r="L141" s="116"/>
      <c r="M141" s="140"/>
      <c r="N141" s="140"/>
      <c r="O141" s="141"/>
      <c r="P141" s="140"/>
    </row>
    <row r="142" spans="12:16" ht="13">
      <c r="L142" s="116"/>
      <c r="M142" s="140"/>
      <c r="N142" s="140"/>
      <c r="O142" s="141"/>
      <c r="P142" s="140"/>
    </row>
    <row r="143" spans="12:16" ht="13">
      <c r="L143" s="116"/>
      <c r="M143" s="140"/>
      <c r="N143" s="140"/>
      <c r="O143" s="141"/>
      <c r="P143" s="140"/>
    </row>
    <row r="144" spans="12:16" ht="13">
      <c r="L144" s="116"/>
      <c r="M144" s="140"/>
      <c r="N144" s="140"/>
      <c r="O144" s="141"/>
      <c r="P144" s="140"/>
    </row>
    <row r="145" spans="12:16" ht="13">
      <c r="L145" s="116"/>
      <c r="M145" s="140"/>
      <c r="N145" s="140"/>
      <c r="O145" s="141"/>
      <c r="P145" s="140"/>
    </row>
    <row r="146" spans="12:16" ht="13">
      <c r="L146" s="116"/>
      <c r="M146" s="140"/>
      <c r="N146" s="140"/>
      <c r="O146" s="141"/>
      <c r="P146" s="140"/>
    </row>
    <row r="147" spans="12:16" ht="13">
      <c r="L147" s="116"/>
      <c r="M147" s="140"/>
      <c r="N147" s="140"/>
      <c r="O147" s="141"/>
      <c r="P147" s="140"/>
    </row>
    <row r="148" spans="12:16" ht="13">
      <c r="L148" s="116"/>
      <c r="M148" s="140"/>
      <c r="N148" s="140"/>
      <c r="O148" s="141"/>
      <c r="P148" s="140"/>
    </row>
    <row r="149" spans="12:16" ht="13">
      <c r="L149" s="116"/>
      <c r="M149" s="140"/>
      <c r="N149" s="140"/>
      <c r="O149" s="141"/>
      <c r="P149" s="140"/>
    </row>
    <row r="150" spans="12:16" ht="13">
      <c r="L150" s="116"/>
      <c r="M150" s="140"/>
      <c r="N150" s="140"/>
      <c r="O150" s="141"/>
      <c r="P150" s="140"/>
    </row>
    <row r="151" spans="12:16" ht="13">
      <c r="L151" s="116"/>
      <c r="M151" s="140"/>
      <c r="N151" s="140"/>
      <c r="O151" s="141"/>
      <c r="P151" s="140"/>
    </row>
    <row r="152" spans="12:16" ht="13">
      <c r="L152" s="116"/>
      <c r="M152" s="140"/>
      <c r="N152" s="140"/>
      <c r="O152" s="141"/>
      <c r="P152" s="140"/>
    </row>
    <row r="153" spans="12:16" ht="13">
      <c r="L153" s="116"/>
      <c r="M153" s="140"/>
      <c r="N153" s="140"/>
      <c r="O153" s="141"/>
      <c r="P153" s="140"/>
    </row>
    <row r="154" spans="12:16" ht="13">
      <c r="L154" s="116"/>
      <c r="M154" s="140"/>
      <c r="N154" s="140"/>
      <c r="O154" s="141"/>
      <c r="P154" s="140"/>
    </row>
    <row r="155" spans="12:16" ht="13">
      <c r="L155" s="116"/>
      <c r="M155" s="140"/>
      <c r="N155" s="140"/>
      <c r="O155" s="141"/>
      <c r="P155" s="140"/>
    </row>
    <row r="156" spans="12:16" ht="13">
      <c r="L156" s="116"/>
      <c r="M156" s="140"/>
      <c r="N156" s="140"/>
      <c r="O156" s="141"/>
      <c r="P156" s="140"/>
    </row>
    <row r="157" spans="12:16" ht="13">
      <c r="L157" s="116"/>
      <c r="M157" s="140"/>
      <c r="N157" s="140"/>
      <c r="O157" s="141"/>
      <c r="P157" s="140"/>
    </row>
    <row r="158" spans="12:16" ht="13">
      <c r="L158" s="116"/>
      <c r="M158" s="140"/>
      <c r="N158" s="140"/>
      <c r="O158" s="141"/>
      <c r="P158" s="140"/>
    </row>
    <row r="159" spans="12:16" ht="13">
      <c r="L159" s="116"/>
      <c r="M159" s="140"/>
      <c r="N159" s="140"/>
      <c r="O159" s="141"/>
      <c r="P159" s="140"/>
    </row>
    <row r="160" spans="12:16" ht="13">
      <c r="L160" s="116"/>
      <c r="M160" s="140"/>
      <c r="N160" s="140"/>
      <c r="O160" s="141"/>
      <c r="P160" s="140"/>
    </row>
    <row r="161" spans="12:16" ht="13">
      <c r="L161" s="116"/>
      <c r="M161" s="140"/>
      <c r="N161" s="140"/>
      <c r="O161" s="141"/>
      <c r="P161" s="140"/>
    </row>
    <row r="162" spans="12:16" ht="13">
      <c r="L162" s="116"/>
      <c r="M162" s="140"/>
      <c r="N162" s="140"/>
      <c r="O162" s="141"/>
      <c r="P162" s="140"/>
    </row>
    <row r="163" spans="12:16" ht="13">
      <c r="L163" s="116"/>
      <c r="M163" s="140"/>
      <c r="N163" s="140"/>
      <c r="O163" s="141"/>
      <c r="P163" s="140"/>
    </row>
    <row r="164" spans="12:16" ht="13">
      <c r="L164" s="116"/>
      <c r="M164" s="140"/>
      <c r="N164" s="140"/>
      <c r="O164" s="141"/>
      <c r="P164" s="140"/>
    </row>
    <row r="165" spans="12:16" ht="13">
      <c r="L165" s="116"/>
      <c r="M165" s="140"/>
      <c r="N165" s="140"/>
      <c r="O165" s="141"/>
      <c r="P165" s="140"/>
    </row>
    <row r="166" spans="12:16" ht="13">
      <c r="L166" s="116"/>
      <c r="M166" s="140"/>
      <c r="N166" s="140"/>
      <c r="O166" s="141"/>
      <c r="P166" s="140"/>
    </row>
    <row r="167" spans="12:16" ht="13">
      <c r="L167" s="116"/>
      <c r="M167" s="140"/>
      <c r="N167" s="140"/>
      <c r="O167" s="141"/>
      <c r="P167" s="140"/>
    </row>
    <row r="168" spans="12:16" ht="13">
      <c r="L168" s="116"/>
      <c r="M168" s="140"/>
      <c r="N168" s="140"/>
      <c r="O168" s="141"/>
      <c r="P168" s="140"/>
    </row>
    <row r="169" spans="12:16" ht="13">
      <c r="L169" s="116"/>
      <c r="M169" s="140"/>
      <c r="N169" s="140"/>
      <c r="O169" s="141"/>
      <c r="P169" s="140"/>
    </row>
    <row r="170" spans="12:16" ht="13">
      <c r="L170" s="116"/>
      <c r="M170" s="140"/>
      <c r="N170" s="140"/>
      <c r="O170" s="141"/>
      <c r="P170" s="140"/>
    </row>
    <row r="171" spans="12:16" ht="13">
      <c r="L171" s="116"/>
      <c r="M171" s="140"/>
      <c r="N171" s="140"/>
      <c r="O171" s="141"/>
      <c r="P171" s="140"/>
    </row>
    <row r="172" spans="12:16" ht="13">
      <c r="L172" s="116"/>
      <c r="M172" s="140"/>
      <c r="N172" s="140"/>
      <c r="O172" s="141"/>
      <c r="P172" s="140"/>
    </row>
    <row r="173" spans="12:16" ht="13">
      <c r="L173" s="116"/>
      <c r="M173" s="140"/>
      <c r="N173" s="140"/>
      <c r="O173" s="141"/>
      <c r="P173" s="140"/>
    </row>
    <row r="174" spans="12:16" ht="13">
      <c r="L174" s="116"/>
      <c r="M174" s="140"/>
      <c r="N174" s="140"/>
      <c r="O174" s="141"/>
      <c r="P174" s="140"/>
    </row>
    <row r="175" spans="12:16" ht="13">
      <c r="L175" s="116"/>
      <c r="M175" s="140"/>
      <c r="N175" s="140"/>
      <c r="O175" s="141"/>
      <c r="P175" s="140"/>
    </row>
    <row r="176" spans="12:16" ht="13">
      <c r="L176" s="116"/>
      <c r="M176" s="140"/>
      <c r="N176" s="140"/>
      <c r="O176" s="141"/>
      <c r="P176" s="140"/>
    </row>
    <row r="177" spans="12:16" ht="13">
      <c r="L177" s="116"/>
      <c r="M177" s="140"/>
      <c r="N177" s="140"/>
      <c r="O177" s="141"/>
      <c r="P177" s="140"/>
    </row>
    <row r="178" spans="12:16" ht="13">
      <c r="L178" s="116"/>
      <c r="M178" s="140"/>
      <c r="N178" s="140"/>
      <c r="O178" s="141"/>
      <c r="P178" s="140"/>
    </row>
    <row r="179" spans="12:16" ht="13">
      <c r="L179" s="116"/>
      <c r="M179" s="140"/>
      <c r="N179" s="140"/>
      <c r="O179" s="141"/>
      <c r="P179" s="140"/>
    </row>
    <row r="180" spans="12:16" ht="13">
      <c r="L180" s="116"/>
      <c r="M180" s="140"/>
      <c r="N180" s="140"/>
      <c r="O180" s="141"/>
      <c r="P180" s="140"/>
    </row>
    <row r="181" spans="12:16" ht="13">
      <c r="L181" s="116"/>
      <c r="M181" s="140"/>
      <c r="N181" s="140"/>
      <c r="O181" s="141"/>
      <c r="P181" s="140"/>
    </row>
    <row r="182" spans="12:16" ht="13">
      <c r="L182" s="116"/>
      <c r="M182" s="140"/>
      <c r="N182" s="140"/>
      <c r="O182" s="141"/>
      <c r="P182" s="140"/>
    </row>
    <row r="183" spans="12:16" ht="13">
      <c r="L183" s="116"/>
      <c r="M183" s="140"/>
      <c r="N183" s="140"/>
      <c r="O183" s="141"/>
      <c r="P183" s="140"/>
    </row>
    <row r="184" spans="12:16" ht="13">
      <c r="L184" s="116"/>
      <c r="M184" s="140"/>
      <c r="N184" s="140"/>
      <c r="O184" s="141"/>
      <c r="P184" s="140"/>
    </row>
    <row r="185" spans="12:16" ht="13">
      <c r="L185" s="116"/>
      <c r="M185" s="140"/>
      <c r="N185" s="140"/>
      <c r="O185" s="141"/>
      <c r="P185" s="140"/>
    </row>
    <row r="186" spans="12:16" ht="13">
      <c r="L186" s="116"/>
      <c r="M186" s="140"/>
      <c r="N186" s="140"/>
      <c r="O186" s="141"/>
      <c r="P186" s="140"/>
    </row>
    <row r="187" spans="12:16" ht="13">
      <c r="L187" s="116"/>
      <c r="M187" s="140"/>
      <c r="N187" s="140"/>
      <c r="O187" s="141"/>
      <c r="P187" s="140"/>
    </row>
    <row r="188" spans="12:16" ht="13">
      <c r="L188" s="116"/>
      <c r="M188" s="140"/>
      <c r="N188" s="140"/>
      <c r="O188" s="141"/>
      <c r="P188" s="140"/>
    </row>
    <row r="189" spans="12:16" ht="13">
      <c r="L189" s="116"/>
      <c r="M189" s="140"/>
      <c r="N189" s="140"/>
      <c r="O189" s="141"/>
      <c r="P189" s="140"/>
    </row>
    <row r="190" spans="12:16" ht="13">
      <c r="L190" s="116"/>
      <c r="M190" s="140"/>
      <c r="N190" s="140"/>
      <c r="O190" s="141"/>
      <c r="P190" s="140"/>
    </row>
    <row r="191" spans="12:16" ht="13">
      <c r="L191" s="116"/>
      <c r="M191" s="140"/>
      <c r="N191" s="140"/>
      <c r="O191" s="141"/>
      <c r="P191" s="140"/>
    </row>
    <row r="192" spans="12:16" ht="13">
      <c r="L192" s="116"/>
      <c r="M192" s="140"/>
      <c r="N192" s="140"/>
      <c r="O192" s="141"/>
      <c r="P192" s="140"/>
    </row>
    <row r="193" spans="12:16" ht="13">
      <c r="L193" s="116"/>
      <c r="M193" s="140"/>
      <c r="N193" s="140"/>
      <c r="O193" s="141"/>
      <c r="P193" s="140"/>
    </row>
    <row r="194" spans="12:16" ht="13">
      <c r="L194" s="116"/>
      <c r="M194" s="140"/>
      <c r="N194" s="140"/>
      <c r="O194" s="141"/>
      <c r="P194" s="140"/>
    </row>
    <row r="195" spans="12:16" ht="13">
      <c r="L195" s="116"/>
      <c r="M195" s="140"/>
      <c r="N195" s="140"/>
      <c r="O195" s="141"/>
      <c r="P195" s="140"/>
    </row>
    <row r="196" spans="12:16" ht="13">
      <c r="L196" s="116"/>
      <c r="M196" s="140"/>
      <c r="N196" s="140"/>
      <c r="O196" s="141"/>
      <c r="P196" s="140"/>
    </row>
    <row r="197" spans="12:16" ht="13">
      <c r="L197" s="116"/>
      <c r="M197" s="140"/>
      <c r="N197" s="140"/>
      <c r="O197" s="141"/>
      <c r="P197" s="140"/>
    </row>
    <row r="198" spans="12:16" ht="13">
      <c r="L198" s="116"/>
      <c r="M198" s="140"/>
      <c r="N198" s="140"/>
      <c r="O198" s="141"/>
      <c r="P198" s="140"/>
    </row>
    <row r="199" spans="12:16" ht="13">
      <c r="L199" s="116"/>
      <c r="M199" s="140"/>
      <c r="N199" s="140"/>
      <c r="O199" s="141"/>
      <c r="P199" s="140"/>
    </row>
    <row r="200" spans="12:16" ht="13">
      <c r="L200" s="116"/>
      <c r="M200" s="140"/>
      <c r="N200" s="140"/>
      <c r="O200" s="141"/>
      <c r="P200" s="140"/>
    </row>
    <row r="201" spans="12:16" ht="13">
      <c r="L201" s="116"/>
      <c r="M201" s="140"/>
      <c r="N201" s="140"/>
      <c r="O201" s="141"/>
      <c r="P201" s="140"/>
    </row>
    <row r="202" spans="12:16" ht="13">
      <c r="L202" s="116"/>
      <c r="M202" s="140"/>
      <c r="N202" s="140"/>
      <c r="O202" s="141"/>
      <c r="P202" s="140"/>
    </row>
    <row r="203" spans="12:16" ht="13">
      <c r="L203" s="116"/>
      <c r="M203" s="140"/>
      <c r="N203" s="140"/>
      <c r="O203" s="141"/>
      <c r="P203" s="140"/>
    </row>
    <row r="204" spans="12:16" ht="13">
      <c r="L204" s="116"/>
      <c r="M204" s="140"/>
      <c r="N204" s="140"/>
      <c r="O204" s="141"/>
      <c r="P204" s="140"/>
    </row>
    <row r="205" spans="12:16" ht="13">
      <c r="L205" s="116"/>
      <c r="M205" s="140"/>
      <c r="N205" s="140"/>
      <c r="O205" s="141"/>
      <c r="P205" s="140"/>
    </row>
    <row r="206" spans="12:16" ht="13">
      <c r="L206" s="116"/>
      <c r="M206" s="140"/>
      <c r="N206" s="140"/>
      <c r="O206" s="141"/>
      <c r="P206" s="140"/>
    </row>
    <row r="207" spans="12:16" ht="13">
      <c r="L207" s="116"/>
      <c r="M207" s="140"/>
      <c r="N207" s="140"/>
      <c r="O207" s="141"/>
      <c r="P207" s="140"/>
    </row>
    <row r="208" spans="12:16" ht="13">
      <c r="L208" s="116"/>
      <c r="M208" s="140"/>
      <c r="N208" s="140"/>
      <c r="O208" s="141"/>
      <c r="P208" s="140"/>
    </row>
    <row r="209" spans="12:16" ht="13">
      <c r="L209" s="116"/>
      <c r="M209" s="140"/>
      <c r="N209" s="140"/>
      <c r="O209" s="141"/>
      <c r="P209" s="140"/>
    </row>
    <row r="210" spans="12:16" ht="13">
      <c r="L210" s="116"/>
      <c r="M210" s="140"/>
      <c r="N210" s="140"/>
      <c r="O210" s="141"/>
      <c r="P210" s="140"/>
    </row>
    <row r="211" spans="12:16" ht="13">
      <c r="L211" s="116"/>
      <c r="M211" s="140"/>
      <c r="N211" s="140"/>
      <c r="O211" s="141"/>
      <c r="P211" s="140"/>
    </row>
    <row r="212" spans="12:16" ht="13">
      <c r="L212" s="116"/>
      <c r="M212" s="140"/>
      <c r="N212" s="140"/>
      <c r="O212" s="141"/>
      <c r="P212" s="140"/>
    </row>
    <row r="213" spans="12:16" ht="13">
      <c r="L213" s="116"/>
      <c r="M213" s="140"/>
      <c r="N213" s="140"/>
      <c r="O213" s="141"/>
      <c r="P213" s="140"/>
    </row>
    <row r="214" spans="12:16" ht="13">
      <c r="L214" s="116"/>
      <c r="M214" s="140"/>
      <c r="N214" s="140"/>
      <c r="O214" s="141"/>
      <c r="P214" s="140"/>
    </row>
    <row r="215" spans="12:16" ht="13">
      <c r="L215" s="116"/>
      <c r="M215" s="140"/>
      <c r="N215" s="140"/>
      <c r="O215" s="141"/>
      <c r="P215" s="140"/>
    </row>
    <row r="216" spans="12:16" ht="13">
      <c r="L216" s="116"/>
      <c r="M216" s="140"/>
      <c r="N216" s="140"/>
      <c r="O216" s="141"/>
      <c r="P216" s="140"/>
    </row>
    <row r="217" spans="12:16" ht="13">
      <c r="L217" s="116"/>
      <c r="M217" s="140"/>
      <c r="N217" s="140"/>
      <c r="O217" s="141"/>
      <c r="P217" s="140"/>
    </row>
    <row r="218" spans="12:16" ht="13">
      <c r="L218" s="116"/>
      <c r="M218" s="140"/>
      <c r="N218" s="140"/>
      <c r="O218" s="141"/>
      <c r="P218" s="140"/>
    </row>
    <row r="219" spans="12:16" ht="13">
      <c r="L219" s="116"/>
      <c r="M219" s="140"/>
      <c r="N219" s="140"/>
      <c r="O219" s="141"/>
      <c r="P219" s="140"/>
    </row>
    <row r="220" spans="12:16" ht="13">
      <c r="L220" s="116"/>
      <c r="M220" s="140"/>
      <c r="N220" s="140"/>
      <c r="O220" s="141"/>
      <c r="P220" s="140"/>
    </row>
    <row r="221" spans="12:16" ht="13">
      <c r="L221" s="116"/>
      <c r="M221" s="140"/>
      <c r="N221" s="140"/>
      <c r="O221" s="141"/>
      <c r="P221" s="140"/>
    </row>
    <row r="222" spans="12:16" ht="13">
      <c r="L222" s="116"/>
      <c r="M222" s="140"/>
      <c r="N222" s="140"/>
      <c r="O222" s="141"/>
      <c r="P222" s="140"/>
    </row>
    <row r="223" spans="12:16" ht="13">
      <c r="L223" s="116"/>
      <c r="M223" s="140"/>
      <c r="N223" s="140"/>
      <c r="O223" s="141"/>
      <c r="P223" s="140"/>
    </row>
    <row r="224" spans="12:16" ht="13">
      <c r="L224" s="116"/>
      <c r="M224" s="140"/>
      <c r="N224" s="140"/>
      <c r="O224" s="141"/>
      <c r="P224" s="140"/>
    </row>
    <row r="225" spans="12:16" ht="13">
      <c r="L225" s="116"/>
      <c r="M225" s="140"/>
      <c r="N225" s="140"/>
      <c r="O225" s="141"/>
      <c r="P225" s="140"/>
    </row>
    <row r="226" spans="12:16" ht="13">
      <c r="L226" s="116"/>
      <c r="M226" s="140"/>
      <c r="N226" s="140"/>
      <c r="O226" s="141"/>
      <c r="P226" s="140"/>
    </row>
    <row r="227" spans="12:16" ht="13">
      <c r="L227" s="116"/>
      <c r="M227" s="140"/>
      <c r="N227" s="140"/>
      <c r="O227" s="141"/>
      <c r="P227" s="140"/>
    </row>
    <row r="228" spans="12:16" ht="13">
      <c r="L228" s="116"/>
      <c r="M228" s="140"/>
      <c r="N228" s="140"/>
      <c r="O228" s="141"/>
      <c r="P228" s="140"/>
    </row>
    <row r="229" spans="12:16" ht="13">
      <c r="L229" s="116"/>
      <c r="M229" s="140"/>
      <c r="N229" s="140"/>
      <c r="O229" s="141"/>
      <c r="P229" s="140"/>
    </row>
    <row r="230" spans="12:16" ht="13">
      <c r="L230" s="116"/>
      <c r="M230" s="140"/>
      <c r="N230" s="140"/>
      <c r="O230" s="141"/>
      <c r="P230" s="140"/>
    </row>
    <row r="231" spans="12:16" ht="13">
      <c r="L231" s="116"/>
      <c r="M231" s="140"/>
      <c r="N231" s="140"/>
      <c r="O231" s="141"/>
      <c r="P231" s="140"/>
    </row>
    <row r="232" spans="12:16" ht="13">
      <c r="L232" s="116"/>
      <c r="M232" s="140"/>
      <c r="N232" s="140"/>
      <c r="O232" s="141"/>
      <c r="P232" s="140"/>
    </row>
    <row r="233" spans="12:16" ht="13">
      <c r="L233" s="116"/>
      <c r="M233" s="140"/>
      <c r="N233" s="140"/>
      <c r="O233" s="141"/>
      <c r="P233" s="140"/>
    </row>
    <row r="234" spans="12:16" ht="13">
      <c r="L234" s="116"/>
      <c r="M234" s="140"/>
      <c r="N234" s="140"/>
      <c r="O234" s="141"/>
      <c r="P234" s="140"/>
    </row>
    <row r="235" spans="12:16" ht="13">
      <c r="L235" s="116"/>
      <c r="M235" s="140"/>
      <c r="N235" s="140"/>
      <c r="O235" s="141"/>
      <c r="P235" s="140"/>
    </row>
    <row r="236" spans="12:16" ht="13">
      <c r="L236" s="116"/>
      <c r="M236" s="140"/>
      <c r="N236" s="140"/>
      <c r="O236" s="141"/>
      <c r="P236" s="140"/>
    </row>
    <row r="237" spans="12:16" ht="13">
      <c r="L237" s="116"/>
      <c r="M237" s="140"/>
      <c r="N237" s="140"/>
      <c r="O237" s="141"/>
      <c r="P237" s="140"/>
    </row>
    <row r="238" spans="12:16" ht="13">
      <c r="L238" s="116"/>
      <c r="M238" s="140"/>
      <c r="N238" s="140"/>
      <c r="O238" s="141"/>
      <c r="P238" s="140"/>
    </row>
    <row r="239" spans="12:16" ht="13">
      <c r="L239" s="116"/>
      <c r="M239" s="140"/>
      <c r="N239" s="140"/>
      <c r="O239" s="141"/>
      <c r="P239" s="140"/>
    </row>
    <row r="240" spans="12:16" ht="13">
      <c r="L240" s="116"/>
      <c r="M240" s="140"/>
      <c r="N240" s="140"/>
      <c r="O240" s="141"/>
      <c r="P240" s="140"/>
    </row>
    <row r="241" spans="12:16" ht="13">
      <c r="L241" s="116"/>
      <c r="M241" s="140"/>
      <c r="N241" s="140"/>
      <c r="O241" s="141"/>
      <c r="P241" s="140"/>
    </row>
    <row r="242" spans="12:16" ht="13">
      <c r="L242" s="116"/>
      <c r="M242" s="140"/>
      <c r="N242" s="140"/>
      <c r="O242" s="141"/>
      <c r="P242" s="140"/>
    </row>
    <row r="243" spans="12:16" ht="13">
      <c r="L243" s="116"/>
      <c r="M243" s="140"/>
      <c r="N243" s="140"/>
      <c r="O243" s="141"/>
      <c r="P243" s="140"/>
    </row>
    <row r="244" spans="12:16" ht="13">
      <c r="L244" s="116"/>
      <c r="M244" s="140"/>
      <c r="N244" s="140"/>
      <c r="O244" s="141"/>
      <c r="P244" s="140"/>
    </row>
    <row r="245" spans="12:16" ht="13">
      <c r="L245" s="116"/>
      <c r="M245" s="140"/>
      <c r="N245" s="140"/>
      <c r="O245" s="141"/>
      <c r="P245" s="140"/>
    </row>
    <row r="246" spans="12:16" ht="13">
      <c r="L246" s="116"/>
      <c r="M246" s="140"/>
      <c r="N246" s="140"/>
      <c r="O246" s="141"/>
      <c r="P246" s="140"/>
    </row>
    <row r="247" spans="12:16" ht="13">
      <c r="L247" s="116"/>
      <c r="M247" s="140"/>
      <c r="N247" s="140"/>
      <c r="O247" s="141"/>
      <c r="P247" s="140"/>
    </row>
    <row r="248" spans="12:16" ht="13">
      <c r="L248" s="116"/>
      <c r="M248" s="140"/>
      <c r="N248" s="140"/>
      <c r="O248" s="141"/>
      <c r="P248" s="140"/>
    </row>
    <row r="249" spans="12:16" ht="13">
      <c r="L249" s="116"/>
      <c r="M249" s="140"/>
      <c r="N249" s="140"/>
      <c r="O249" s="141"/>
      <c r="P249" s="140"/>
    </row>
    <row r="250" spans="12:16" ht="13">
      <c r="L250" s="116"/>
      <c r="M250" s="140"/>
      <c r="N250" s="140"/>
      <c r="O250" s="141"/>
      <c r="P250" s="140"/>
    </row>
    <row r="251" spans="12:16" ht="13">
      <c r="L251" s="116"/>
      <c r="M251" s="140"/>
      <c r="N251" s="140"/>
      <c r="O251" s="141"/>
      <c r="P251" s="140"/>
    </row>
    <row r="252" spans="12:16" ht="13">
      <c r="L252" s="116"/>
      <c r="M252" s="140"/>
      <c r="N252" s="140"/>
      <c r="O252" s="141"/>
      <c r="P252" s="140"/>
    </row>
    <row r="253" spans="12:16" ht="13">
      <c r="L253" s="116"/>
      <c r="M253" s="140"/>
      <c r="N253" s="140"/>
      <c r="O253" s="141"/>
      <c r="P253" s="140"/>
    </row>
    <row r="254" spans="12:16" ht="13">
      <c r="L254" s="116"/>
      <c r="M254" s="140"/>
      <c r="N254" s="140"/>
      <c r="O254" s="141"/>
      <c r="P254" s="140"/>
    </row>
    <row r="255" spans="12:16" ht="13">
      <c r="L255" s="116"/>
      <c r="M255" s="140"/>
      <c r="N255" s="140"/>
      <c r="O255" s="141"/>
      <c r="P255" s="140"/>
    </row>
    <row r="256" spans="12:16" ht="13">
      <c r="L256" s="116"/>
      <c r="M256" s="140"/>
      <c r="N256" s="140"/>
      <c r="O256" s="141"/>
      <c r="P256" s="140"/>
    </row>
    <row r="257" spans="12:16" ht="13">
      <c r="L257" s="116"/>
      <c r="M257" s="140"/>
      <c r="N257" s="140"/>
      <c r="O257" s="141"/>
      <c r="P257" s="140"/>
    </row>
    <row r="258" spans="12:16" ht="13">
      <c r="L258" s="116"/>
      <c r="M258" s="140"/>
      <c r="N258" s="140"/>
      <c r="O258" s="141"/>
      <c r="P258" s="140"/>
    </row>
    <row r="259" spans="12:16" ht="13">
      <c r="L259" s="116"/>
      <c r="M259" s="140"/>
      <c r="N259" s="140"/>
      <c r="O259" s="141"/>
      <c r="P259" s="140"/>
    </row>
    <row r="260" spans="12:16" ht="13">
      <c r="L260" s="116"/>
      <c r="M260" s="140"/>
      <c r="N260" s="140"/>
      <c r="O260" s="141"/>
      <c r="P260" s="140"/>
    </row>
    <row r="261" spans="12:16" ht="13">
      <c r="L261" s="116"/>
      <c r="M261" s="140"/>
      <c r="N261" s="140"/>
      <c r="O261" s="141"/>
      <c r="P261" s="140"/>
    </row>
    <row r="262" spans="12:16" ht="13">
      <c r="L262" s="116"/>
      <c r="M262" s="140"/>
      <c r="N262" s="140"/>
      <c r="O262" s="141"/>
      <c r="P262" s="140"/>
    </row>
    <row r="263" spans="12:16" ht="13">
      <c r="L263" s="116"/>
      <c r="M263" s="140"/>
      <c r="N263" s="140"/>
      <c r="O263" s="141"/>
      <c r="P263" s="140"/>
    </row>
    <row r="264" spans="12:16" ht="13">
      <c r="L264" s="116"/>
      <c r="M264" s="140"/>
      <c r="N264" s="140"/>
      <c r="O264" s="141"/>
      <c r="P264" s="140"/>
    </row>
    <row r="265" spans="12:16" ht="13">
      <c r="L265" s="116"/>
      <c r="M265" s="140"/>
      <c r="N265" s="140"/>
      <c r="O265" s="141"/>
      <c r="P265" s="140"/>
    </row>
    <row r="266" spans="12:16" ht="13">
      <c r="L266" s="116"/>
      <c r="M266" s="140"/>
      <c r="N266" s="140"/>
      <c r="O266" s="141"/>
      <c r="P266" s="140"/>
    </row>
    <row r="267" spans="12:16" ht="13">
      <c r="L267" s="116"/>
      <c r="M267" s="140"/>
      <c r="N267" s="140"/>
      <c r="O267" s="141"/>
      <c r="P267" s="140"/>
    </row>
    <row r="268" spans="12:16" ht="13">
      <c r="L268" s="116"/>
      <c r="M268" s="140"/>
      <c r="N268" s="140"/>
      <c r="O268" s="141"/>
      <c r="P268" s="140"/>
    </row>
    <row r="269" spans="12:16" ht="13">
      <c r="L269" s="116"/>
      <c r="M269" s="140"/>
      <c r="N269" s="140"/>
      <c r="O269" s="141"/>
      <c r="P269" s="140"/>
    </row>
    <row r="270" spans="12:16" ht="13">
      <c r="L270" s="116"/>
      <c r="M270" s="140"/>
      <c r="N270" s="140"/>
      <c r="O270" s="141"/>
      <c r="P270" s="140"/>
    </row>
    <row r="271" spans="12:16" ht="13">
      <c r="L271" s="116"/>
      <c r="M271" s="140"/>
      <c r="N271" s="140"/>
      <c r="O271" s="141"/>
      <c r="P271" s="140"/>
    </row>
    <row r="272" spans="12:16" ht="13">
      <c r="L272" s="116"/>
      <c r="M272" s="140"/>
      <c r="N272" s="140"/>
      <c r="O272" s="141"/>
      <c r="P272" s="140"/>
    </row>
    <row r="273" spans="12:16" ht="13">
      <c r="L273" s="116"/>
      <c r="M273" s="140"/>
      <c r="N273" s="140"/>
      <c r="O273" s="141"/>
      <c r="P273" s="140"/>
    </row>
    <row r="274" spans="12:16" ht="13">
      <c r="L274" s="116"/>
      <c r="M274" s="140"/>
      <c r="N274" s="140"/>
      <c r="O274" s="141"/>
      <c r="P274" s="140"/>
    </row>
    <row r="275" spans="12:16" ht="13">
      <c r="L275" s="116"/>
      <c r="M275" s="140"/>
      <c r="N275" s="140"/>
      <c r="O275" s="141"/>
      <c r="P275" s="140"/>
    </row>
    <row r="276" spans="12:16" ht="13">
      <c r="L276" s="116"/>
      <c r="M276" s="140"/>
      <c r="N276" s="140"/>
      <c r="O276" s="141"/>
      <c r="P276" s="140"/>
    </row>
    <row r="277" spans="12:16" ht="13">
      <c r="L277" s="116"/>
      <c r="M277" s="140"/>
      <c r="N277" s="140"/>
      <c r="O277" s="141"/>
      <c r="P277" s="140"/>
    </row>
    <row r="278" spans="12:16" ht="13">
      <c r="L278" s="116"/>
      <c r="M278" s="140"/>
      <c r="N278" s="140"/>
      <c r="O278" s="141"/>
      <c r="P278" s="140"/>
    </row>
    <row r="279" spans="12:16" ht="13">
      <c r="L279" s="116"/>
      <c r="M279" s="140"/>
      <c r="N279" s="140"/>
      <c r="O279" s="141"/>
      <c r="P279" s="140"/>
    </row>
    <row r="280" spans="12:16" ht="13">
      <c r="L280" s="116"/>
      <c r="M280" s="140"/>
      <c r="N280" s="140"/>
      <c r="O280" s="141"/>
      <c r="P280" s="140"/>
    </row>
    <row r="281" spans="12:16" ht="13">
      <c r="L281" s="116"/>
      <c r="M281" s="140"/>
      <c r="N281" s="140"/>
      <c r="O281" s="141"/>
      <c r="P281" s="140"/>
    </row>
    <row r="282" spans="12:16" ht="13">
      <c r="L282" s="116"/>
      <c r="M282" s="140"/>
      <c r="N282" s="140"/>
      <c r="O282" s="141"/>
      <c r="P282" s="140"/>
    </row>
    <row r="283" spans="12:16" ht="13">
      <c r="L283" s="116"/>
      <c r="M283" s="140"/>
      <c r="N283" s="140"/>
      <c r="O283" s="141"/>
      <c r="P283" s="140"/>
    </row>
    <row r="284" spans="12:16" ht="13">
      <c r="L284" s="116"/>
      <c r="M284" s="140"/>
      <c r="N284" s="140"/>
      <c r="O284" s="141"/>
      <c r="P284" s="140"/>
    </row>
    <row r="285" spans="12:16" ht="13">
      <c r="L285" s="116"/>
      <c r="M285" s="140"/>
      <c r="N285" s="140"/>
      <c r="O285" s="141"/>
      <c r="P285" s="140"/>
    </row>
    <row r="286" spans="12:16" ht="13">
      <c r="L286" s="116"/>
      <c r="M286" s="140"/>
      <c r="N286" s="140"/>
      <c r="O286" s="141"/>
      <c r="P286" s="140"/>
    </row>
    <row r="287" spans="12:16" ht="13">
      <c r="L287" s="116"/>
      <c r="M287" s="140"/>
      <c r="N287" s="140"/>
      <c r="O287" s="141"/>
      <c r="P287" s="140"/>
    </row>
    <row r="288" spans="12:16" ht="13">
      <c r="L288" s="116"/>
      <c r="M288" s="140"/>
      <c r="N288" s="140"/>
      <c r="O288" s="141"/>
      <c r="P288" s="140"/>
    </row>
    <row r="289" spans="12:16" ht="13">
      <c r="L289" s="116"/>
      <c r="M289" s="140"/>
      <c r="N289" s="140"/>
      <c r="O289" s="141"/>
      <c r="P289" s="140"/>
    </row>
    <row r="290" spans="12:16" ht="13">
      <c r="L290" s="116"/>
      <c r="M290" s="140"/>
      <c r="N290" s="140"/>
      <c r="O290" s="141"/>
      <c r="P290" s="140"/>
    </row>
    <row r="291" spans="12:16" ht="13">
      <c r="L291" s="116"/>
      <c r="M291" s="140"/>
      <c r="N291" s="140"/>
      <c r="O291" s="141"/>
      <c r="P291" s="140"/>
    </row>
    <row r="292" spans="12:16" ht="13">
      <c r="L292" s="116"/>
      <c r="M292" s="140"/>
      <c r="N292" s="140"/>
      <c r="O292" s="141"/>
      <c r="P292" s="140"/>
    </row>
    <row r="293" spans="12:16" ht="13">
      <c r="L293" s="116"/>
      <c r="M293" s="140"/>
      <c r="N293" s="140"/>
      <c r="O293" s="141"/>
      <c r="P293" s="140"/>
    </row>
    <row r="294" spans="12:16" ht="13">
      <c r="L294" s="116"/>
      <c r="M294" s="140"/>
      <c r="N294" s="140"/>
      <c r="O294" s="141"/>
      <c r="P294" s="140"/>
    </row>
    <row r="295" spans="12:16" ht="13">
      <c r="L295" s="116"/>
      <c r="M295" s="140"/>
      <c r="N295" s="140"/>
      <c r="O295" s="141"/>
      <c r="P295" s="140"/>
    </row>
    <row r="296" spans="12:16" ht="13">
      <c r="L296" s="116"/>
      <c r="M296" s="140"/>
      <c r="N296" s="140"/>
      <c r="O296" s="141"/>
      <c r="P296" s="140"/>
    </row>
    <row r="297" spans="12:16" ht="13">
      <c r="L297" s="116"/>
      <c r="M297" s="140"/>
      <c r="N297" s="140"/>
      <c r="O297" s="141"/>
      <c r="P297" s="140"/>
    </row>
    <row r="298" spans="12:16" ht="13">
      <c r="L298" s="116"/>
      <c r="M298" s="140"/>
      <c r="N298" s="140"/>
      <c r="O298" s="141"/>
      <c r="P298" s="140"/>
    </row>
    <row r="299" spans="12:16" ht="13">
      <c r="L299" s="116"/>
      <c r="M299" s="140"/>
      <c r="N299" s="140"/>
      <c r="O299" s="141"/>
      <c r="P299" s="140"/>
    </row>
    <row r="300" spans="12:16" ht="13">
      <c r="L300" s="116"/>
      <c r="M300" s="140"/>
      <c r="N300" s="140"/>
      <c r="O300" s="141"/>
      <c r="P300" s="140"/>
    </row>
    <row r="301" spans="12:16" ht="13">
      <c r="L301" s="116"/>
      <c r="M301" s="140"/>
      <c r="N301" s="140"/>
      <c r="O301" s="141"/>
      <c r="P301" s="140"/>
    </row>
    <row r="302" spans="12:16" ht="13">
      <c r="L302" s="116"/>
      <c r="M302" s="140"/>
      <c r="N302" s="140"/>
      <c r="O302" s="141"/>
      <c r="P302" s="140"/>
    </row>
    <row r="303" spans="12:16" ht="13">
      <c r="L303" s="116"/>
      <c r="M303" s="140"/>
      <c r="N303" s="140"/>
      <c r="O303" s="141"/>
      <c r="P303" s="140"/>
    </row>
    <row r="304" spans="12:16" ht="13">
      <c r="L304" s="116"/>
      <c r="M304" s="140"/>
      <c r="N304" s="140"/>
      <c r="O304" s="141"/>
      <c r="P304" s="140"/>
    </row>
    <row r="305" spans="12:16" ht="13">
      <c r="L305" s="116"/>
      <c r="M305" s="140"/>
      <c r="N305" s="140"/>
      <c r="O305" s="141"/>
      <c r="P305" s="140"/>
    </row>
    <row r="306" spans="12:16" ht="13">
      <c r="L306" s="116"/>
      <c r="M306" s="140"/>
      <c r="N306" s="140"/>
      <c r="O306" s="141"/>
      <c r="P306" s="140"/>
    </row>
    <row r="307" spans="12:16" ht="13">
      <c r="L307" s="116"/>
      <c r="M307" s="140"/>
      <c r="N307" s="140"/>
      <c r="O307" s="141"/>
      <c r="P307" s="140"/>
    </row>
    <row r="308" spans="12:16" ht="13">
      <c r="L308" s="116"/>
      <c r="M308" s="140"/>
      <c r="N308" s="140"/>
      <c r="O308" s="141"/>
      <c r="P308" s="140"/>
    </row>
    <row r="309" spans="12:16" ht="13">
      <c r="L309" s="116"/>
      <c r="M309" s="140"/>
      <c r="N309" s="140"/>
      <c r="O309" s="141"/>
      <c r="P309" s="140"/>
    </row>
    <row r="310" spans="12:16" ht="13">
      <c r="L310" s="116"/>
      <c r="M310" s="140"/>
      <c r="N310" s="140"/>
      <c r="O310" s="141"/>
      <c r="P310" s="140"/>
    </row>
    <row r="311" spans="12:16" ht="13">
      <c r="L311" s="116"/>
      <c r="M311" s="140"/>
      <c r="N311" s="140"/>
      <c r="O311" s="141"/>
      <c r="P311" s="140"/>
    </row>
    <row r="312" spans="12:16" ht="13">
      <c r="L312" s="116"/>
      <c r="M312" s="140"/>
      <c r="N312" s="140"/>
      <c r="O312" s="141"/>
      <c r="P312" s="140"/>
    </row>
    <row r="313" spans="12:16" ht="13">
      <c r="L313" s="116"/>
      <c r="M313" s="140"/>
      <c r="N313" s="140"/>
      <c r="O313" s="141"/>
      <c r="P313" s="140"/>
    </row>
    <row r="314" spans="12:16" ht="13">
      <c r="L314" s="116"/>
      <c r="M314" s="140"/>
      <c r="N314" s="140"/>
      <c r="O314" s="141"/>
      <c r="P314" s="140"/>
    </row>
    <row r="315" spans="12:16" ht="13">
      <c r="L315" s="116"/>
      <c r="M315" s="140"/>
      <c r="N315" s="140"/>
      <c r="O315" s="141"/>
      <c r="P315" s="140"/>
    </row>
    <row r="316" spans="12:16" ht="13">
      <c r="L316" s="116"/>
      <c r="M316" s="140"/>
      <c r="N316" s="140"/>
      <c r="O316" s="141"/>
      <c r="P316" s="140"/>
    </row>
    <row r="317" spans="12:16" ht="13">
      <c r="L317" s="116"/>
      <c r="M317" s="140"/>
      <c r="N317" s="140"/>
      <c r="O317" s="141"/>
      <c r="P317" s="140"/>
    </row>
    <row r="318" spans="12:16" ht="13">
      <c r="L318" s="116"/>
      <c r="M318" s="140"/>
      <c r="N318" s="140"/>
      <c r="O318" s="141"/>
      <c r="P318" s="140"/>
    </row>
    <row r="319" spans="12:16" ht="13">
      <c r="L319" s="116"/>
      <c r="M319" s="140"/>
      <c r="N319" s="140"/>
      <c r="O319" s="141"/>
      <c r="P319" s="140"/>
    </row>
    <row r="320" spans="12:16" ht="13">
      <c r="L320" s="116"/>
      <c r="M320" s="140"/>
      <c r="N320" s="140"/>
      <c r="O320" s="141"/>
      <c r="P320" s="140"/>
    </row>
    <row r="321" spans="12:16" ht="13">
      <c r="L321" s="116"/>
      <c r="M321" s="140"/>
      <c r="N321" s="140"/>
      <c r="O321" s="141"/>
      <c r="P321" s="140"/>
    </row>
    <row r="322" spans="12:16" ht="13">
      <c r="L322" s="116"/>
      <c r="M322" s="140"/>
      <c r="N322" s="140"/>
      <c r="O322" s="141"/>
      <c r="P322" s="140"/>
    </row>
    <row r="323" spans="12:16" ht="13">
      <c r="L323" s="116"/>
      <c r="M323" s="140"/>
      <c r="N323" s="140"/>
      <c r="O323" s="141"/>
      <c r="P323" s="140"/>
    </row>
    <row r="324" spans="12:16" ht="13">
      <c r="L324" s="116"/>
      <c r="M324" s="140"/>
      <c r="N324" s="140"/>
      <c r="O324" s="141"/>
      <c r="P324" s="140"/>
    </row>
    <row r="325" spans="12:16" ht="13">
      <c r="L325" s="116"/>
      <c r="M325" s="140"/>
      <c r="N325" s="140"/>
      <c r="O325" s="141"/>
      <c r="P325" s="140"/>
    </row>
    <row r="326" spans="12:16" ht="13">
      <c r="L326" s="116"/>
      <c r="M326" s="140"/>
      <c r="N326" s="140"/>
      <c r="O326" s="141"/>
      <c r="P326" s="140"/>
    </row>
    <row r="327" spans="12:16" ht="13">
      <c r="L327" s="116"/>
      <c r="M327" s="140"/>
      <c r="N327" s="140"/>
      <c r="O327" s="141"/>
      <c r="P327" s="140"/>
    </row>
    <row r="328" spans="12:16" ht="13">
      <c r="L328" s="116"/>
      <c r="M328" s="140"/>
      <c r="N328" s="140"/>
      <c r="O328" s="141"/>
      <c r="P328" s="140"/>
    </row>
    <row r="329" spans="12:16" ht="13">
      <c r="L329" s="116"/>
      <c r="M329" s="140"/>
      <c r="N329" s="140"/>
      <c r="O329" s="141"/>
      <c r="P329" s="140"/>
    </row>
    <row r="330" spans="12:16" ht="13">
      <c r="L330" s="116"/>
      <c r="M330" s="140"/>
      <c r="N330" s="140"/>
      <c r="O330" s="141"/>
      <c r="P330" s="140"/>
    </row>
    <row r="331" spans="12:16" ht="13">
      <c r="L331" s="116"/>
      <c r="M331" s="140"/>
      <c r="N331" s="140"/>
      <c r="O331" s="141"/>
      <c r="P331" s="140"/>
    </row>
    <row r="332" spans="12:16" ht="13">
      <c r="L332" s="116"/>
      <c r="M332" s="140"/>
      <c r="N332" s="140"/>
      <c r="O332" s="141"/>
      <c r="P332" s="140"/>
    </row>
    <row r="333" spans="12:16" ht="13">
      <c r="L333" s="116"/>
      <c r="M333" s="140"/>
      <c r="N333" s="140"/>
      <c r="O333" s="141"/>
      <c r="P333" s="140"/>
    </row>
    <row r="334" spans="12:16" ht="13">
      <c r="L334" s="116"/>
      <c r="M334" s="140"/>
      <c r="N334" s="140"/>
      <c r="O334" s="141"/>
      <c r="P334" s="140"/>
    </row>
    <row r="335" spans="12:16" ht="13">
      <c r="L335" s="116"/>
      <c r="M335" s="140"/>
      <c r="N335" s="140"/>
      <c r="O335" s="141"/>
      <c r="P335" s="140"/>
    </row>
    <row r="336" spans="12:16" ht="13">
      <c r="L336" s="116"/>
      <c r="M336" s="140"/>
      <c r="N336" s="140"/>
      <c r="O336" s="141"/>
      <c r="P336" s="140"/>
    </row>
    <row r="337" spans="12:16" ht="13">
      <c r="L337" s="116"/>
      <c r="M337" s="140"/>
      <c r="N337" s="140"/>
      <c r="O337" s="141"/>
      <c r="P337" s="140"/>
    </row>
    <row r="338" spans="12:16" ht="13">
      <c r="L338" s="116"/>
      <c r="M338" s="140"/>
      <c r="N338" s="140"/>
      <c r="O338" s="141"/>
      <c r="P338" s="140"/>
    </row>
    <row r="339" spans="12:16" ht="13">
      <c r="L339" s="116"/>
      <c r="M339" s="140"/>
      <c r="N339" s="140"/>
      <c r="O339" s="141"/>
      <c r="P339" s="140"/>
    </row>
    <row r="340" spans="12:16" ht="13">
      <c r="L340" s="116"/>
      <c r="M340" s="140"/>
      <c r="N340" s="140"/>
      <c r="O340" s="141"/>
      <c r="P340" s="140"/>
    </row>
    <row r="341" spans="12:16" ht="13">
      <c r="L341" s="116"/>
      <c r="M341" s="140"/>
      <c r="N341" s="140"/>
      <c r="O341" s="141"/>
      <c r="P341" s="140"/>
    </row>
    <row r="342" spans="12:16" ht="13">
      <c r="L342" s="116"/>
      <c r="M342" s="140"/>
      <c r="N342" s="140"/>
      <c r="O342" s="141"/>
      <c r="P342" s="140"/>
    </row>
    <row r="343" spans="12:16" ht="13">
      <c r="L343" s="116"/>
      <c r="M343" s="140"/>
      <c r="N343" s="140"/>
      <c r="O343" s="141"/>
      <c r="P343" s="140"/>
    </row>
    <row r="344" spans="12:16" ht="13">
      <c r="L344" s="116"/>
      <c r="M344" s="140"/>
      <c r="N344" s="140"/>
      <c r="O344" s="141"/>
      <c r="P344" s="140"/>
    </row>
    <row r="345" spans="12:16" ht="13">
      <c r="L345" s="116"/>
      <c r="M345" s="140"/>
      <c r="N345" s="140"/>
      <c r="O345" s="141"/>
      <c r="P345" s="140"/>
    </row>
    <row r="346" spans="12:16" ht="13">
      <c r="L346" s="116"/>
      <c r="M346" s="140"/>
      <c r="N346" s="140"/>
      <c r="O346" s="141"/>
      <c r="P346" s="140"/>
    </row>
    <row r="347" spans="12:16" ht="13">
      <c r="L347" s="116"/>
      <c r="M347" s="140"/>
      <c r="N347" s="140"/>
      <c r="O347" s="141"/>
      <c r="P347" s="140"/>
    </row>
    <row r="348" spans="12:16" ht="13">
      <c r="L348" s="116"/>
      <c r="M348" s="140"/>
      <c r="N348" s="140"/>
      <c r="O348" s="141"/>
      <c r="P348" s="140"/>
    </row>
    <row r="349" spans="12:16" ht="13">
      <c r="L349" s="116"/>
      <c r="M349" s="140"/>
      <c r="N349" s="140"/>
      <c r="O349" s="141"/>
      <c r="P349" s="140"/>
    </row>
    <row r="350" spans="12:16" ht="13">
      <c r="L350" s="116"/>
      <c r="M350" s="140"/>
      <c r="N350" s="140"/>
      <c r="O350" s="141"/>
      <c r="P350" s="140"/>
    </row>
    <row r="351" spans="12:16" ht="13">
      <c r="L351" s="116"/>
      <c r="M351" s="140"/>
      <c r="N351" s="140"/>
      <c r="O351" s="141"/>
      <c r="P351" s="140"/>
    </row>
    <row r="352" spans="12:16" ht="13">
      <c r="L352" s="116"/>
      <c r="M352" s="140"/>
      <c r="N352" s="140"/>
      <c r="O352" s="141"/>
      <c r="P352" s="140"/>
    </row>
    <row r="353" spans="12:16" ht="13">
      <c r="L353" s="116"/>
      <c r="M353" s="140"/>
      <c r="N353" s="140"/>
      <c r="O353" s="141"/>
      <c r="P353" s="140"/>
    </row>
    <row r="354" spans="12:16" ht="13">
      <c r="L354" s="116"/>
      <c r="M354" s="140"/>
      <c r="N354" s="140"/>
      <c r="O354" s="141"/>
      <c r="P354" s="140"/>
    </row>
    <row r="355" spans="12:16" ht="13">
      <c r="L355" s="116"/>
      <c r="M355" s="140"/>
      <c r="N355" s="140"/>
      <c r="O355" s="141"/>
      <c r="P355" s="140"/>
    </row>
    <row r="356" spans="12:16" ht="13">
      <c r="L356" s="116"/>
      <c r="M356" s="140"/>
      <c r="N356" s="140"/>
      <c r="O356" s="141"/>
      <c r="P356" s="140"/>
    </row>
    <row r="357" spans="12:16" ht="13">
      <c r="L357" s="116"/>
      <c r="M357" s="140"/>
      <c r="N357" s="140"/>
      <c r="O357" s="141"/>
      <c r="P357" s="140"/>
    </row>
    <row r="358" spans="12:16" ht="13">
      <c r="L358" s="116"/>
      <c r="M358" s="140"/>
      <c r="N358" s="140"/>
      <c r="O358" s="141"/>
      <c r="P358" s="140"/>
    </row>
    <row r="359" spans="12:16" ht="13">
      <c r="L359" s="116"/>
      <c r="M359" s="140"/>
      <c r="N359" s="140"/>
      <c r="O359" s="141"/>
      <c r="P359" s="140"/>
    </row>
    <row r="360" spans="12:16" ht="13">
      <c r="L360" s="116"/>
      <c r="M360" s="140"/>
      <c r="N360" s="140"/>
      <c r="O360" s="141"/>
      <c r="P360" s="140"/>
    </row>
    <row r="361" spans="12:16" ht="13">
      <c r="L361" s="116"/>
      <c r="M361" s="140"/>
      <c r="N361" s="140"/>
      <c r="O361" s="141"/>
      <c r="P361" s="140"/>
    </row>
    <row r="362" spans="12:16" ht="13">
      <c r="L362" s="116"/>
      <c r="M362" s="140"/>
      <c r="N362" s="140"/>
      <c r="O362" s="141"/>
      <c r="P362" s="140"/>
    </row>
    <row r="363" spans="12:16" ht="13">
      <c r="L363" s="116"/>
      <c r="M363" s="140"/>
      <c r="N363" s="140"/>
      <c r="O363" s="141"/>
      <c r="P363" s="140"/>
    </row>
    <row r="364" spans="12:16" ht="13">
      <c r="L364" s="116"/>
      <c r="M364" s="140"/>
      <c r="N364" s="140"/>
      <c r="O364" s="141"/>
      <c r="P364" s="140"/>
    </row>
    <row r="365" spans="12:16" ht="13">
      <c r="L365" s="116"/>
      <c r="M365" s="140"/>
      <c r="N365" s="140"/>
      <c r="O365" s="141"/>
      <c r="P365" s="140"/>
    </row>
    <row r="366" spans="12:16" ht="13">
      <c r="L366" s="116"/>
      <c r="M366" s="140"/>
      <c r="N366" s="140"/>
      <c r="O366" s="141"/>
      <c r="P366" s="140"/>
    </row>
    <row r="367" spans="12:16" ht="13">
      <c r="L367" s="116"/>
      <c r="M367" s="140"/>
      <c r="N367" s="140"/>
      <c r="O367" s="141"/>
      <c r="P367" s="140"/>
    </row>
    <row r="368" spans="12:16" ht="13">
      <c r="L368" s="116"/>
      <c r="M368" s="140"/>
      <c r="N368" s="140"/>
      <c r="O368" s="141"/>
      <c r="P368" s="140"/>
    </row>
    <row r="369" spans="12:15" ht="13">
      <c r="L369" s="116"/>
      <c r="O369" s="5"/>
    </row>
    <row r="370" spans="12:15" ht="13">
      <c r="L370" s="116"/>
      <c r="O370" s="5"/>
    </row>
    <row r="371" spans="12:15" ht="13">
      <c r="L371" s="116"/>
      <c r="O371" s="5"/>
    </row>
    <row r="372" spans="12:15" ht="13">
      <c r="L372" s="116"/>
      <c r="O372" s="5"/>
    </row>
    <row r="373" spans="12:15" ht="13">
      <c r="L373" s="116"/>
      <c r="O373" s="5"/>
    </row>
    <row r="374" spans="12:15" ht="13">
      <c r="L374" s="116"/>
      <c r="O374" s="5"/>
    </row>
    <row r="375" spans="12:15" ht="13">
      <c r="L375" s="116"/>
      <c r="O375" s="5"/>
    </row>
    <row r="376" spans="12:15" ht="13">
      <c r="L376" s="116"/>
      <c r="O376" s="5"/>
    </row>
    <row r="377" spans="12:15" ht="13">
      <c r="L377" s="116"/>
      <c r="O377" s="5"/>
    </row>
    <row r="378" spans="12:15" ht="13">
      <c r="L378" s="116"/>
      <c r="O378" s="5"/>
    </row>
    <row r="379" spans="12:15" ht="13">
      <c r="L379" s="116"/>
      <c r="O379" s="5"/>
    </row>
    <row r="380" spans="12:15" ht="13">
      <c r="L380" s="116"/>
      <c r="O380" s="5"/>
    </row>
    <row r="381" spans="12:15" ht="13">
      <c r="L381" s="116"/>
      <c r="O381" s="5"/>
    </row>
    <row r="382" spans="12:15" ht="13">
      <c r="L382" s="116"/>
      <c r="O382" s="5"/>
    </row>
    <row r="383" spans="12:15" ht="13">
      <c r="L383" s="116"/>
      <c r="O383" s="5"/>
    </row>
    <row r="384" spans="12:15" ht="13">
      <c r="L384" s="116"/>
      <c r="O384" s="5"/>
    </row>
    <row r="385" spans="12:15" ht="13">
      <c r="L385" s="116"/>
      <c r="O385" s="5"/>
    </row>
    <row r="386" spans="12:15" ht="13">
      <c r="L386" s="116"/>
      <c r="O386" s="5"/>
    </row>
    <row r="387" spans="12:15" ht="13">
      <c r="L387" s="116"/>
      <c r="O387" s="5"/>
    </row>
    <row r="388" spans="12:15" ht="13">
      <c r="L388" s="116"/>
      <c r="O388" s="5"/>
    </row>
    <row r="389" spans="12:15" ht="13">
      <c r="L389" s="116"/>
      <c r="O389" s="5"/>
    </row>
    <row r="390" spans="12:15" ht="13">
      <c r="L390" s="116"/>
      <c r="O390" s="5"/>
    </row>
    <row r="391" spans="12:15" ht="13">
      <c r="L391" s="116"/>
      <c r="O391" s="5"/>
    </row>
    <row r="392" spans="12:15" ht="13">
      <c r="L392" s="116"/>
      <c r="O392" s="5"/>
    </row>
    <row r="393" spans="12:15" ht="13">
      <c r="L393" s="116"/>
      <c r="O393" s="5"/>
    </row>
    <row r="394" spans="12:15" ht="13">
      <c r="L394" s="116"/>
      <c r="O394" s="5"/>
    </row>
    <row r="395" spans="12:15" ht="13">
      <c r="L395" s="116"/>
      <c r="O395" s="5"/>
    </row>
    <row r="396" spans="12:15" ht="13">
      <c r="L396" s="116"/>
      <c r="O396" s="5"/>
    </row>
    <row r="397" spans="12:15" ht="13">
      <c r="L397" s="116"/>
      <c r="O397" s="5"/>
    </row>
    <row r="398" spans="12:15" ht="13">
      <c r="L398" s="116"/>
      <c r="O398" s="5"/>
    </row>
    <row r="399" spans="12:15" ht="13">
      <c r="L399" s="116"/>
      <c r="O399" s="5"/>
    </row>
    <row r="400" spans="12:15" ht="13">
      <c r="L400" s="116"/>
      <c r="O400" s="5"/>
    </row>
    <row r="401" spans="12:15" ht="13">
      <c r="L401" s="116"/>
      <c r="O401" s="5"/>
    </row>
    <row r="402" spans="12:15" ht="13">
      <c r="L402" s="116"/>
      <c r="O402" s="5"/>
    </row>
    <row r="403" spans="12:15" ht="13">
      <c r="L403" s="116"/>
      <c r="O403" s="5"/>
    </row>
    <row r="404" spans="12:15" ht="13">
      <c r="L404" s="116"/>
      <c r="O404" s="5"/>
    </row>
    <row r="405" spans="12:15" ht="13">
      <c r="L405" s="116"/>
      <c r="O405" s="5"/>
    </row>
    <row r="406" spans="12:15" ht="13">
      <c r="L406" s="116"/>
      <c r="O406" s="5"/>
    </row>
    <row r="407" spans="12:15" ht="13">
      <c r="L407" s="116"/>
      <c r="O407" s="5"/>
    </row>
    <row r="408" spans="12:15" ht="13">
      <c r="L408" s="116"/>
      <c r="O408" s="5"/>
    </row>
    <row r="409" spans="12:15" ht="13">
      <c r="L409" s="116"/>
      <c r="O409" s="5"/>
    </row>
    <row r="410" spans="12:15" ht="13">
      <c r="L410" s="116"/>
      <c r="O410" s="5"/>
    </row>
    <row r="411" spans="12:15" ht="13">
      <c r="L411" s="116"/>
      <c r="O411" s="5"/>
    </row>
    <row r="412" spans="12:15" ht="13">
      <c r="L412" s="116"/>
      <c r="O412" s="5"/>
    </row>
    <row r="413" spans="12:15" ht="13">
      <c r="L413" s="116"/>
      <c r="O413" s="5"/>
    </row>
    <row r="414" spans="12:15" ht="13">
      <c r="L414" s="116"/>
      <c r="O414" s="5"/>
    </row>
    <row r="415" spans="12:15" ht="13">
      <c r="L415" s="116"/>
      <c r="O415" s="5"/>
    </row>
    <row r="416" spans="12:15" ht="13">
      <c r="L416" s="116"/>
      <c r="O416" s="5"/>
    </row>
    <row r="417" spans="12:15" ht="13">
      <c r="L417" s="116"/>
      <c r="O417" s="5"/>
    </row>
    <row r="418" spans="12:15" ht="13">
      <c r="L418" s="116"/>
      <c r="O418" s="5"/>
    </row>
    <row r="419" spans="12:15" ht="13">
      <c r="L419" s="116"/>
      <c r="O419" s="5"/>
    </row>
    <row r="420" spans="12:15" ht="13">
      <c r="L420" s="116"/>
      <c r="O420" s="5"/>
    </row>
    <row r="421" spans="12:15" ht="13">
      <c r="L421" s="116"/>
      <c r="O421" s="5"/>
    </row>
    <row r="422" spans="12:15" ht="13">
      <c r="L422" s="116"/>
      <c r="O422" s="5"/>
    </row>
    <row r="423" spans="12:15" ht="13">
      <c r="L423" s="116"/>
      <c r="O423" s="5"/>
    </row>
    <row r="424" spans="12:15" ht="13">
      <c r="L424" s="116"/>
      <c r="O424" s="5"/>
    </row>
    <row r="425" spans="12:15" ht="13">
      <c r="L425" s="116"/>
      <c r="O425" s="5"/>
    </row>
    <row r="426" spans="12:15" ht="13">
      <c r="L426" s="116"/>
      <c r="O426" s="5"/>
    </row>
    <row r="427" spans="12:15" ht="13">
      <c r="L427" s="116"/>
      <c r="O427" s="5"/>
    </row>
    <row r="428" spans="12:15" ht="13">
      <c r="L428" s="116"/>
      <c r="O428" s="5"/>
    </row>
    <row r="429" spans="12:15" ht="13">
      <c r="L429" s="116"/>
      <c r="O429" s="5"/>
    </row>
    <row r="430" spans="12:15" ht="13">
      <c r="L430" s="116"/>
      <c r="O430" s="5"/>
    </row>
    <row r="431" spans="12:15" ht="13">
      <c r="L431" s="116"/>
      <c r="O431" s="5"/>
    </row>
    <row r="432" spans="12:15" ht="13">
      <c r="L432" s="116"/>
      <c r="O432" s="5"/>
    </row>
    <row r="433" spans="12:15" ht="13">
      <c r="L433" s="116"/>
      <c r="O433" s="5"/>
    </row>
    <row r="434" spans="12:15" ht="13">
      <c r="L434" s="116"/>
      <c r="O434" s="5"/>
    </row>
    <row r="435" spans="12:15" ht="13">
      <c r="L435" s="116"/>
      <c r="O435" s="5"/>
    </row>
    <row r="436" spans="12:15" ht="13">
      <c r="L436" s="116"/>
      <c r="O436" s="5"/>
    </row>
    <row r="437" spans="12:15" ht="13">
      <c r="L437" s="116"/>
      <c r="O437" s="5"/>
    </row>
    <row r="438" spans="12:15" ht="13">
      <c r="L438" s="116"/>
      <c r="O438" s="5"/>
    </row>
    <row r="439" spans="12:15" ht="13">
      <c r="L439" s="116"/>
      <c r="O439" s="5"/>
    </row>
    <row r="440" spans="12:15" ht="13">
      <c r="L440" s="116"/>
      <c r="O440" s="5"/>
    </row>
    <row r="441" spans="12:15" ht="13">
      <c r="L441" s="116"/>
      <c r="O441" s="5"/>
    </row>
    <row r="442" spans="12:15" ht="13">
      <c r="L442" s="116"/>
      <c r="O442" s="5"/>
    </row>
    <row r="443" spans="12:15" ht="13">
      <c r="L443" s="116"/>
      <c r="O443" s="5"/>
    </row>
    <row r="444" spans="12:15" ht="13">
      <c r="L444" s="116"/>
      <c r="O444" s="5"/>
    </row>
    <row r="445" spans="12:15" ht="13">
      <c r="L445" s="116"/>
      <c r="O445" s="5"/>
    </row>
    <row r="446" spans="12:15" ht="13">
      <c r="L446" s="116"/>
      <c r="O446" s="5"/>
    </row>
    <row r="447" spans="12:15" ht="13">
      <c r="L447" s="116"/>
      <c r="O447" s="5"/>
    </row>
    <row r="448" spans="12:15" ht="13">
      <c r="L448" s="116"/>
      <c r="O448" s="5"/>
    </row>
    <row r="449" spans="12:15" ht="13">
      <c r="L449" s="116"/>
      <c r="O449" s="5"/>
    </row>
    <row r="450" spans="12:15" ht="13">
      <c r="L450" s="116"/>
      <c r="O450" s="5"/>
    </row>
    <row r="451" spans="12:15" ht="13">
      <c r="L451" s="116"/>
      <c r="O451" s="5"/>
    </row>
    <row r="452" spans="12:15" ht="13">
      <c r="L452" s="116"/>
      <c r="O452" s="5"/>
    </row>
    <row r="453" spans="12:15" ht="13">
      <c r="L453" s="116"/>
      <c r="O453" s="5"/>
    </row>
    <row r="454" spans="12:15" ht="13">
      <c r="L454" s="116"/>
      <c r="O454" s="5"/>
    </row>
    <row r="455" spans="12:15" ht="13">
      <c r="L455" s="116"/>
      <c r="O455" s="5"/>
    </row>
    <row r="456" spans="12:15" ht="13">
      <c r="L456" s="116"/>
      <c r="O456" s="5"/>
    </row>
    <row r="457" spans="12:15" ht="13">
      <c r="L457" s="116"/>
      <c r="O457" s="5"/>
    </row>
    <row r="458" spans="12:15" ht="13">
      <c r="L458" s="116"/>
      <c r="O458" s="5"/>
    </row>
    <row r="459" spans="12:15" ht="13">
      <c r="L459" s="116"/>
      <c r="O459" s="5"/>
    </row>
    <row r="460" spans="12:15" ht="13">
      <c r="L460" s="116"/>
      <c r="O460" s="5"/>
    </row>
    <row r="461" spans="12:15" ht="13">
      <c r="L461" s="116"/>
      <c r="O461" s="5"/>
    </row>
    <row r="462" spans="12:15" ht="13">
      <c r="L462" s="116"/>
      <c r="O462" s="5"/>
    </row>
    <row r="463" spans="12:15" ht="13">
      <c r="L463" s="116"/>
      <c r="O463" s="5"/>
    </row>
    <row r="464" spans="12:15" ht="13">
      <c r="L464" s="116"/>
      <c r="O464" s="5"/>
    </row>
    <row r="465" spans="12:15" ht="13">
      <c r="L465" s="116"/>
      <c r="O465" s="5"/>
    </row>
    <row r="466" spans="12:15" ht="13">
      <c r="L466" s="116"/>
      <c r="O466" s="5"/>
    </row>
    <row r="467" spans="12:15" ht="13">
      <c r="L467" s="116"/>
      <c r="O467" s="5"/>
    </row>
    <row r="468" spans="12:15" ht="13">
      <c r="L468" s="116"/>
      <c r="O468" s="5"/>
    </row>
    <row r="469" spans="12:15" ht="13">
      <c r="L469" s="116"/>
      <c r="O469" s="5"/>
    </row>
    <row r="470" spans="12:15" ht="13">
      <c r="L470" s="116"/>
      <c r="O470" s="5"/>
    </row>
    <row r="471" spans="12:15" ht="13">
      <c r="L471" s="116"/>
      <c r="O471" s="5"/>
    </row>
    <row r="472" spans="12:15" ht="13">
      <c r="L472" s="116"/>
      <c r="O472" s="5"/>
    </row>
    <row r="473" spans="12:15" ht="13">
      <c r="L473" s="116"/>
      <c r="O473" s="5"/>
    </row>
    <row r="474" spans="12:15" ht="13">
      <c r="L474" s="116"/>
      <c r="O474" s="5"/>
    </row>
    <row r="475" spans="12:15" ht="13">
      <c r="L475" s="116"/>
      <c r="O475" s="5"/>
    </row>
    <row r="476" spans="12:15" ht="13">
      <c r="L476" s="116"/>
      <c r="O476" s="5"/>
    </row>
    <row r="477" spans="12:15" ht="13">
      <c r="L477" s="116"/>
      <c r="O477" s="5"/>
    </row>
    <row r="478" spans="12:15" ht="13">
      <c r="L478" s="116"/>
      <c r="O478" s="5"/>
    </row>
    <row r="479" spans="12:15" ht="13">
      <c r="L479" s="116"/>
      <c r="O479" s="5"/>
    </row>
    <row r="480" spans="12:15" ht="13">
      <c r="L480" s="116"/>
      <c r="O480" s="5"/>
    </row>
    <row r="481" spans="12:15" ht="13">
      <c r="L481" s="116"/>
      <c r="O481" s="5"/>
    </row>
    <row r="482" spans="12:15" ht="13">
      <c r="L482" s="116"/>
      <c r="O482" s="5"/>
    </row>
    <row r="483" spans="12:15" ht="13">
      <c r="L483" s="116"/>
      <c r="O483" s="5"/>
    </row>
    <row r="484" spans="12:15" ht="13">
      <c r="L484" s="116"/>
      <c r="O484" s="5"/>
    </row>
    <row r="485" spans="12:15" ht="13">
      <c r="L485" s="116"/>
      <c r="O485" s="5"/>
    </row>
    <row r="486" spans="12:15" ht="13">
      <c r="L486" s="116"/>
      <c r="O486" s="5"/>
    </row>
    <row r="487" spans="12:15" ht="13">
      <c r="L487" s="116"/>
      <c r="O487" s="5"/>
    </row>
    <row r="488" spans="12:15" ht="13">
      <c r="L488" s="116"/>
      <c r="O488" s="5"/>
    </row>
    <row r="489" spans="12:15" ht="13">
      <c r="L489" s="116"/>
      <c r="O489" s="5"/>
    </row>
    <row r="490" spans="12:15" ht="13">
      <c r="L490" s="116"/>
      <c r="O490" s="5"/>
    </row>
    <row r="491" spans="12:15" ht="13">
      <c r="L491" s="116"/>
      <c r="O491" s="5"/>
    </row>
    <row r="492" spans="12:15" ht="13">
      <c r="L492" s="116"/>
      <c r="O492" s="5"/>
    </row>
    <row r="493" spans="12:15" ht="13">
      <c r="L493" s="116"/>
      <c r="O493" s="5"/>
    </row>
    <row r="494" spans="12:15" ht="13">
      <c r="L494" s="116"/>
      <c r="O494" s="5"/>
    </row>
    <row r="495" spans="12:15" ht="13">
      <c r="L495" s="116"/>
      <c r="O495" s="5"/>
    </row>
    <row r="496" spans="12:15" ht="13">
      <c r="L496" s="116"/>
      <c r="O496" s="5"/>
    </row>
    <row r="497" spans="12:15" ht="13">
      <c r="L497" s="116"/>
      <c r="O497" s="5"/>
    </row>
    <row r="498" spans="12:15" ht="13">
      <c r="L498" s="116"/>
      <c r="O498" s="5"/>
    </row>
    <row r="499" spans="12:15" ht="13">
      <c r="L499" s="116"/>
      <c r="O499" s="5"/>
    </row>
    <row r="500" spans="12:15" ht="13">
      <c r="L500" s="116"/>
      <c r="O500" s="5"/>
    </row>
    <row r="501" spans="12:15" ht="13">
      <c r="L501" s="116"/>
      <c r="O501" s="5"/>
    </row>
    <row r="502" spans="12:15" ht="13">
      <c r="L502" s="116"/>
      <c r="O502" s="5"/>
    </row>
    <row r="503" spans="12:15" ht="13">
      <c r="L503" s="116"/>
      <c r="O503" s="5"/>
    </row>
    <row r="504" spans="12:15" ht="13">
      <c r="L504" s="116"/>
      <c r="O504" s="5"/>
    </row>
    <row r="505" spans="12:15" ht="13">
      <c r="L505" s="116"/>
      <c r="O505" s="5"/>
    </row>
    <row r="506" spans="12:15" ht="13">
      <c r="L506" s="116"/>
      <c r="O506" s="5"/>
    </row>
    <row r="507" spans="12:15" ht="13">
      <c r="L507" s="116"/>
      <c r="O507" s="5"/>
    </row>
    <row r="508" spans="12:15" ht="13">
      <c r="L508" s="116"/>
      <c r="O508" s="5"/>
    </row>
    <row r="509" spans="12:15" ht="13">
      <c r="L509" s="116"/>
      <c r="O509" s="5"/>
    </row>
    <row r="510" spans="12:15" ht="13">
      <c r="L510" s="116"/>
      <c r="O510" s="5"/>
    </row>
    <row r="511" spans="12:15" ht="13">
      <c r="L511" s="116"/>
      <c r="O511" s="5"/>
    </row>
    <row r="512" spans="12:15" ht="13">
      <c r="L512" s="116"/>
      <c r="O512" s="5"/>
    </row>
    <row r="513" spans="12:15" ht="13">
      <c r="L513" s="116"/>
      <c r="O513" s="5"/>
    </row>
    <row r="514" spans="12:15" ht="13">
      <c r="L514" s="116"/>
      <c r="O514" s="5"/>
    </row>
    <row r="515" spans="12:15" ht="13">
      <c r="L515" s="116"/>
      <c r="O515" s="5"/>
    </row>
    <row r="516" spans="12:15" ht="13">
      <c r="L516" s="116"/>
      <c r="O516" s="5"/>
    </row>
    <row r="517" spans="12:15" ht="13">
      <c r="L517" s="116"/>
      <c r="O517" s="5"/>
    </row>
    <row r="518" spans="12:15" ht="13">
      <c r="L518" s="116"/>
      <c r="O518" s="5"/>
    </row>
    <row r="519" spans="12:15" ht="13">
      <c r="L519" s="116"/>
      <c r="O519" s="5"/>
    </row>
    <row r="520" spans="12:15" ht="13">
      <c r="L520" s="116"/>
      <c r="O520" s="5"/>
    </row>
    <row r="521" spans="12:15" ht="13">
      <c r="L521" s="116"/>
      <c r="O521" s="5"/>
    </row>
    <row r="522" spans="12:15" ht="13">
      <c r="L522" s="116"/>
      <c r="O522" s="5"/>
    </row>
    <row r="523" spans="12:15" ht="13">
      <c r="L523" s="116"/>
      <c r="O523" s="5"/>
    </row>
    <row r="524" spans="12:15" ht="13">
      <c r="L524" s="116"/>
      <c r="O524" s="5"/>
    </row>
    <row r="525" spans="12:15" ht="13">
      <c r="L525" s="116"/>
      <c r="O525" s="5"/>
    </row>
    <row r="526" spans="12:15" ht="13">
      <c r="L526" s="116"/>
      <c r="O526" s="5"/>
    </row>
    <row r="527" spans="12:15" ht="13">
      <c r="L527" s="116"/>
      <c r="O527" s="5"/>
    </row>
    <row r="528" spans="12:15" ht="13">
      <c r="L528" s="116"/>
      <c r="O528" s="5"/>
    </row>
    <row r="529" spans="12:15" ht="13">
      <c r="L529" s="116"/>
      <c r="O529" s="5"/>
    </row>
    <row r="530" spans="12:15" ht="13">
      <c r="L530" s="116"/>
      <c r="O530" s="5"/>
    </row>
    <row r="531" spans="12:15" ht="13">
      <c r="L531" s="116"/>
      <c r="O531" s="5"/>
    </row>
    <row r="532" spans="12:15" ht="13">
      <c r="L532" s="116"/>
      <c r="O532" s="5"/>
    </row>
    <row r="533" spans="12:15" ht="13">
      <c r="L533" s="116"/>
      <c r="O533" s="5"/>
    </row>
    <row r="534" spans="12:15" ht="13">
      <c r="L534" s="116"/>
      <c r="O534" s="5"/>
    </row>
    <row r="535" spans="12:15" ht="13">
      <c r="L535" s="116"/>
      <c r="O535" s="5"/>
    </row>
    <row r="536" spans="12:15" ht="13">
      <c r="L536" s="116"/>
      <c r="O536" s="5"/>
    </row>
    <row r="537" spans="12:15" ht="13">
      <c r="L537" s="116"/>
      <c r="O537" s="5"/>
    </row>
    <row r="538" spans="12:15" ht="13">
      <c r="L538" s="116"/>
      <c r="O538" s="5"/>
    </row>
    <row r="539" spans="12:15" ht="13">
      <c r="L539" s="116"/>
      <c r="O539" s="5"/>
    </row>
    <row r="540" spans="12:15" ht="13">
      <c r="L540" s="116"/>
      <c r="O540" s="5"/>
    </row>
    <row r="541" spans="12:15" ht="13">
      <c r="L541" s="116"/>
      <c r="O541" s="5"/>
    </row>
    <row r="542" spans="12:15" ht="13">
      <c r="L542" s="116"/>
      <c r="O542" s="5"/>
    </row>
    <row r="543" spans="12:15" ht="13">
      <c r="L543" s="116"/>
      <c r="O543" s="5"/>
    </row>
    <row r="544" spans="12:15" ht="13">
      <c r="L544" s="116"/>
      <c r="O544" s="5"/>
    </row>
    <row r="545" spans="12:15" ht="13">
      <c r="L545" s="116"/>
      <c r="O545" s="5"/>
    </row>
    <row r="546" spans="12:15" ht="13">
      <c r="L546" s="116"/>
      <c r="O546" s="5"/>
    </row>
    <row r="547" spans="12:15" ht="13">
      <c r="L547" s="116"/>
      <c r="O547" s="5"/>
    </row>
    <row r="548" spans="12:15" ht="13">
      <c r="L548" s="116"/>
      <c r="O548" s="5"/>
    </row>
    <row r="549" spans="12:15" ht="13">
      <c r="L549" s="116"/>
      <c r="O549" s="5"/>
    </row>
    <row r="550" spans="12:15" ht="13">
      <c r="L550" s="116"/>
      <c r="O550" s="5"/>
    </row>
    <row r="551" spans="12:15" ht="13">
      <c r="L551" s="116"/>
      <c r="O551" s="5"/>
    </row>
    <row r="552" spans="12:15" ht="13">
      <c r="L552" s="116"/>
      <c r="O552" s="5"/>
    </row>
    <row r="553" spans="12:15" ht="13">
      <c r="L553" s="116"/>
      <c r="O553" s="5"/>
    </row>
    <row r="554" spans="12:15" ht="13">
      <c r="L554" s="116"/>
      <c r="O554" s="5"/>
    </row>
    <row r="555" spans="12:15" ht="13">
      <c r="L555" s="116"/>
      <c r="O555" s="5"/>
    </row>
    <row r="556" spans="12:15" ht="13">
      <c r="L556" s="116"/>
      <c r="O556" s="5"/>
    </row>
    <row r="557" spans="12:15" ht="13">
      <c r="L557" s="116"/>
      <c r="O557" s="5"/>
    </row>
    <row r="558" spans="12:15" ht="13">
      <c r="L558" s="116"/>
      <c r="O558" s="5"/>
    </row>
    <row r="559" spans="12:15" ht="13">
      <c r="L559" s="116"/>
      <c r="O559" s="5"/>
    </row>
    <row r="560" spans="12:15" ht="13">
      <c r="L560" s="116"/>
      <c r="O560" s="5"/>
    </row>
    <row r="561" spans="12:15" ht="13">
      <c r="L561" s="116"/>
      <c r="O561" s="5"/>
    </row>
    <row r="562" spans="12:15" ht="13">
      <c r="L562" s="116"/>
      <c r="O562" s="5"/>
    </row>
    <row r="563" spans="12:15" ht="13">
      <c r="L563" s="116"/>
      <c r="O563" s="5"/>
    </row>
    <row r="564" spans="12:15" ht="13">
      <c r="L564" s="116"/>
      <c r="O564" s="5"/>
    </row>
    <row r="565" spans="12:15" ht="13">
      <c r="L565" s="116"/>
      <c r="O565" s="5"/>
    </row>
    <row r="566" spans="12:15" ht="13">
      <c r="L566" s="116"/>
      <c r="O566" s="5"/>
    </row>
    <row r="567" spans="12:15" ht="13">
      <c r="L567" s="116"/>
      <c r="O567" s="5"/>
    </row>
    <row r="568" spans="12:15" ht="13">
      <c r="L568" s="116"/>
      <c r="O568" s="5"/>
    </row>
    <row r="569" spans="12:15" ht="13">
      <c r="L569" s="116"/>
      <c r="O569" s="5"/>
    </row>
    <row r="570" spans="12:15" ht="13">
      <c r="L570" s="116"/>
      <c r="O570" s="5"/>
    </row>
    <row r="571" spans="12:15" ht="13">
      <c r="L571" s="116"/>
      <c r="O571" s="5"/>
    </row>
    <row r="572" spans="12:15" ht="13">
      <c r="L572" s="116"/>
      <c r="O572" s="5"/>
    </row>
    <row r="573" spans="12:15" ht="13">
      <c r="L573" s="116"/>
      <c r="O573" s="5"/>
    </row>
    <row r="574" spans="12:15" ht="13">
      <c r="L574" s="116"/>
      <c r="O574" s="5"/>
    </row>
    <row r="575" spans="12:15" ht="13">
      <c r="L575" s="116"/>
      <c r="O575" s="5"/>
    </row>
    <row r="576" spans="12:15" ht="13">
      <c r="L576" s="116"/>
      <c r="O576" s="5"/>
    </row>
    <row r="577" spans="12:15" ht="13">
      <c r="L577" s="116"/>
      <c r="O577" s="5"/>
    </row>
    <row r="578" spans="12:15" ht="13">
      <c r="L578" s="116"/>
      <c r="O578" s="5"/>
    </row>
    <row r="579" spans="12:15" ht="13">
      <c r="L579" s="116"/>
      <c r="O579" s="5"/>
    </row>
    <row r="580" spans="12:15" ht="13">
      <c r="L580" s="116"/>
      <c r="O580" s="5"/>
    </row>
    <row r="581" spans="12:15" ht="13">
      <c r="L581" s="116"/>
      <c r="O581" s="5"/>
    </row>
    <row r="582" spans="12:15" ht="13">
      <c r="L582" s="116"/>
      <c r="O582" s="5"/>
    </row>
    <row r="583" spans="12:15" ht="13">
      <c r="L583" s="116"/>
      <c r="O583" s="5"/>
    </row>
    <row r="584" spans="12:15" ht="13">
      <c r="L584" s="116"/>
      <c r="O584" s="5"/>
    </row>
    <row r="585" spans="12:15" ht="13">
      <c r="L585" s="116"/>
      <c r="O585" s="5"/>
    </row>
    <row r="586" spans="12:15" ht="13">
      <c r="L586" s="116"/>
      <c r="O586" s="5"/>
    </row>
    <row r="587" spans="12:15" ht="13">
      <c r="L587" s="116"/>
      <c r="O587" s="5"/>
    </row>
    <row r="588" spans="12:15" ht="13">
      <c r="L588" s="116"/>
      <c r="O588" s="5"/>
    </row>
    <row r="589" spans="12:15" ht="13">
      <c r="L589" s="116"/>
      <c r="O589" s="5"/>
    </row>
    <row r="590" spans="12:15" ht="13">
      <c r="L590" s="116"/>
      <c r="O590" s="5"/>
    </row>
    <row r="591" spans="12:15" ht="13">
      <c r="L591" s="116"/>
      <c r="O591" s="5"/>
    </row>
    <row r="592" spans="12:15" ht="13">
      <c r="L592" s="116"/>
      <c r="O592" s="5"/>
    </row>
    <row r="593" spans="12:15" ht="13">
      <c r="L593" s="116"/>
      <c r="O593" s="5"/>
    </row>
    <row r="594" spans="12:15" ht="13">
      <c r="L594" s="116"/>
      <c r="O594" s="5"/>
    </row>
    <row r="595" spans="12:15" ht="13">
      <c r="L595" s="116"/>
      <c r="O595" s="5"/>
    </row>
    <row r="596" spans="12:15" ht="13">
      <c r="L596" s="116"/>
      <c r="O596" s="5"/>
    </row>
    <row r="597" spans="12:15" ht="13">
      <c r="L597" s="116"/>
      <c r="O597" s="5"/>
    </row>
    <row r="598" spans="12:15" ht="13">
      <c r="L598" s="116"/>
      <c r="O598" s="5"/>
    </row>
    <row r="599" spans="12:15" ht="13">
      <c r="L599" s="116"/>
      <c r="O599" s="5"/>
    </row>
    <row r="600" spans="12:15" ht="13">
      <c r="L600" s="116"/>
      <c r="O600" s="5"/>
    </row>
    <row r="601" spans="12:15" ht="13">
      <c r="L601" s="116"/>
      <c r="O601" s="5"/>
    </row>
    <row r="602" spans="12:15" ht="13">
      <c r="L602" s="116"/>
      <c r="O602" s="5"/>
    </row>
    <row r="603" spans="12:15" ht="13">
      <c r="L603" s="116"/>
      <c r="O603" s="5"/>
    </row>
    <row r="604" spans="12:15" ht="13">
      <c r="L604" s="116"/>
      <c r="O604" s="5"/>
    </row>
    <row r="605" spans="12:15" ht="13">
      <c r="L605" s="116"/>
      <c r="O605" s="5"/>
    </row>
    <row r="606" spans="12:15" ht="13">
      <c r="L606" s="116"/>
      <c r="O606" s="5"/>
    </row>
    <row r="607" spans="12:15" ht="13">
      <c r="L607" s="116"/>
      <c r="O607" s="5"/>
    </row>
    <row r="608" spans="12:15" ht="13">
      <c r="L608" s="116"/>
      <c r="O608" s="5"/>
    </row>
    <row r="609" spans="12:15" ht="13">
      <c r="L609" s="116"/>
      <c r="O609" s="5"/>
    </row>
    <row r="610" spans="12:15" ht="13">
      <c r="L610" s="116"/>
      <c r="O610" s="5"/>
    </row>
    <row r="611" spans="12:15" ht="13">
      <c r="L611" s="116"/>
      <c r="O611" s="5"/>
    </row>
    <row r="612" spans="12:15" ht="13">
      <c r="L612" s="116"/>
      <c r="O612" s="5"/>
    </row>
    <row r="613" spans="12:15" ht="13">
      <c r="L613" s="116"/>
      <c r="O613" s="5"/>
    </row>
    <row r="614" spans="12:15" ht="13">
      <c r="L614" s="116"/>
      <c r="O614" s="5"/>
    </row>
    <row r="615" spans="12:15" ht="13">
      <c r="L615" s="116"/>
      <c r="O615" s="5"/>
    </row>
    <row r="616" spans="12:15" ht="13">
      <c r="L616" s="116"/>
      <c r="O616" s="5"/>
    </row>
    <row r="617" spans="12:15" ht="13">
      <c r="L617" s="116"/>
      <c r="O617" s="5"/>
    </row>
    <row r="618" spans="12:15" ht="13">
      <c r="L618" s="116"/>
      <c r="O618" s="5"/>
    </row>
    <row r="619" spans="12:15" ht="13">
      <c r="L619" s="116"/>
      <c r="O619" s="5"/>
    </row>
    <row r="620" spans="12:15" ht="13">
      <c r="L620" s="116"/>
      <c r="O620" s="5"/>
    </row>
    <row r="621" spans="12:15" ht="13">
      <c r="L621" s="116"/>
      <c r="O621" s="5"/>
    </row>
    <row r="622" spans="12:15" ht="13">
      <c r="L622" s="116"/>
      <c r="O622" s="5"/>
    </row>
    <row r="623" spans="12:15" ht="13">
      <c r="L623" s="116"/>
      <c r="O623" s="5"/>
    </row>
    <row r="624" spans="12:15" ht="13">
      <c r="L624" s="116"/>
      <c r="O624" s="5"/>
    </row>
    <row r="625" spans="12:15" ht="13">
      <c r="L625" s="116"/>
      <c r="O625" s="5"/>
    </row>
    <row r="626" spans="12:15" ht="13">
      <c r="L626" s="116"/>
      <c r="O626" s="5"/>
    </row>
    <row r="627" spans="12:15" ht="13">
      <c r="L627" s="116"/>
      <c r="O627" s="5"/>
    </row>
    <row r="628" spans="12:15" ht="13">
      <c r="L628" s="116"/>
      <c r="O628" s="5"/>
    </row>
    <row r="629" spans="12:15" ht="13">
      <c r="L629" s="116"/>
      <c r="O629" s="5"/>
    </row>
    <row r="630" spans="12:15" ht="13">
      <c r="L630" s="116"/>
      <c r="O630" s="5"/>
    </row>
    <row r="631" spans="12:15" ht="13">
      <c r="L631" s="116"/>
      <c r="O631" s="5"/>
    </row>
    <row r="632" spans="12:15" ht="13">
      <c r="L632" s="116"/>
      <c r="O632" s="5"/>
    </row>
    <row r="633" spans="12:15" ht="13">
      <c r="L633" s="116"/>
      <c r="O633" s="5"/>
    </row>
    <row r="634" spans="12:15" ht="13">
      <c r="L634" s="116"/>
      <c r="O634" s="5"/>
    </row>
    <row r="635" spans="12:15" ht="13">
      <c r="L635" s="116"/>
      <c r="O635" s="5"/>
    </row>
    <row r="636" spans="12:15" ht="13">
      <c r="L636" s="116"/>
      <c r="O636" s="5"/>
    </row>
    <row r="637" spans="12:15" ht="13">
      <c r="L637" s="116"/>
      <c r="O637" s="5"/>
    </row>
    <row r="638" spans="12:15" ht="13">
      <c r="L638" s="116"/>
      <c r="O638" s="5"/>
    </row>
    <row r="639" spans="12:15" ht="13">
      <c r="L639" s="116"/>
      <c r="O639" s="5"/>
    </row>
    <row r="640" spans="12:15" ht="13">
      <c r="L640" s="116"/>
      <c r="O640" s="5"/>
    </row>
    <row r="641" spans="12:15" ht="13">
      <c r="L641" s="116"/>
      <c r="O641" s="5"/>
    </row>
    <row r="642" spans="12:15" ht="13">
      <c r="L642" s="116"/>
      <c r="O642" s="5"/>
    </row>
    <row r="643" spans="12:15" ht="13">
      <c r="L643" s="116"/>
      <c r="O643" s="5"/>
    </row>
    <row r="644" spans="12:15" ht="13">
      <c r="L644" s="116"/>
      <c r="O644" s="5"/>
    </row>
    <row r="645" spans="12:15" ht="13">
      <c r="L645" s="116"/>
      <c r="O645" s="5"/>
    </row>
    <row r="646" spans="12:15" ht="13">
      <c r="L646" s="116"/>
      <c r="O646" s="5"/>
    </row>
    <row r="647" spans="12:15" ht="13">
      <c r="L647" s="116"/>
      <c r="O647" s="5"/>
    </row>
    <row r="648" spans="12:15" ht="13">
      <c r="L648" s="116"/>
      <c r="O648" s="5"/>
    </row>
    <row r="649" spans="12:15" ht="13">
      <c r="L649" s="116"/>
      <c r="O649" s="5"/>
    </row>
    <row r="650" spans="12:15" ht="13">
      <c r="L650" s="116"/>
      <c r="O650" s="5"/>
    </row>
    <row r="651" spans="12:15" ht="13">
      <c r="L651" s="116"/>
      <c r="O651" s="5"/>
    </row>
    <row r="652" spans="12:15" ht="13">
      <c r="L652" s="116"/>
      <c r="O652" s="5"/>
    </row>
    <row r="653" spans="12:15" ht="13">
      <c r="L653" s="116"/>
      <c r="O653" s="5"/>
    </row>
    <row r="654" spans="12:15" ht="13">
      <c r="L654" s="116"/>
      <c r="O654" s="5"/>
    </row>
    <row r="655" spans="12:15" ht="13">
      <c r="L655" s="116"/>
      <c r="O655" s="5"/>
    </row>
    <row r="656" spans="12:15" ht="13">
      <c r="L656" s="116"/>
      <c r="O656" s="5"/>
    </row>
    <row r="657" spans="12:15" ht="13">
      <c r="L657" s="116"/>
      <c r="O657" s="5"/>
    </row>
    <row r="658" spans="12:15" ht="13">
      <c r="L658" s="116"/>
      <c r="O658" s="5"/>
    </row>
    <row r="659" spans="12:15" ht="13">
      <c r="L659" s="116"/>
      <c r="O659" s="5"/>
    </row>
    <row r="660" spans="12:15" ht="13">
      <c r="L660" s="116"/>
      <c r="O660" s="5"/>
    </row>
    <row r="661" spans="12:15" ht="13">
      <c r="L661" s="116"/>
      <c r="O661" s="5"/>
    </row>
    <row r="662" spans="12:15" ht="13">
      <c r="L662" s="116"/>
      <c r="O662" s="5"/>
    </row>
    <row r="663" spans="12:15" ht="13">
      <c r="L663" s="116"/>
      <c r="O663" s="5"/>
    </row>
    <row r="664" spans="12:15" ht="13">
      <c r="L664" s="116"/>
      <c r="O664" s="5"/>
    </row>
    <row r="665" spans="12:15" ht="13">
      <c r="L665" s="116"/>
      <c r="O665" s="5"/>
    </row>
    <row r="666" spans="12:15" ht="13">
      <c r="L666" s="116"/>
      <c r="O666" s="5"/>
    </row>
    <row r="667" spans="12:15" ht="13">
      <c r="L667" s="116"/>
      <c r="O667" s="5"/>
    </row>
    <row r="668" spans="12:15" ht="13">
      <c r="L668" s="116"/>
      <c r="O668" s="5"/>
    </row>
    <row r="669" spans="12:15" ht="13">
      <c r="L669" s="116"/>
      <c r="O669" s="5"/>
    </row>
    <row r="670" spans="12:15" ht="13">
      <c r="L670" s="116"/>
      <c r="O670" s="5"/>
    </row>
    <row r="671" spans="12:15" ht="13">
      <c r="L671" s="116"/>
      <c r="O671" s="5"/>
    </row>
    <row r="672" spans="12:15" ht="13">
      <c r="L672" s="116"/>
      <c r="O672" s="5"/>
    </row>
    <row r="673" spans="12:15" ht="13">
      <c r="L673" s="116"/>
      <c r="O673" s="5"/>
    </row>
    <row r="674" spans="12:15" ht="13">
      <c r="L674" s="116"/>
      <c r="O674" s="5"/>
    </row>
    <row r="675" spans="12:15" ht="13">
      <c r="L675" s="116"/>
      <c r="O675" s="5"/>
    </row>
    <row r="676" spans="12:15" ht="13">
      <c r="L676" s="116"/>
      <c r="O676" s="5"/>
    </row>
    <row r="677" spans="12:15" ht="13">
      <c r="L677" s="116"/>
      <c r="O677" s="5"/>
    </row>
    <row r="678" spans="12:15" ht="13">
      <c r="L678" s="116"/>
      <c r="O678" s="5"/>
    </row>
    <row r="679" spans="12:15" ht="13">
      <c r="L679" s="116"/>
      <c r="O679" s="5"/>
    </row>
    <row r="680" spans="12:15" ht="13">
      <c r="L680" s="116"/>
      <c r="O680" s="5"/>
    </row>
    <row r="681" spans="12:15" ht="13">
      <c r="L681" s="116"/>
      <c r="O681" s="5"/>
    </row>
    <row r="682" spans="12:15" ht="13">
      <c r="L682" s="116"/>
      <c r="O682" s="5"/>
    </row>
    <row r="683" spans="12:15" ht="13">
      <c r="L683" s="116"/>
      <c r="O683" s="5"/>
    </row>
    <row r="684" spans="12:15" ht="13">
      <c r="L684" s="116"/>
      <c r="O684" s="5"/>
    </row>
    <row r="685" spans="12:15" ht="13">
      <c r="L685" s="116"/>
      <c r="O685" s="5"/>
    </row>
    <row r="686" spans="12:15" ht="13">
      <c r="L686" s="116"/>
      <c r="O686" s="5"/>
    </row>
    <row r="687" spans="12:15" ht="13">
      <c r="L687" s="116"/>
      <c r="O687" s="5"/>
    </row>
    <row r="688" spans="12:15" ht="13">
      <c r="L688" s="116"/>
      <c r="O688" s="5"/>
    </row>
    <row r="689" spans="12:15" ht="13">
      <c r="L689" s="116"/>
      <c r="O689" s="5"/>
    </row>
    <row r="690" spans="12:15" ht="13">
      <c r="L690" s="116"/>
      <c r="O690" s="5"/>
    </row>
    <row r="691" spans="12:15" ht="13">
      <c r="L691" s="116"/>
      <c r="O691" s="5"/>
    </row>
    <row r="692" spans="12:15" ht="13">
      <c r="L692" s="116"/>
      <c r="O692" s="5"/>
    </row>
    <row r="693" spans="12:15" ht="13">
      <c r="L693" s="116"/>
      <c r="O693" s="5"/>
    </row>
    <row r="694" spans="12:15" ht="13">
      <c r="L694" s="116"/>
      <c r="O694" s="5"/>
    </row>
    <row r="695" spans="12:15" ht="13">
      <c r="L695" s="116"/>
      <c r="O695" s="5"/>
    </row>
    <row r="696" spans="12:15" ht="13">
      <c r="L696" s="116"/>
      <c r="O696" s="5"/>
    </row>
    <row r="697" spans="12:15" ht="13">
      <c r="L697" s="116"/>
      <c r="O697" s="5"/>
    </row>
    <row r="698" spans="12:15" ht="13">
      <c r="L698" s="116"/>
      <c r="O698" s="5"/>
    </row>
    <row r="699" spans="12:15" ht="13">
      <c r="L699" s="116"/>
      <c r="O699" s="5"/>
    </row>
    <row r="700" spans="12:15" ht="13">
      <c r="L700" s="116"/>
      <c r="O700" s="5"/>
    </row>
    <row r="701" spans="12:15" ht="13">
      <c r="L701" s="116"/>
      <c r="O701" s="5"/>
    </row>
    <row r="702" spans="12:15" ht="13">
      <c r="L702" s="116"/>
      <c r="O702" s="5"/>
    </row>
    <row r="703" spans="12:15" ht="13">
      <c r="L703" s="116"/>
      <c r="O703" s="5"/>
    </row>
    <row r="704" spans="12:15" ht="13">
      <c r="L704" s="116"/>
      <c r="O704" s="5"/>
    </row>
    <row r="705" spans="12:15" ht="13">
      <c r="L705" s="116"/>
      <c r="O705" s="5"/>
    </row>
    <row r="706" spans="12:15" ht="13">
      <c r="L706" s="116"/>
      <c r="O706" s="5"/>
    </row>
    <row r="707" spans="12:15" ht="13">
      <c r="L707" s="116"/>
      <c r="O707" s="5"/>
    </row>
    <row r="708" spans="12:15" ht="13">
      <c r="L708" s="116"/>
      <c r="O708" s="5"/>
    </row>
    <row r="709" spans="12:15" ht="13">
      <c r="L709" s="116"/>
      <c r="O709" s="5"/>
    </row>
    <row r="710" spans="12:15" ht="13">
      <c r="L710" s="116"/>
      <c r="O710" s="5"/>
    </row>
    <row r="711" spans="12:15" ht="13">
      <c r="L711" s="116"/>
      <c r="O711" s="5"/>
    </row>
    <row r="712" spans="12:15" ht="13">
      <c r="L712" s="116"/>
      <c r="O712" s="5"/>
    </row>
    <row r="713" spans="12:15" ht="13">
      <c r="L713" s="116"/>
      <c r="O713" s="5"/>
    </row>
    <row r="714" spans="12:15" ht="13">
      <c r="L714" s="116"/>
      <c r="O714" s="5"/>
    </row>
    <row r="715" spans="12:15" ht="13">
      <c r="L715" s="116"/>
      <c r="O715" s="5"/>
    </row>
    <row r="716" spans="12:15" ht="13">
      <c r="L716" s="116"/>
      <c r="O716" s="5"/>
    </row>
    <row r="717" spans="12:15" ht="13">
      <c r="L717" s="116"/>
      <c r="O717" s="5"/>
    </row>
    <row r="718" spans="12:15" ht="13">
      <c r="L718" s="116"/>
      <c r="O718" s="5"/>
    </row>
    <row r="719" spans="12:15" ht="13">
      <c r="L719" s="116"/>
      <c r="O719" s="5"/>
    </row>
    <row r="720" spans="12:15" ht="13">
      <c r="L720" s="116"/>
      <c r="O720" s="5"/>
    </row>
    <row r="721" spans="12:15" ht="13">
      <c r="L721" s="116"/>
      <c r="O721" s="5"/>
    </row>
    <row r="722" spans="12:15" ht="13">
      <c r="L722" s="116"/>
      <c r="O722" s="5"/>
    </row>
    <row r="723" spans="12:15" ht="13">
      <c r="L723" s="116"/>
      <c r="O723" s="5"/>
    </row>
    <row r="724" spans="12:15" ht="13">
      <c r="L724" s="116"/>
      <c r="O724" s="5"/>
    </row>
    <row r="725" spans="12:15" ht="13">
      <c r="L725" s="116"/>
      <c r="O725" s="5"/>
    </row>
    <row r="726" spans="12:15" ht="13">
      <c r="L726" s="116"/>
      <c r="O726" s="5"/>
    </row>
    <row r="727" spans="12:15" ht="13">
      <c r="L727" s="116"/>
      <c r="O727" s="5"/>
    </row>
    <row r="728" spans="12:15" ht="13">
      <c r="L728" s="116"/>
      <c r="O728" s="5"/>
    </row>
    <row r="729" spans="12:15" ht="13">
      <c r="L729" s="116"/>
      <c r="O729" s="5"/>
    </row>
    <row r="730" spans="12:15" ht="13">
      <c r="L730" s="116"/>
      <c r="O730" s="5"/>
    </row>
    <row r="731" spans="12:15" ht="13">
      <c r="L731" s="116"/>
      <c r="O731" s="5"/>
    </row>
    <row r="732" spans="12:15" ht="13">
      <c r="L732" s="116"/>
      <c r="O732" s="5"/>
    </row>
    <row r="733" spans="12:15" ht="13">
      <c r="L733" s="116"/>
      <c r="O733" s="5"/>
    </row>
    <row r="734" spans="12:15" ht="13">
      <c r="L734" s="116"/>
      <c r="O734" s="5"/>
    </row>
    <row r="735" spans="12:15" ht="13">
      <c r="L735" s="116"/>
      <c r="O735" s="5"/>
    </row>
    <row r="736" spans="12:15" ht="13">
      <c r="L736" s="116"/>
      <c r="O736" s="5"/>
    </row>
    <row r="737" spans="12:15" ht="13">
      <c r="L737" s="116"/>
      <c r="O737" s="5"/>
    </row>
    <row r="738" spans="12:15" ht="13">
      <c r="L738" s="116"/>
      <c r="O738" s="5"/>
    </row>
    <row r="739" spans="12:15" ht="13">
      <c r="L739" s="116"/>
      <c r="O739" s="5"/>
    </row>
    <row r="740" spans="12:15" ht="13">
      <c r="L740" s="116"/>
      <c r="O740" s="5"/>
    </row>
    <row r="741" spans="12:15" ht="13">
      <c r="L741" s="116"/>
      <c r="O741" s="5"/>
    </row>
    <row r="742" spans="12:15" ht="13">
      <c r="L742" s="116"/>
      <c r="O742" s="5"/>
    </row>
    <row r="743" spans="12:15" ht="13">
      <c r="L743" s="116"/>
      <c r="O743" s="5"/>
    </row>
    <row r="744" spans="12:15" ht="13">
      <c r="L744" s="116"/>
      <c r="O744" s="5"/>
    </row>
    <row r="745" spans="12:15" ht="13">
      <c r="L745" s="116"/>
      <c r="O745" s="5"/>
    </row>
    <row r="746" spans="12:15" ht="13">
      <c r="L746" s="116"/>
      <c r="O746" s="5"/>
    </row>
    <row r="747" spans="12:15" ht="13">
      <c r="L747" s="116"/>
      <c r="O747" s="5"/>
    </row>
    <row r="748" spans="12:15" ht="13">
      <c r="L748" s="116"/>
      <c r="O748" s="5"/>
    </row>
    <row r="749" spans="12:15" ht="13">
      <c r="L749" s="116"/>
      <c r="O749" s="5"/>
    </row>
    <row r="750" spans="12:15" ht="13">
      <c r="L750" s="116"/>
      <c r="O750" s="5"/>
    </row>
    <row r="751" spans="12:15" ht="13">
      <c r="L751" s="116"/>
      <c r="O751" s="5"/>
    </row>
    <row r="752" spans="12:15" ht="13">
      <c r="L752" s="116"/>
      <c r="O752" s="5"/>
    </row>
    <row r="753" spans="12:15" ht="13">
      <c r="L753" s="116"/>
      <c r="O753" s="5"/>
    </row>
    <row r="754" spans="12:15" ht="13">
      <c r="L754" s="116"/>
      <c r="O754" s="5"/>
    </row>
    <row r="755" spans="12:15" ht="13">
      <c r="L755" s="116"/>
      <c r="O755" s="5"/>
    </row>
    <row r="756" spans="12:15" ht="13">
      <c r="L756" s="116"/>
      <c r="O756" s="5"/>
    </row>
    <row r="757" spans="12:15" ht="13">
      <c r="L757" s="116"/>
      <c r="O757" s="5"/>
    </row>
    <row r="758" spans="12:15" ht="13">
      <c r="L758" s="116"/>
      <c r="O758" s="5"/>
    </row>
    <row r="759" spans="12:15" ht="13">
      <c r="L759" s="116"/>
      <c r="O759" s="5"/>
    </row>
    <row r="760" spans="12:15" ht="13">
      <c r="L760" s="116"/>
      <c r="O760" s="5"/>
    </row>
    <row r="761" spans="12:15" ht="13">
      <c r="L761" s="116"/>
      <c r="O761" s="5"/>
    </row>
    <row r="762" spans="12:15" ht="13">
      <c r="L762" s="116"/>
      <c r="O762" s="5"/>
    </row>
    <row r="763" spans="12:15" ht="13">
      <c r="L763" s="116"/>
      <c r="O763" s="5"/>
    </row>
    <row r="764" spans="12:15" ht="13">
      <c r="L764" s="116"/>
      <c r="O764" s="5"/>
    </row>
    <row r="765" spans="12:15" ht="13">
      <c r="L765" s="116"/>
      <c r="O765" s="5"/>
    </row>
    <row r="766" spans="12:15" ht="13">
      <c r="L766" s="116"/>
      <c r="O766" s="5"/>
    </row>
    <row r="767" spans="12:15" ht="13">
      <c r="L767" s="116"/>
      <c r="O767" s="5"/>
    </row>
    <row r="768" spans="12:15" ht="13">
      <c r="L768" s="116"/>
      <c r="O768" s="5"/>
    </row>
    <row r="769" spans="12:15" ht="13">
      <c r="L769" s="116"/>
      <c r="O769" s="5"/>
    </row>
    <row r="770" spans="12:15" ht="13">
      <c r="L770" s="116"/>
      <c r="O770" s="5"/>
    </row>
    <row r="771" spans="12:15" ht="13">
      <c r="L771" s="116"/>
      <c r="O771" s="5"/>
    </row>
    <row r="772" spans="12:15" ht="13">
      <c r="L772" s="116"/>
      <c r="O772" s="5"/>
    </row>
    <row r="773" spans="12:15" ht="13">
      <c r="L773" s="116"/>
      <c r="O773" s="5"/>
    </row>
    <row r="774" spans="12:15" ht="13">
      <c r="L774" s="116"/>
      <c r="O774" s="5"/>
    </row>
    <row r="775" spans="12:15" ht="13">
      <c r="L775" s="116"/>
      <c r="O775" s="5"/>
    </row>
    <row r="776" spans="12:15" ht="13">
      <c r="L776" s="116"/>
      <c r="O776" s="5"/>
    </row>
    <row r="777" spans="12:15" ht="13">
      <c r="L777" s="116"/>
      <c r="O777" s="5"/>
    </row>
    <row r="778" spans="12:15" ht="13">
      <c r="L778" s="116"/>
      <c r="O778" s="5"/>
    </row>
    <row r="779" spans="12:15" ht="13">
      <c r="L779" s="116"/>
      <c r="O779" s="5"/>
    </row>
    <row r="780" spans="12:15" ht="13">
      <c r="L780" s="116"/>
      <c r="O780" s="5"/>
    </row>
    <row r="781" spans="12:15" ht="13">
      <c r="L781" s="116"/>
      <c r="O781" s="5"/>
    </row>
    <row r="782" spans="12:15" ht="13">
      <c r="L782" s="116"/>
      <c r="O782" s="5"/>
    </row>
    <row r="783" spans="12:15" ht="13">
      <c r="L783" s="116"/>
      <c r="O783" s="5"/>
    </row>
    <row r="784" spans="12:15" ht="13">
      <c r="L784" s="116"/>
      <c r="O784" s="5"/>
    </row>
    <row r="785" spans="12:15" ht="13">
      <c r="L785" s="116"/>
      <c r="O785" s="5"/>
    </row>
    <row r="786" spans="12:15" ht="13">
      <c r="L786" s="116"/>
      <c r="O786" s="5"/>
    </row>
    <row r="787" spans="12:15" ht="13">
      <c r="L787" s="116"/>
      <c r="O787" s="5"/>
    </row>
    <row r="788" spans="12:15" ht="13">
      <c r="L788" s="116"/>
      <c r="O788" s="5"/>
    </row>
    <row r="789" spans="12:15" ht="13">
      <c r="L789" s="116"/>
      <c r="O789" s="5"/>
    </row>
    <row r="790" spans="12:15" ht="13">
      <c r="L790" s="116"/>
      <c r="O790" s="5"/>
    </row>
    <row r="791" spans="12:15" ht="13">
      <c r="L791" s="116"/>
      <c r="O791" s="5"/>
    </row>
    <row r="792" spans="12:15" ht="13">
      <c r="L792" s="116"/>
      <c r="O792" s="5"/>
    </row>
    <row r="793" spans="12:15" ht="13">
      <c r="L793" s="116"/>
      <c r="O793" s="5"/>
    </row>
    <row r="794" spans="12:15" ht="13">
      <c r="L794" s="116"/>
      <c r="O794" s="5"/>
    </row>
    <row r="795" spans="12:15" ht="13">
      <c r="L795" s="116"/>
      <c r="O795" s="5"/>
    </row>
    <row r="796" spans="12:15" ht="13">
      <c r="L796" s="116"/>
      <c r="O796" s="5"/>
    </row>
    <row r="797" spans="12:15" ht="13">
      <c r="L797" s="116"/>
      <c r="O797" s="5"/>
    </row>
    <row r="798" spans="12:15" ht="13">
      <c r="L798" s="116"/>
      <c r="O798" s="5"/>
    </row>
    <row r="799" spans="12:15" ht="13">
      <c r="L799" s="116"/>
      <c r="O799" s="5"/>
    </row>
    <row r="800" spans="12:15" ht="13">
      <c r="L800" s="116"/>
      <c r="O800" s="5"/>
    </row>
    <row r="801" spans="12:15" ht="13">
      <c r="L801" s="116"/>
      <c r="O801" s="5"/>
    </row>
    <row r="802" spans="12:15" ht="13">
      <c r="L802" s="116"/>
      <c r="O802" s="5"/>
    </row>
    <row r="803" spans="12:15" ht="13">
      <c r="L803" s="116"/>
      <c r="O803" s="5"/>
    </row>
    <row r="804" spans="12:15" ht="13">
      <c r="L804" s="116"/>
      <c r="O804" s="5"/>
    </row>
    <row r="805" spans="12:15" ht="13">
      <c r="L805" s="116"/>
      <c r="O805" s="5"/>
    </row>
    <row r="806" spans="12:15" ht="13">
      <c r="L806" s="116"/>
      <c r="O806" s="5"/>
    </row>
    <row r="807" spans="12:15" ht="13">
      <c r="L807" s="116"/>
      <c r="O807" s="5"/>
    </row>
    <row r="808" spans="12:15" ht="13">
      <c r="L808" s="116"/>
      <c r="O808" s="5"/>
    </row>
    <row r="809" spans="12:15" ht="13">
      <c r="L809" s="116"/>
      <c r="O809" s="5"/>
    </row>
    <row r="810" spans="12:15" ht="13">
      <c r="L810" s="116"/>
      <c r="O810" s="5"/>
    </row>
    <row r="811" spans="12:15" ht="13">
      <c r="L811" s="116"/>
      <c r="O811" s="5"/>
    </row>
    <row r="812" spans="12:15" ht="13">
      <c r="L812" s="116"/>
      <c r="O812" s="5"/>
    </row>
    <row r="813" spans="12:15" ht="13">
      <c r="L813" s="116"/>
      <c r="O813" s="5"/>
    </row>
    <row r="814" spans="12:15" ht="13">
      <c r="L814" s="116"/>
      <c r="O814" s="5"/>
    </row>
    <row r="815" spans="12:15" ht="13">
      <c r="L815" s="116"/>
      <c r="O815" s="5"/>
    </row>
    <row r="816" spans="12:15" ht="13">
      <c r="L816" s="116"/>
      <c r="O816" s="5"/>
    </row>
    <row r="817" spans="12:15" ht="13">
      <c r="L817" s="116"/>
      <c r="O817" s="5"/>
    </row>
    <row r="818" spans="12:15" ht="13">
      <c r="L818" s="116"/>
      <c r="O818" s="5"/>
    </row>
    <row r="819" spans="12:15" ht="13">
      <c r="L819" s="116"/>
      <c r="O819" s="5"/>
    </row>
    <row r="820" spans="12:15" ht="13">
      <c r="L820" s="116"/>
      <c r="O820" s="5"/>
    </row>
    <row r="821" spans="12:15" ht="13">
      <c r="L821" s="116"/>
      <c r="O821" s="5"/>
    </row>
    <row r="822" spans="12:15" ht="13">
      <c r="L822" s="116"/>
      <c r="O822" s="5"/>
    </row>
    <row r="823" spans="12:15" ht="13">
      <c r="L823" s="116"/>
      <c r="O823" s="5"/>
    </row>
    <row r="824" spans="12:15" ht="13">
      <c r="L824" s="116"/>
      <c r="O824" s="5"/>
    </row>
    <row r="825" spans="12:15" ht="13">
      <c r="L825" s="116"/>
      <c r="O825" s="5"/>
    </row>
    <row r="826" spans="12:15" ht="13">
      <c r="L826" s="116"/>
      <c r="O826" s="5"/>
    </row>
    <row r="827" spans="12:15" ht="13">
      <c r="L827" s="116"/>
      <c r="O827" s="5"/>
    </row>
    <row r="828" spans="12:15" ht="13">
      <c r="L828" s="116"/>
      <c r="O828" s="5"/>
    </row>
    <row r="829" spans="12:15" ht="13">
      <c r="L829" s="116"/>
      <c r="O829" s="5"/>
    </row>
    <row r="830" spans="12:15" ht="13">
      <c r="L830" s="116"/>
      <c r="O830" s="5"/>
    </row>
    <row r="831" spans="12:15" ht="13">
      <c r="L831" s="116"/>
      <c r="O831" s="5"/>
    </row>
    <row r="832" spans="12:15" ht="13">
      <c r="L832" s="116"/>
      <c r="O832" s="5"/>
    </row>
    <row r="833" spans="12:15" ht="13">
      <c r="L833" s="116"/>
      <c r="O833" s="5"/>
    </row>
    <row r="834" spans="12:15" ht="13">
      <c r="L834" s="116"/>
      <c r="O834" s="5"/>
    </row>
    <row r="835" spans="12:15" ht="13">
      <c r="L835" s="116"/>
      <c r="O835" s="5"/>
    </row>
    <row r="836" spans="12:15" ht="13">
      <c r="L836" s="116"/>
      <c r="O836" s="5"/>
    </row>
    <row r="837" spans="12:15" ht="13">
      <c r="L837" s="116"/>
      <c r="O837" s="5"/>
    </row>
    <row r="838" spans="12:15" ht="13">
      <c r="L838" s="116"/>
      <c r="O838" s="5"/>
    </row>
    <row r="839" spans="12:15" ht="13">
      <c r="L839" s="116"/>
      <c r="O839" s="5"/>
    </row>
    <row r="840" spans="12:15" ht="13">
      <c r="L840" s="116"/>
      <c r="O840" s="5"/>
    </row>
    <row r="841" spans="12:15" ht="13">
      <c r="L841" s="116"/>
      <c r="O841" s="5"/>
    </row>
    <row r="842" spans="12:15" ht="13">
      <c r="L842" s="116"/>
      <c r="O842" s="5"/>
    </row>
    <row r="843" spans="12:15" ht="13">
      <c r="L843" s="116"/>
      <c r="O843" s="5"/>
    </row>
    <row r="844" spans="12:15" ht="13">
      <c r="L844" s="116"/>
      <c r="O844" s="5"/>
    </row>
    <row r="845" spans="12:15" ht="13">
      <c r="L845" s="116"/>
      <c r="O845" s="5"/>
    </row>
    <row r="846" spans="12:15" ht="13">
      <c r="L846" s="116"/>
      <c r="O846" s="5"/>
    </row>
    <row r="847" spans="12:15" ht="13">
      <c r="L847" s="116"/>
      <c r="O847" s="5"/>
    </row>
    <row r="848" spans="12:15" ht="13">
      <c r="L848" s="116"/>
      <c r="O848" s="5"/>
    </row>
    <row r="849" spans="12:15" ht="13">
      <c r="L849" s="116"/>
      <c r="O849" s="5"/>
    </row>
    <row r="850" spans="12:15" ht="13">
      <c r="L850" s="116"/>
      <c r="O850" s="5"/>
    </row>
    <row r="851" spans="12:15" ht="13">
      <c r="L851" s="116"/>
      <c r="O851" s="5"/>
    </row>
    <row r="852" spans="12:15" ht="13">
      <c r="L852" s="116"/>
      <c r="O852" s="5"/>
    </row>
    <row r="853" spans="12:15" ht="13">
      <c r="L853" s="116"/>
      <c r="O853" s="5"/>
    </row>
    <row r="854" spans="12:15" ht="13">
      <c r="L854" s="116"/>
      <c r="O854" s="5"/>
    </row>
    <row r="855" spans="12:15" ht="13">
      <c r="L855" s="116"/>
      <c r="O855" s="5"/>
    </row>
    <row r="856" spans="12:15" ht="13">
      <c r="L856" s="116"/>
      <c r="O856" s="5"/>
    </row>
    <row r="857" spans="12:15" ht="13">
      <c r="L857" s="116"/>
      <c r="O857" s="5"/>
    </row>
    <row r="858" spans="12:15" ht="13">
      <c r="L858" s="116"/>
      <c r="O858" s="5"/>
    </row>
    <row r="859" spans="12:15" ht="13">
      <c r="L859" s="116"/>
      <c r="O859" s="5"/>
    </row>
    <row r="860" spans="12:15" ht="13">
      <c r="L860" s="116"/>
      <c r="O860" s="5"/>
    </row>
    <row r="861" spans="12:15" ht="13">
      <c r="L861" s="116"/>
      <c r="O861" s="5"/>
    </row>
    <row r="862" spans="12:15" ht="13">
      <c r="L862" s="116"/>
      <c r="O862" s="5"/>
    </row>
    <row r="863" spans="12:15" ht="13">
      <c r="L863" s="116"/>
      <c r="O863" s="5"/>
    </row>
    <row r="864" spans="12:15" ht="13">
      <c r="L864" s="116"/>
      <c r="O864" s="5"/>
    </row>
    <row r="865" spans="12:15" ht="13">
      <c r="L865" s="116"/>
      <c r="O865" s="5"/>
    </row>
    <row r="866" spans="12:15" ht="13">
      <c r="L866" s="116"/>
      <c r="O866" s="5"/>
    </row>
    <row r="867" spans="12:15" ht="13">
      <c r="L867" s="116"/>
      <c r="O867" s="5"/>
    </row>
    <row r="868" spans="12:15" ht="13">
      <c r="L868" s="116"/>
      <c r="O868" s="5"/>
    </row>
    <row r="869" spans="12:15" ht="13">
      <c r="L869" s="116"/>
      <c r="O869" s="5"/>
    </row>
    <row r="870" spans="12:15" ht="13">
      <c r="L870" s="116"/>
      <c r="O870" s="5"/>
    </row>
    <row r="871" spans="12:15" ht="13">
      <c r="L871" s="116"/>
      <c r="O871" s="5"/>
    </row>
    <row r="872" spans="12:15" ht="13">
      <c r="L872" s="116"/>
      <c r="O872" s="5"/>
    </row>
    <row r="873" spans="12:15" ht="13">
      <c r="L873" s="116"/>
      <c r="O873" s="5"/>
    </row>
    <row r="874" spans="12:15" ht="13">
      <c r="L874" s="116"/>
      <c r="O874" s="5"/>
    </row>
    <row r="875" spans="12:15" ht="13">
      <c r="L875" s="116"/>
      <c r="O875" s="5"/>
    </row>
    <row r="876" spans="12:15" ht="13">
      <c r="L876" s="116"/>
      <c r="O876" s="5"/>
    </row>
    <row r="877" spans="12:15" ht="13">
      <c r="L877" s="116"/>
      <c r="O877" s="5"/>
    </row>
    <row r="878" spans="12:15" ht="13">
      <c r="L878" s="116"/>
      <c r="O878" s="5"/>
    </row>
    <row r="879" spans="12:15" ht="13">
      <c r="L879" s="116"/>
      <c r="O879" s="5"/>
    </row>
    <row r="880" spans="12:15" ht="13">
      <c r="L880" s="116"/>
      <c r="O880" s="5"/>
    </row>
    <row r="881" spans="12:15" ht="13">
      <c r="L881" s="116"/>
      <c r="O881" s="5"/>
    </row>
    <row r="882" spans="12:15" ht="13">
      <c r="L882" s="116"/>
      <c r="O882" s="5"/>
    </row>
    <row r="883" spans="12:15" ht="13">
      <c r="L883" s="116"/>
      <c r="O883" s="5"/>
    </row>
    <row r="884" spans="12:15" ht="13">
      <c r="L884" s="116"/>
      <c r="O884" s="5"/>
    </row>
    <row r="885" spans="12:15" ht="13">
      <c r="L885" s="116"/>
      <c r="O885" s="5"/>
    </row>
    <row r="886" spans="12:15" ht="13">
      <c r="L886" s="116"/>
      <c r="O886" s="5"/>
    </row>
    <row r="887" spans="12:15" ht="13">
      <c r="L887" s="116"/>
      <c r="O887" s="5"/>
    </row>
    <row r="888" spans="12:15" ht="13">
      <c r="L888" s="116"/>
      <c r="O888" s="5"/>
    </row>
    <row r="889" spans="12:15" ht="13">
      <c r="L889" s="116"/>
      <c r="O889" s="5"/>
    </row>
    <row r="890" spans="12:15" ht="13">
      <c r="L890" s="116"/>
      <c r="O890" s="5"/>
    </row>
    <row r="891" spans="12:15" ht="13">
      <c r="L891" s="116"/>
      <c r="O891" s="5"/>
    </row>
    <row r="892" spans="12:15" ht="13">
      <c r="L892" s="116"/>
      <c r="O892" s="5"/>
    </row>
    <row r="893" spans="12:15" ht="13">
      <c r="L893" s="116"/>
      <c r="O893" s="5"/>
    </row>
    <row r="894" spans="12:15" ht="13">
      <c r="L894" s="116"/>
      <c r="O894" s="5"/>
    </row>
    <row r="895" spans="12:15" ht="13">
      <c r="L895" s="116"/>
      <c r="O895" s="5"/>
    </row>
    <row r="896" spans="12:15" ht="13">
      <c r="L896" s="116"/>
      <c r="O896" s="5"/>
    </row>
    <row r="897" spans="12:15" ht="13">
      <c r="L897" s="116"/>
      <c r="O897" s="5"/>
    </row>
    <row r="898" spans="12:15" ht="13">
      <c r="L898" s="116"/>
      <c r="O898" s="5"/>
    </row>
    <row r="899" spans="12:15" ht="13">
      <c r="L899" s="116"/>
      <c r="O899" s="5"/>
    </row>
    <row r="900" spans="12:15" ht="13">
      <c r="L900" s="116"/>
      <c r="O900" s="5"/>
    </row>
    <row r="901" spans="12:15" ht="13">
      <c r="L901" s="116"/>
      <c r="O901" s="5"/>
    </row>
    <row r="902" spans="12:15" ht="13">
      <c r="L902" s="116"/>
      <c r="O902" s="5"/>
    </row>
    <row r="903" spans="12:15" ht="13">
      <c r="L903" s="116"/>
      <c r="O903" s="5"/>
    </row>
    <row r="904" spans="12:15" ht="13">
      <c r="L904" s="116"/>
      <c r="O904" s="5"/>
    </row>
    <row r="905" spans="12:15" ht="13">
      <c r="L905" s="116"/>
      <c r="O905" s="5"/>
    </row>
    <row r="906" spans="12:15" ht="13">
      <c r="L906" s="116"/>
      <c r="O906" s="5"/>
    </row>
    <row r="907" spans="12:15" ht="13">
      <c r="L907" s="116"/>
      <c r="O907" s="5"/>
    </row>
    <row r="908" spans="12:15" ht="13">
      <c r="L908" s="116"/>
      <c r="O908" s="5"/>
    </row>
    <row r="909" spans="12:15" ht="13">
      <c r="L909" s="116"/>
      <c r="O909" s="5"/>
    </row>
    <row r="910" spans="12:15" ht="13">
      <c r="L910" s="116"/>
      <c r="O910" s="5"/>
    </row>
    <row r="911" spans="12:15" ht="13">
      <c r="L911" s="116"/>
      <c r="O911" s="5"/>
    </row>
    <row r="912" spans="12:15" ht="13">
      <c r="L912" s="116"/>
      <c r="O912" s="5"/>
    </row>
    <row r="913" spans="12:15" ht="13">
      <c r="L913" s="116"/>
      <c r="O913" s="5"/>
    </row>
    <row r="914" spans="12:15" ht="13">
      <c r="L914" s="116"/>
      <c r="O914" s="5"/>
    </row>
    <row r="915" spans="12:15" ht="13">
      <c r="L915" s="116"/>
      <c r="O915" s="5"/>
    </row>
    <row r="916" spans="12:15" ht="13">
      <c r="L916" s="116"/>
      <c r="O916" s="5"/>
    </row>
    <row r="917" spans="12:15" ht="13">
      <c r="L917" s="116"/>
      <c r="O917" s="5"/>
    </row>
    <row r="918" spans="12:15" ht="13">
      <c r="L918" s="116"/>
      <c r="O918" s="5"/>
    </row>
    <row r="919" spans="12:15" ht="13">
      <c r="L919" s="116"/>
      <c r="O919" s="5"/>
    </row>
    <row r="920" spans="12:15" ht="13">
      <c r="L920" s="116"/>
      <c r="O920" s="5"/>
    </row>
    <row r="921" spans="12:15" ht="13">
      <c r="L921" s="116"/>
      <c r="O921" s="5"/>
    </row>
    <row r="922" spans="12:15" ht="13">
      <c r="L922" s="116"/>
      <c r="O922" s="5"/>
    </row>
    <row r="923" spans="12:15" ht="13">
      <c r="L923" s="116"/>
      <c r="O923" s="5"/>
    </row>
    <row r="924" spans="12:15" ht="13">
      <c r="L924" s="116"/>
      <c r="O924" s="5"/>
    </row>
    <row r="925" spans="12:15" ht="13">
      <c r="L925" s="116"/>
      <c r="O925" s="5"/>
    </row>
    <row r="926" spans="12:15" ht="13">
      <c r="L926" s="116"/>
      <c r="O926" s="5"/>
    </row>
    <row r="927" spans="12:15" ht="13">
      <c r="L927" s="116"/>
      <c r="O927" s="5"/>
    </row>
    <row r="928" spans="12:15" ht="13">
      <c r="L928" s="116"/>
      <c r="O928" s="5"/>
    </row>
    <row r="929" spans="12:15" ht="13">
      <c r="L929" s="116"/>
      <c r="O929" s="5"/>
    </row>
    <row r="930" spans="12:15" ht="13">
      <c r="L930" s="116"/>
      <c r="O930" s="5"/>
    </row>
    <row r="931" spans="12:15" ht="13">
      <c r="L931" s="116"/>
      <c r="O931" s="5"/>
    </row>
    <row r="932" spans="12:15" ht="13">
      <c r="L932" s="116"/>
      <c r="O932" s="5"/>
    </row>
    <row r="933" spans="12:15" ht="13">
      <c r="L933" s="116"/>
      <c r="O933" s="5"/>
    </row>
    <row r="934" spans="12:15" ht="13">
      <c r="L934" s="116"/>
      <c r="O934" s="5"/>
    </row>
    <row r="935" spans="12:15" ht="13">
      <c r="L935" s="116"/>
      <c r="O935" s="5"/>
    </row>
    <row r="936" spans="12:15" ht="13">
      <c r="L936" s="116"/>
      <c r="O936" s="5"/>
    </row>
    <row r="937" spans="12:15" ht="13">
      <c r="L937" s="116"/>
      <c r="O937" s="5"/>
    </row>
    <row r="938" spans="12:15" ht="13">
      <c r="L938" s="116"/>
      <c r="O938" s="5"/>
    </row>
    <row r="939" spans="12:15" ht="13">
      <c r="L939" s="116"/>
      <c r="O939" s="5"/>
    </row>
    <row r="940" spans="12:15" ht="13">
      <c r="L940" s="116"/>
      <c r="O940" s="5"/>
    </row>
    <row r="941" spans="12:15" ht="13">
      <c r="L941" s="116"/>
      <c r="O941" s="5"/>
    </row>
    <row r="942" spans="12:15" ht="13">
      <c r="L942" s="116"/>
      <c r="O942" s="5"/>
    </row>
    <row r="943" spans="12:15" ht="13">
      <c r="L943" s="116"/>
      <c r="O943" s="5"/>
    </row>
    <row r="944" spans="12:15" ht="13">
      <c r="L944" s="116"/>
      <c r="O944" s="5"/>
    </row>
    <row r="945" spans="12:15" ht="13">
      <c r="L945" s="116"/>
      <c r="O945" s="5"/>
    </row>
    <row r="946" spans="12:15" ht="13">
      <c r="L946" s="116"/>
      <c r="O946" s="5"/>
    </row>
    <row r="947" spans="12:15" ht="13">
      <c r="L947" s="116"/>
      <c r="O947" s="5"/>
    </row>
    <row r="948" spans="12:15" ht="13">
      <c r="L948" s="116"/>
      <c r="O948" s="5"/>
    </row>
    <row r="949" spans="12:15" ht="13">
      <c r="L949" s="116"/>
      <c r="O949" s="5"/>
    </row>
    <row r="950" spans="12:15" ht="13">
      <c r="L950" s="116"/>
      <c r="O950" s="5"/>
    </row>
    <row r="951" spans="12:15" ht="13">
      <c r="L951" s="116"/>
      <c r="O951" s="5"/>
    </row>
    <row r="952" spans="12:15" ht="13">
      <c r="L952" s="116"/>
      <c r="O952" s="5"/>
    </row>
    <row r="953" spans="12:15" ht="13">
      <c r="L953" s="116"/>
      <c r="O953" s="5"/>
    </row>
    <row r="954" spans="12:15" ht="13">
      <c r="L954" s="116"/>
      <c r="O954" s="5"/>
    </row>
    <row r="955" spans="12:15" ht="13">
      <c r="L955" s="116"/>
      <c r="O955" s="5"/>
    </row>
    <row r="956" spans="12:15" ht="13">
      <c r="L956" s="116"/>
      <c r="O956" s="5"/>
    </row>
    <row r="957" spans="12:15" ht="13">
      <c r="L957" s="116"/>
      <c r="O957" s="5"/>
    </row>
    <row r="958" spans="12:15" ht="13">
      <c r="L958" s="116"/>
      <c r="O958" s="5"/>
    </row>
    <row r="959" spans="12:15" ht="13">
      <c r="L959" s="116"/>
      <c r="O959" s="5"/>
    </row>
    <row r="960" spans="12:15" ht="13">
      <c r="L960" s="116"/>
      <c r="O960" s="5"/>
    </row>
    <row r="961" spans="12:15" ht="13">
      <c r="L961" s="116"/>
      <c r="O961" s="5"/>
    </row>
    <row r="962" spans="12:15" ht="13">
      <c r="L962" s="116"/>
      <c r="O962" s="5"/>
    </row>
    <row r="963" spans="12:15" ht="13">
      <c r="L963" s="116"/>
      <c r="O963" s="5"/>
    </row>
    <row r="964" spans="12:15" ht="13">
      <c r="L964" s="116"/>
      <c r="O964" s="5"/>
    </row>
    <row r="965" spans="12:15" ht="13">
      <c r="L965" s="116"/>
      <c r="O965" s="5"/>
    </row>
    <row r="966" spans="12:15" ht="13">
      <c r="L966" s="116"/>
      <c r="O966" s="5"/>
    </row>
    <row r="967" spans="12:15" ht="13">
      <c r="L967" s="116"/>
      <c r="O967" s="5"/>
    </row>
    <row r="968" spans="12:15" ht="13">
      <c r="L968" s="116"/>
      <c r="O968" s="5"/>
    </row>
    <row r="969" spans="12:15" ht="13">
      <c r="L969" s="116"/>
      <c r="O969" s="5"/>
    </row>
    <row r="970" spans="12:15" ht="13">
      <c r="L970" s="116"/>
      <c r="O970" s="5"/>
    </row>
    <row r="971" spans="12:15" ht="13">
      <c r="L971" s="116"/>
      <c r="O971" s="5"/>
    </row>
    <row r="972" spans="12:15" ht="13">
      <c r="L972" s="116"/>
      <c r="O972" s="5"/>
    </row>
    <row r="973" spans="12:15" ht="13">
      <c r="L973" s="116"/>
      <c r="O973" s="5"/>
    </row>
    <row r="974" spans="12:15" ht="13">
      <c r="L974" s="116"/>
      <c r="O974" s="5"/>
    </row>
    <row r="975" spans="12:15" ht="13">
      <c r="L975" s="116"/>
      <c r="O975" s="5"/>
    </row>
    <row r="976" spans="12:15" ht="13">
      <c r="L976" s="116"/>
      <c r="O976" s="5"/>
    </row>
    <row r="977" spans="12:15" ht="13">
      <c r="L977" s="116"/>
      <c r="O977" s="5"/>
    </row>
    <row r="978" spans="12:15" ht="13">
      <c r="L978" s="116"/>
      <c r="O978" s="5"/>
    </row>
    <row r="979" spans="12:15" ht="13">
      <c r="L979" s="116"/>
      <c r="O979" s="5"/>
    </row>
    <row r="980" spans="12:15" ht="13">
      <c r="L980" s="116"/>
      <c r="O980" s="5"/>
    </row>
    <row r="981" spans="12:15" ht="13">
      <c r="L981" s="116"/>
      <c r="O981" s="5"/>
    </row>
    <row r="982" spans="12:15" ht="13">
      <c r="L982" s="116"/>
      <c r="O982" s="5"/>
    </row>
    <row r="983" spans="12:15" ht="13">
      <c r="L983" s="116"/>
      <c r="O983" s="5"/>
    </row>
    <row r="984" spans="12:15" ht="13">
      <c r="L984" s="116"/>
      <c r="O984" s="5"/>
    </row>
    <row r="985" spans="12:15" ht="13">
      <c r="L985" s="116"/>
      <c r="O985" s="5"/>
    </row>
    <row r="986" spans="12:15" ht="13">
      <c r="L986" s="116"/>
      <c r="O986" s="5"/>
    </row>
    <row r="987" spans="12:15" ht="13">
      <c r="L987" s="116"/>
      <c r="O987" s="5"/>
    </row>
    <row r="988" spans="12:15" ht="13">
      <c r="L988" s="116"/>
      <c r="O988" s="5"/>
    </row>
    <row r="989" spans="12:15" ht="13">
      <c r="L989" s="116"/>
      <c r="O989" s="5"/>
    </row>
    <row r="990" spans="12:15" ht="13">
      <c r="L990" s="116"/>
      <c r="O990" s="5"/>
    </row>
    <row r="991" spans="12:15" ht="13">
      <c r="L991" s="116"/>
      <c r="O991" s="5"/>
    </row>
    <row r="992" spans="12:15" ht="13">
      <c r="L992" s="116"/>
      <c r="O992" s="5"/>
    </row>
    <row r="993" spans="12:15" ht="13">
      <c r="L993" s="116"/>
      <c r="O993" s="5"/>
    </row>
    <row r="994" spans="12:15" ht="13">
      <c r="L994" s="116"/>
      <c r="O994" s="5"/>
    </row>
    <row r="995" spans="12:15" ht="13">
      <c r="L995" s="116"/>
      <c r="O995" s="5"/>
    </row>
    <row r="996" spans="12:15" ht="13">
      <c r="L996" s="116"/>
      <c r="O996" s="5"/>
    </row>
    <row r="997" spans="12:15" ht="13">
      <c r="L997" s="116"/>
      <c r="O997" s="5"/>
    </row>
    <row r="998" spans="12:15" ht="13">
      <c r="L998" s="116"/>
      <c r="O998" s="5"/>
    </row>
    <row r="999" spans="12:15" ht="13">
      <c r="L999" s="116"/>
      <c r="O999" s="5"/>
    </row>
    <row r="1000" spans="12:15" ht="13">
      <c r="L1000" s="116"/>
      <c r="O1000" s="5"/>
    </row>
    <row r="1001" spans="12:15" ht="13">
      <c r="L1001" s="116"/>
      <c r="O1001" s="5"/>
    </row>
    <row r="1002" spans="12:15" ht="13">
      <c r="L1002" s="116"/>
      <c r="O1002" s="5"/>
    </row>
    <row r="1003" spans="12:15" ht="13">
      <c r="L1003" s="116"/>
      <c r="O1003" s="5"/>
    </row>
    <row r="1004" spans="12:15" ht="13">
      <c r="L1004" s="116"/>
      <c r="O1004" s="5"/>
    </row>
    <row r="1005" spans="12:15" ht="13">
      <c r="L1005" s="116"/>
      <c r="O1005" s="5"/>
    </row>
    <row r="1006" spans="12:15" ht="13">
      <c r="L1006" s="116"/>
      <c r="O1006" s="5"/>
    </row>
    <row r="1007" spans="12:15" ht="13">
      <c r="L1007" s="116"/>
      <c r="O1007" s="5"/>
    </row>
    <row r="1008" spans="12:15" ht="13">
      <c r="L1008" s="116"/>
      <c r="O1008" s="5"/>
    </row>
    <row r="1009" spans="12:15" ht="13">
      <c r="L1009" s="116"/>
      <c r="O1009" s="5"/>
    </row>
    <row r="1010" spans="12:15" ht="13">
      <c r="L1010" s="116"/>
      <c r="O1010" s="5"/>
    </row>
    <row r="1011" spans="12:15" ht="13">
      <c r="L1011" s="116"/>
      <c r="O1011" s="5"/>
    </row>
    <row r="1012" spans="12:15" ht="13">
      <c r="L1012" s="116"/>
      <c r="O1012" s="5"/>
    </row>
    <row r="1013" spans="12:15" ht="13">
      <c r="L1013" s="116"/>
      <c r="O1013" s="5"/>
    </row>
    <row r="1014" spans="12:15" ht="13">
      <c r="L1014" s="116"/>
      <c r="O1014" s="5"/>
    </row>
    <row r="1015" spans="12:15" ht="13">
      <c r="L1015" s="116"/>
      <c r="O1015" s="5"/>
    </row>
    <row r="1016" spans="12:15" ht="13">
      <c r="L1016" s="116"/>
      <c r="O1016" s="5"/>
    </row>
    <row r="1017" spans="12:15" ht="13">
      <c r="L1017" s="116"/>
      <c r="O1017" s="5"/>
    </row>
    <row r="1018" spans="12:15" ht="13">
      <c r="L1018" s="116"/>
      <c r="O1018" s="5"/>
    </row>
    <row r="1019" spans="12:15" ht="13">
      <c r="L1019" s="116"/>
      <c r="O1019" s="5"/>
    </row>
    <row r="1020" spans="12:15" ht="13">
      <c r="L1020" s="116"/>
      <c r="O1020" s="5"/>
    </row>
    <row r="1021" spans="12:15" ht="13">
      <c r="L1021" s="116"/>
      <c r="O1021" s="5"/>
    </row>
    <row r="1022" spans="12:15" ht="13">
      <c r="L1022" s="116"/>
      <c r="O1022" s="5"/>
    </row>
    <row r="1023" spans="12:15" ht="13">
      <c r="L1023" s="116"/>
      <c r="O1023" s="5"/>
    </row>
    <row r="1024" spans="12:15" ht="13">
      <c r="L1024" s="116"/>
      <c r="O1024" s="5"/>
    </row>
    <row r="1025" spans="12:15" ht="13">
      <c r="L1025" s="116"/>
      <c r="O1025" s="5"/>
    </row>
    <row r="1026" spans="12:15" ht="13">
      <c r="L1026" s="116"/>
      <c r="O1026" s="5"/>
    </row>
    <row r="1027" spans="12:15" ht="13">
      <c r="L1027" s="116"/>
      <c r="O1027" s="5"/>
    </row>
    <row r="1028" spans="12:15" ht="13">
      <c r="L1028" s="116"/>
      <c r="O1028" s="5"/>
    </row>
    <row r="1029" spans="12:15" ht="13">
      <c r="L1029" s="116"/>
      <c r="O1029" s="5"/>
    </row>
    <row r="1030" spans="12:15" ht="13">
      <c r="L1030" s="116"/>
      <c r="O1030" s="5"/>
    </row>
    <row r="1031" spans="12:15" ht="13">
      <c r="L1031" s="116"/>
      <c r="O1031" s="5"/>
    </row>
    <row r="1032" spans="12:15" ht="13">
      <c r="L1032" s="116"/>
      <c r="O1032" s="5"/>
    </row>
    <row r="1033" spans="12:15" ht="13">
      <c r="L1033" s="116"/>
      <c r="O1033" s="5"/>
    </row>
    <row r="1034" spans="12:15" ht="13">
      <c r="L1034" s="116"/>
      <c r="O1034" s="5"/>
    </row>
  </sheetData>
  <mergeCells count="20">
    <mergeCell ref="C71:I71"/>
    <mergeCell ref="C58:D58"/>
    <mergeCell ref="C69:E69"/>
    <mergeCell ref="B2:K2"/>
    <mergeCell ref="N4:U19"/>
    <mergeCell ref="C5:J5"/>
    <mergeCell ref="F7:J7"/>
    <mergeCell ref="C18:E18"/>
    <mergeCell ref="N22:U37"/>
    <mergeCell ref="N47:U62"/>
    <mergeCell ref="C29:D29"/>
    <mergeCell ref="C41:E41"/>
    <mergeCell ref="C43:I43"/>
    <mergeCell ref="C47:J47"/>
    <mergeCell ref="C7:D7"/>
    <mergeCell ref="C22:J22"/>
    <mergeCell ref="C24:D24"/>
    <mergeCell ref="C25:D25"/>
    <mergeCell ref="C26:D26"/>
    <mergeCell ref="C28:D2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924"/>
  <sheetViews>
    <sheetView showGridLines="0" workbookViewId="0"/>
  </sheetViews>
  <sheetFormatPr baseColWidth="10" defaultColWidth="12.6640625" defaultRowHeight="15.75" customHeight="1"/>
  <cols>
    <col min="2" max="2" width="24.1640625" customWidth="1"/>
    <col min="3" max="3" width="14.33203125" customWidth="1"/>
    <col min="4" max="4" width="16.5" customWidth="1"/>
    <col min="5" max="5" width="15.6640625" customWidth="1"/>
    <col min="6" max="6" width="10.1640625" customWidth="1"/>
    <col min="7" max="7" width="30.5" customWidth="1"/>
    <col min="11" max="11" width="14.6640625" customWidth="1"/>
    <col min="12" max="12" width="12.6640625" customWidth="1"/>
    <col min="13" max="13" width="19.6640625" customWidth="1"/>
    <col min="14" max="14" width="15.6640625" customWidth="1"/>
  </cols>
  <sheetData>
    <row r="1" spans="1:17" ht="16">
      <c r="A1" s="32"/>
      <c r="B1" s="32"/>
      <c r="C1" s="33"/>
      <c r="D1" s="94"/>
      <c r="E1" s="32"/>
      <c r="F1" s="32"/>
      <c r="G1" s="32"/>
      <c r="H1" s="32"/>
      <c r="I1" s="94"/>
      <c r="J1" s="32"/>
      <c r="K1" s="32"/>
      <c r="L1" s="32"/>
      <c r="M1" s="33"/>
      <c r="N1" s="36"/>
      <c r="O1" s="32"/>
      <c r="P1" s="32"/>
      <c r="Q1" s="32"/>
    </row>
    <row r="2" spans="1:17" ht="16">
      <c r="A2" s="32"/>
      <c r="B2" s="32"/>
      <c r="C2" s="33"/>
      <c r="D2" s="94"/>
      <c r="E2" s="32"/>
      <c r="F2" s="32"/>
      <c r="G2" s="32"/>
      <c r="H2" s="32"/>
      <c r="I2" s="94"/>
      <c r="J2" s="32"/>
      <c r="K2" s="32"/>
      <c r="L2" s="32"/>
      <c r="M2" s="33"/>
      <c r="N2" s="36"/>
      <c r="O2" s="32"/>
      <c r="P2" s="32"/>
      <c r="Q2" s="32"/>
    </row>
    <row r="3" spans="1:17" ht="16">
      <c r="A3" s="32"/>
      <c r="B3" s="32"/>
      <c r="C3" s="33"/>
      <c r="D3" s="94"/>
      <c r="E3" s="32"/>
      <c r="F3" s="32"/>
      <c r="G3" s="32"/>
      <c r="H3" s="32"/>
      <c r="I3" s="94"/>
      <c r="J3" s="32"/>
      <c r="K3" s="32"/>
      <c r="L3" s="32"/>
      <c r="M3" s="33"/>
      <c r="N3" s="36"/>
      <c r="O3" s="32"/>
      <c r="P3" s="32"/>
      <c r="Q3" s="32"/>
    </row>
    <row r="4" spans="1:17" ht="16">
      <c r="A4" s="32"/>
      <c r="B4" s="300" t="s">
        <v>228</v>
      </c>
      <c r="C4" s="291"/>
      <c r="D4" s="291"/>
      <c r="E4" s="292"/>
      <c r="F4" s="33"/>
      <c r="G4" s="300" t="s">
        <v>229</v>
      </c>
      <c r="H4" s="291"/>
      <c r="I4" s="291"/>
      <c r="J4" s="292"/>
      <c r="K4" s="32"/>
      <c r="L4" s="32"/>
      <c r="M4" s="33"/>
      <c r="N4" s="36"/>
      <c r="O4" s="32"/>
      <c r="P4" s="32"/>
      <c r="Q4" s="32"/>
    </row>
    <row r="5" spans="1:17" ht="16">
      <c r="A5" s="32"/>
      <c r="B5" s="156"/>
      <c r="C5" s="156"/>
      <c r="D5" s="157"/>
      <c r="E5" s="156"/>
      <c r="F5" s="33"/>
      <c r="G5" s="158" t="s">
        <v>230</v>
      </c>
      <c r="H5" s="156"/>
      <c r="I5" s="157"/>
      <c r="J5" s="156"/>
      <c r="K5" s="32"/>
      <c r="L5" s="32"/>
      <c r="M5" s="33"/>
      <c r="N5" s="36"/>
      <c r="O5" s="32"/>
      <c r="P5" s="32"/>
      <c r="Q5" s="32"/>
    </row>
    <row r="6" spans="1:17" ht="16">
      <c r="A6" s="32"/>
      <c r="B6" s="38"/>
      <c r="C6" s="38"/>
      <c r="D6" s="90" t="s">
        <v>225</v>
      </c>
      <c r="E6" s="90" t="s">
        <v>19</v>
      </c>
      <c r="F6" s="37"/>
      <c r="G6" s="38"/>
      <c r="H6" s="39"/>
      <c r="I6" s="90" t="s">
        <v>225</v>
      </c>
      <c r="J6" s="43" t="s">
        <v>19</v>
      </c>
      <c r="K6" s="32"/>
      <c r="L6" s="32"/>
      <c r="M6" s="33"/>
      <c r="N6" s="36"/>
      <c r="O6" s="32"/>
      <c r="P6" s="32"/>
      <c r="Q6" s="32"/>
    </row>
    <row r="7" spans="1:17" ht="16">
      <c r="A7" s="32"/>
      <c r="B7" s="45" t="s">
        <v>231</v>
      </c>
      <c r="C7" s="45"/>
      <c r="D7" s="159">
        <f>SUM(D8:D11)</f>
        <v>0</v>
      </c>
      <c r="E7" s="160">
        <f>IFERROR(D7/$D$82,0)</f>
        <v>0</v>
      </c>
      <c r="F7" s="37"/>
      <c r="G7" s="45" t="s">
        <v>232</v>
      </c>
      <c r="H7" s="68"/>
      <c r="I7" s="159">
        <f>SUM(I8:I11)</f>
        <v>0</v>
      </c>
      <c r="J7" s="106">
        <f>IFERROR(I7/I44,0)</f>
        <v>0</v>
      </c>
      <c r="K7" s="32"/>
      <c r="L7" s="32"/>
      <c r="M7" s="33"/>
      <c r="N7" s="36"/>
      <c r="O7" s="32"/>
      <c r="P7" s="32"/>
      <c r="Q7" s="32"/>
    </row>
    <row r="8" spans="1:17" ht="16">
      <c r="A8" s="32"/>
      <c r="B8" s="53"/>
      <c r="C8" s="53" t="s">
        <v>233</v>
      </c>
      <c r="D8" s="61"/>
      <c r="E8" s="161">
        <f t="shared" ref="E8:E11" si="0">IFERROR(D8/$D$7,0)</f>
        <v>0</v>
      </c>
      <c r="F8" s="33"/>
      <c r="G8" s="53"/>
      <c r="H8" s="54" t="s">
        <v>233</v>
      </c>
      <c r="I8" s="61"/>
      <c r="J8" s="162">
        <f t="shared" ref="J8:J11" si="1">IFERROR(I8/$I$7,0)</f>
        <v>0</v>
      </c>
      <c r="K8" s="32"/>
      <c r="L8" s="32"/>
      <c r="M8" s="33"/>
      <c r="N8" s="36"/>
      <c r="O8" s="32"/>
      <c r="P8" s="32"/>
      <c r="Q8" s="32"/>
    </row>
    <row r="9" spans="1:17" ht="16">
      <c r="A9" s="32"/>
      <c r="B9" s="53"/>
      <c r="C9" s="53" t="s">
        <v>234</v>
      </c>
      <c r="D9" s="61"/>
      <c r="E9" s="161">
        <f t="shared" si="0"/>
        <v>0</v>
      </c>
      <c r="F9" s="33"/>
      <c r="G9" s="53"/>
      <c r="H9" s="54" t="s">
        <v>234</v>
      </c>
      <c r="I9" s="61"/>
      <c r="J9" s="162">
        <f t="shared" si="1"/>
        <v>0</v>
      </c>
      <c r="K9" s="32"/>
      <c r="L9" s="32"/>
      <c r="M9" s="33"/>
      <c r="N9" s="36"/>
      <c r="O9" s="32"/>
      <c r="P9" s="32"/>
      <c r="Q9" s="32"/>
    </row>
    <row r="10" spans="1:17" ht="16">
      <c r="A10" s="32"/>
      <c r="B10" s="53"/>
      <c r="C10" s="53" t="s">
        <v>235</v>
      </c>
      <c r="D10" s="61"/>
      <c r="E10" s="161">
        <f t="shared" si="0"/>
        <v>0</v>
      </c>
      <c r="F10" s="33"/>
      <c r="G10" s="53"/>
      <c r="H10" s="54" t="s">
        <v>235</v>
      </c>
      <c r="I10" s="61"/>
      <c r="J10" s="162">
        <f t="shared" si="1"/>
        <v>0</v>
      </c>
      <c r="K10" s="32"/>
      <c r="L10" s="32"/>
      <c r="M10" s="33"/>
      <c r="N10" s="36"/>
      <c r="O10" s="32"/>
      <c r="P10" s="32"/>
      <c r="Q10" s="32"/>
    </row>
    <row r="11" spans="1:17" ht="16">
      <c r="A11" s="32"/>
      <c r="B11" s="85"/>
      <c r="C11" s="85" t="s">
        <v>236</v>
      </c>
      <c r="D11" s="61"/>
      <c r="E11" s="161">
        <f t="shared" si="0"/>
        <v>0</v>
      </c>
      <c r="F11" s="33"/>
      <c r="G11" s="85"/>
      <c r="H11" s="65" t="s">
        <v>236</v>
      </c>
      <c r="I11" s="61"/>
      <c r="J11" s="162">
        <f t="shared" si="1"/>
        <v>0</v>
      </c>
      <c r="K11" s="32"/>
      <c r="L11" s="32"/>
      <c r="M11" s="33"/>
      <c r="N11" s="36"/>
      <c r="O11" s="32"/>
      <c r="P11" s="32"/>
      <c r="Q11" s="32"/>
    </row>
    <row r="12" spans="1:17" ht="16">
      <c r="A12" s="32"/>
      <c r="B12" s="45" t="s">
        <v>237</v>
      </c>
      <c r="C12" s="45"/>
      <c r="D12" s="163">
        <f>SUM(D13:D16)</f>
        <v>0</v>
      </c>
      <c r="E12" s="72">
        <f>IFERROR(D12/$D$82,0)</f>
        <v>0</v>
      </c>
      <c r="F12" s="37"/>
      <c r="G12" s="45" t="s">
        <v>238</v>
      </c>
      <c r="H12" s="68"/>
      <c r="I12" s="159">
        <f>SUM(I13:I16)</f>
        <v>0</v>
      </c>
      <c r="J12" s="106">
        <f>IFERROR(I12/$I$44,0)</f>
        <v>0</v>
      </c>
      <c r="K12" s="32"/>
      <c r="L12" s="32"/>
      <c r="M12" s="33"/>
      <c r="N12" s="36"/>
      <c r="O12" s="32"/>
      <c r="P12" s="32"/>
      <c r="Q12" s="32"/>
    </row>
    <row r="13" spans="1:17" ht="16">
      <c r="A13" s="32"/>
      <c r="B13" s="53"/>
      <c r="C13" s="53" t="s">
        <v>233</v>
      </c>
      <c r="D13" s="61"/>
      <c r="E13" s="161">
        <f t="shared" ref="E13:E16" si="2">IFERROR(D13/$D$12,0)</f>
        <v>0</v>
      </c>
      <c r="F13" s="33"/>
      <c r="G13" s="53"/>
      <c r="H13" s="54" t="s">
        <v>233</v>
      </c>
      <c r="I13" s="61"/>
      <c r="J13" s="162">
        <f t="shared" ref="J13:J16" si="3">IFERROR(I13/$I$12,0)</f>
        <v>0</v>
      </c>
      <c r="K13" s="32"/>
      <c r="L13" s="32"/>
      <c r="M13" s="33"/>
      <c r="N13" s="36"/>
      <c r="O13" s="164"/>
      <c r="P13" s="32"/>
      <c r="Q13" s="32"/>
    </row>
    <row r="14" spans="1:17" ht="16">
      <c r="A14" s="32"/>
      <c r="B14" s="53"/>
      <c r="C14" s="53" t="s">
        <v>234</v>
      </c>
      <c r="D14" s="61"/>
      <c r="E14" s="161">
        <f t="shared" si="2"/>
        <v>0</v>
      </c>
      <c r="F14" s="33"/>
      <c r="G14" s="53"/>
      <c r="H14" s="54" t="s">
        <v>234</v>
      </c>
      <c r="I14" s="61"/>
      <c r="J14" s="162">
        <f t="shared" si="3"/>
        <v>0</v>
      </c>
      <c r="K14" s="32"/>
      <c r="L14" s="32"/>
      <c r="M14" s="33"/>
      <c r="N14" s="36"/>
      <c r="O14" s="32"/>
      <c r="P14" s="32"/>
      <c r="Q14" s="32"/>
    </row>
    <row r="15" spans="1:17" ht="16">
      <c r="A15" s="32"/>
      <c r="B15" s="53"/>
      <c r="C15" s="53" t="s">
        <v>235</v>
      </c>
      <c r="D15" s="61"/>
      <c r="E15" s="161">
        <f t="shared" si="2"/>
        <v>0</v>
      </c>
      <c r="F15" s="33"/>
      <c r="G15" s="53"/>
      <c r="H15" s="54" t="s">
        <v>235</v>
      </c>
      <c r="I15" s="61"/>
      <c r="J15" s="162">
        <f t="shared" si="3"/>
        <v>0</v>
      </c>
      <c r="K15" s="32"/>
      <c r="L15" s="32"/>
      <c r="M15" s="33"/>
      <c r="N15" s="36"/>
      <c r="O15" s="32"/>
      <c r="P15" s="32"/>
      <c r="Q15" s="32"/>
    </row>
    <row r="16" spans="1:17" ht="16">
      <c r="A16" s="32"/>
      <c r="B16" s="53"/>
      <c r="C16" s="85" t="s">
        <v>236</v>
      </c>
      <c r="D16" s="61"/>
      <c r="E16" s="161">
        <f t="shared" si="2"/>
        <v>0</v>
      </c>
      <c r="F16" s="33"/>
      <c r="G16" s="53"/>
      <c r="H16" s="65" t="s">
        <v>236</v>
      </c>
      <c r="I16" s="61"/>
      <c r="J16" s="162">
        <f t="shared" si="3"/>
        <v>0</v>
      </c>
      <c r="K16" s="32"/>
      <c r="L16" s="32"/>
      <c r="M16" s="33"/>
      <c r="N16" s="36"/>
      <c r="O16" s="32"/>
      <c r="P16" s="32"/>
      <c r="Q16" s="32"/>
    </row>
    <row r="17" spans="1:17" ht="16">
      <c r="A17" s="32"/>
      <c r="B17" s="63" t="s">
        <v>239</v>
      </c>
      <c r="C17" s="45"/>
      <c r="D17" s="163">
        <f>SUM(D18:D21)</f>
        <v>0</v>
      </c>
      <c r="E17" s="72">
        <f>IFERROR(D17/$D$79,0)</f>
        <v>0</v>
      </c>
      <c r="F17" s="33"/>
      <c r="G17" s="63" t="s">
        <v>240</v>
      </c>
      <c r="H17" s="68"/>
      <c r="I17" s="159">
        <f>SUM(I18:I21)</f>
        <v>0</v>
      </c>
      <c r="J17" s="106">
        <f>IFERROR(I17/$I$44,0)</f>
        <v>0</v>
      </c>
      <c r="K17" s="32"/>
      <c r="L17" s="32"/>
      <c r="M17" s="33"/>
      <c r="N17" s="36"/>
      <c r="O17" s="32"/>
      <c r="P17" s="32"/>
      <c r="Q17" s="32"/>
    </row>
    <row r="18" spans="1:17" ht="16">
      <c r="A18" s="32"/>
      <c r="B18" s="53"/>
      <c r="C18" s="53" t="s">
        <v>233</v>
      </c>
      <c r="D18" s="165"/>
      <c r="E18" s="161">
        <f t="shared" ref="E18:E21" si="4">IFERROR(D18/$D$17,0)</f>
        <v>0</v>
      </c>
      <c r="F18" s="33"/>
      <c r="G18" s="53"/>
      <c r="H18" s="54" t="s">
        <v>233</v>
      </c>
      <c r="I18" s="61"/>
      <c r="J18" s="162">
        <f t="shared" ref="J18:J21" si="5">IFERROR(I18/$I$17,0)</f>
        <v>0</v>
      </c>
      <c r="K18" s="32"/>
      <c r="L18" s="100"/>
      <c r="M18" s="33"/>
      <c r="N18" s="36"/>
      <c r="O18" s="32"/>
      <c r="P18" s="32"/>
      <c r="Q18" s="32"/>
    </row>
    <row r="19" spans="1:17" ht="16">
      <c r="A19" s="32"/>
      <c r="B19" s="53"/>
      <c r="C19" s="53" t="s">
        <v>234</v>
      </c>
      <c r="D19" s="61"/>
      <c r="E19" s="161">
        <f t="shared" si="4"/>
        <v>0</v>
      </c>
      <c r="F19" s="33"/>
      <c r="G19" s="53"/>
      <c r="H19" s="54" t="s">
        <v>234</v>
      </c>
      <c r="I19" s="61"/>
      <c r="J19" s="162">
        <f t="shared" si="5"/>
        <v>0</v>
      </c>
      <c r="K19" s="32"/>
      <c r="L19" s="32"/>
      <c r="M19" s="33"/>
      <c r="N19" s="36"/>
      <c r="O19" s="32"/>
      <c r="P19" s="32"/>
      <c r="Q19" s="32"/>
    </row>
    <row r="20" spans="1:17" ht="16">
      <c r="A20" s="32"/>
      <c r="B20" s="53"/>
      <c r="C20" s="53" t="s">
        <v>235</v>
      </c>
      <c r="D20" s="61"/>
      <c r="E20" s="161">
        <f t="shared" si="4"/>
        <v>0</v>
      </c>
      <c r="F20" s="33"/>
      <c r="G20" s="53"/>
      <c r="H20" s="54" t="s">
        <v>235</v>
      </c>
      <c r="I20" s="61"/>
      <c r="J20" s="162">
        <f t="shared" si="5"/>
        <v>0</v>
      </c>
      <c r="K20" s="32"/>
      <c r="L20" s="32"/>
      <c r="M20" s="33"/>
      <c r="N20" s="36"/>
      <c r="O20" s="32"/>
      <c r="P20" s="32"/>
      <c r="Q20" s="32"/>
    </row>
    <row r="21" spans="1:17" ht="16">
      <c r="A21" s="32"/>
      <c r="B21" s="53"/>
      <c r="C21" s="53" t="s">
        <v>236</v>
      </c>
      <c r="D21" s="61"/>
      <c r="E21" s="161">
        <f t="shared" si="4"/>
        <v>0</v>
      </c>
      <c r="F21" s="33"/>
      <c r="G21" s="53"/>
      <c r="H21" s="65" t="s">
        <v>236</v>
      </c>
      <c r="I21" s="61"/>
      <c r="J21" s="162">
        <f t="shared" si="5"/>
        <v>0</v>
      </c>
      <c r="K21" s="32"/>
      <c r="L21" s="32"/>
      <c r="M21" s="33"/>
      <c r="N21" s="36"/>
      <c r="O21" s="32"/>
      <c r="P21" s="32"/>
      <c r="Q21" s="32"/>
    </row>
    <row r="22" spans="1:17" ht="16" hidden="1">
      <c r="A22" s="32"/>
      <c r="B22" s="53"/>
      <c r="C22" s="53"/>
      <c r="D22" s="61"/>
      <c r="E22" s="161"/>
      <c r="F22" s="33"/>
      <c r="G22" s="166"/>
      <c r="H22" s="68"/>
      <c r="I22" s="159"/>
      <c r="J22" s="106"/>
      <c r="K22" s="32"/>
      <c r="L22" s="32"/>
      <c r="M22" s="33"/>
      <c r="N22" s="36"/>
      <c r="O22" s="32"/>
      <c r="P22" s="32"/>
      <c r="Q22" s="32"/>
    </row>
    <row r="23" spans="1:17" ht="16" hidden="1">
      <c r="A23" s="32"/>
      <c r="B23" s="53"/>
      <c r="C23" s="53"/>
      <c r="D23" s="61"/>
      <c r="E23" s="161"/>
      <c r="F23" s="33"/>
      <c r="G23" s="166"/>
      <c r="H23" s="68"/>
      <c r="I23" s="159"/>
      <c r="J23" s="106"/>
      <c r="K23" s="32"/>
      <c r="L23" s="32"/>
      <c r="M23" s="33"/>
      <c r="N23" s="36"/>
      <c r="O23" s="32"/>
      <c r="P23" s="32"/>
      <c r="Q23" s="32"/>
    </row>
    <row r="24" spans="1:17" ht="16" hidden="1">
      <c r="A24" s="32"/>
      <c r="B24" s="53"/>
      <c r="C24" s="53"/>
      <c r="D24" s="61"/>
      <c r="E24" s="161"/>
      <c r="F24" s="33"/>
      <c r="G24" s="166"/>
      <c r="H24" s="68"/>
      <c r="I24" s="159"/>
      <c r="J24" s="106"/>
      <c r="K24" s="32"/>
      <c r="L24" s="32"/>
      <c r="M24" s="33"/>
      <c r="N24" s="36"/>
      <c r="O24" s="32"/>
      <c r="P24" s="32"/>
      <c r="Q24" s="32"/>
    </row>
    <row r="25" spans="1:17" ht="16" hidden="1">
      <c r="A25" s="32"/>
      <c r="B25" s="53"/>
      <c r="C25" s="53"/>
      <c r="D25" s="61"/>
      <c r="E25" s="161"/>
      <c r="F25" s="33"/>
      <c r="G25" s="166"/>
      <c r="H25" s="68"/>
      <c r="I25" s="159"/>
      <c r="J25" s="106"/>
      <c r="K25" s="32"/>
      <c r="L25" s="32"/>
      <c r="M25" s="33"/>
      <c r="N25" s="36"/>
      <c r="O25" s="32"/>
      <c r="P25" s="32"/>
      <c r="Q25" s="32"/>
    </row>
    <row r="26" spans="1:17" ht="16" hidden="1">
      <c r="A26" s="32"/>
      <c r="B26" s="53"/>
      <c r="C26" s="53"/>
      <c r="D26" s="61"/>
      <c r="E26" s="161"/>
      <c r="F26" s="33"/>
      <c r="G26" s="166"/>
      <c r="H26" s="68"/>
      <c r="I26" s="159"/>
      <c r="J26" s="106"/>
      <c r="K26" s="32"/>
      <c r="L26" s="32"/>
      <c r="M26" s="33"/>
      <c r="N26" s="36"/>
      <c r="O26" s="32"/>
      <c r="P26" s="32"/>
      <c r="Q26" s="32"/>
    </row>
    <row r="27" spans="1:17" ht="16" hidden="1">
      <c r="A27" s="32"/>
      <c r="B27" s="53"/>
      <c r="C27" s="53"/>
      <c r="D27" s="61"/>
      <c r="E27" s="161"/>
      <c r="F27" s="33"/>
      <c r="G27" s="166"/>
      <c r="H27" s="68"/>
      <c r="I27" s="159"/>
      <c r="J27" s="106"/>
      <c r="K27" s="32"/>
      <c r="L27" s="32"/>
      <c r="M27" s="33"/>
      <c r="N27" s="36"/>
      <c r="O27" s="32"/>
      <c r="P27" s="32"/>
      <c r="Q27" s="32"/>
    </row>
    <row r="28" spans="1:17" ht="16">
      <c r="A28" s="32"/>
      <c r="B28" s="167" t="s">
        <v>241</v>
      </c>
      <c r="C28" s="167"/>
      <c r="D28" s="163">
        <f>SUM(D29:D32)</f>
        <v>0</v>
      </c>
      <c r="E28" s="72">
        <f>IFERROR(D28/$D$82,0)</f>
        <v>0</v>
      </c>
      <c r="F28" s="33"/>
      <c r="G28" s="63" t="s">
        <v>242</v>
      </c>
      <c r="H28" s="68"/>
      <c r="I28" s="159">
        <f>SUM(I29:I32)</f>
        <v>0</v>
      </c>
      <c r="J28" s="106">
        <f>IFERROR(I28/$I$44,0)</f>
        <v>0</v>
      </c>
      <c r="K28" s="32"/>
      <c r="L28" s="32"/>
      <c r="M28" s="33"/>
      <c r="N28" s="36"/>
      <c r="O28" s="32"/>
      <c r="P28" s="32"/>
      <c r="Q28" s="32"/>
    </row>
    <row r="29" spans="1:17" ht="16">
      <c r="A29" s="32"/>
      <c r="B29" s="53"/>
      <c r="C29" s="53" t="s">
        <v>241</v>
      </c>
      <c r="D29" s="61"/>
      <c r="E29" s="161">
        <f t="shared" ref="E29:E32" si="6">IFERROR(D29/$D$28,0)</f>
        <v>0</v>
      </c>
      <c r="F29" s="33"/>
      <c r="G29" s="53"/>
      <c r="H29" s="54" t="s">
        <v>233</v>
      </c>
      <c r="I29" s="61"/>
      <c r="J29" s="162">
        <f t="shared" ref="J29:J32" si="7">IFERROR(I29/$I$28,0)</f>
        <v>0</v>
      </c>
      <c r="K29" s="32"/>
      <c r="L29" s="32"/>
      <c r="M29" s="33"/>
      <c r="N29" s="36"/>
      <c r="O29" s="32"/>
      <c r="P29" s="32"/>
      <c r="Q29" s="32"/>
    </row>
    <row r="30" spans="1:17" ht="16">
      <c r="A30" s="32"/>
      <c r="B30" s="53"/>
      <c r="C30" s="53" t="s">
        <v>243</v>
      </c>
      <c r="D30" s="61"/>
      <c r="E30" s="161">
        <f t="shared" si="6"/>
        <v>0</v>
      </c>
      <c r="F30" s="33"/>
      <c r="G30" s="53"/>
      <c r="H30" s="54" t="s">
        <v>234</v>
      </c>
      <c r="I30" s="61"/>
      <c r="J30" s="162">
        <f t="shared" si="7"/>
        <v>0</v>
      </c>
      <c r="K30" s="32"/>
      <c r="L30" s="32"/>
      <c r="M30" s="33"/>
      <c r="N30" s="36"/>
      <c r="O30" s="164"/>
      <c r="P30" s="32"/>
      <c r="Q30" s="32"/>
    </row>
    <row r="31" spans="1:17" ht="16">
      <c r="A31" s="32"/>
      <c r="B31" s="53"/>
      <c r="C31" s="53" t="s">
        <v>244</v>
      </c>
      <c r="D31" s="61"/>
      <c r="E31" s="161">
        <f t="shared" si="6"/>
        <v>0</v>
      </c>
      <c r="F31" s="33"/>
      <c r="G31" s="53"/>
      <c r="H31" s="54" t="s">
        <v>235</v>
      </c>
      <c r="I31" s="61"/>
      <c r="J31" s="162">
        <f t="shared" si="7"/>
        <v>0</v>
      </c>
      <c r="K31" s="32"/>
      <c r="L31" s="32"/>
      <c r="M31" s="33"/>
      <c r="N31" s="36"/>
      <c r="O31" s="32"/>
      <c r="P31" s="32"/>
      <c r="Q31" s="32"/>
    </row>
    <row r="32" spans="1:17" ht="16">
      <c r="A32" s="32"/>
      <c r="B32" s="53"/>
      <c r="C32" s="85" t="s">
        <v>245</v>
      </c>
      <c r="D32" s="61"/>
      <c r="E32" s="161">
        <f t="shared" si="6"/>
        <v>0</v>
      </c>
      <c r="F32" s="33"/>
      <c r="G32" s="53"/>
      <c r="H32" s="65" t="s">
        <v>236</v>
      </c>
      <c r="I32" s="61"/>
      <c r="J32" s="162">
        <f t="shared" si="7"/>
        <v>0</v>
      </c>
      <c r="K32" s="32"/>
      <c r="L32" s="32"/>
      <c r="M32" s="33"/>
      <c r="N32" s="36"/>
      <c r="O32" s="32"/>
      <c r="P32" s="32"/>
      <c r="Q32" s="32"/>
    </row>
    <row r="33" spans="1:26" ht="16">
      <c r="A33" s="32"/>
      <c r="B33" s="63" t="s">
        <v>246</v>
      </c>
      <c r="C33" s="45"/>
      <c r="D33" s="163">
        <f>SUM(D34:D36)</f>
        <v>0</v>
      </c>
      <c r="E33" s="72">
        <f>IFERROR(D33/$D$82,0)</f>
        <v>0</v>
      </c>
      <c r="F33" s="33"/>
      <c r="G33" s="63" t="s">
        <v>247</v>
      </c>
      <c r="H33" s="68"/>
      <c r="I33" s="159">
        <f>SUM(I34:I37)</f>
        <v>0</v>
      </c>
      <c r="J33" s="106">
        <f>IFERROR(I33/$I$44,0)</f>
        <v>0</v>
      </c>
      <c r="K33" s="32"/>
      <c r="L33" s="32"/>
      <c r="M33" s="33"/>
      <c r="N33" s="36"/>
      <c r="O33" s="32"/>
      <c r="P33" s="32"/>
      <c r="Q33" s="32"/>
    </row>
    <row r="34" spans="1:26" ht="16">
      <c r="A34" s="32"/>
      <c r="B34" s="53"/>
      <c r="C34" s="53" t="s">
        <v>248</v>
      </c>
      <c r="D34" s="61"/>
      <c r="E34" s="161">
        <f t="shared" ref="E34:E36" si="8">IFERROR(D34/$D$33,0)</f>
        <v>0</v>
      </c>
      <c r="F34" s="33"/>
      <c r="G34" s="53"/>
      <c r="H34" s="54" t="s">
        <v>233</v>
      </c>
      <c r="I34" s="61"/>
      <c r="J34" s="162">
        <f t="shared" ref="J34:J37" si="9">IFERROR(I34/$I$33,0)</f>
        <v>0</v>
      </c>
      <c r="K34" s="32"/>
      <c r="L34" s="33"/>
      <c r="M34" s="33"/>
      <c r="N34" s="36"/>
      <c r="O34" s="164"/>
      <c r="P34" s="32"/>
      <c r="Q34" s="32"/>
    </row>
    <row r="35" spans="1:26" ht="16">
      <c r="A35" s="32"/>
      <c r="B35" s="53"/>
      <c r="C35" s="53" t="s">
        <v>249</v>
      </c>
      <c r="D35" s="61"/>
      <c r="E35" s="161">
        <f t="shared" si="8"/>
        <v>0</v>
      </c>
      <c r="F35" s="33"/>
      <c r="G35" s="53"/>
      <c r="H35" s="54" t="s">
        <v>235</v>
      </c>
      <c r="I35" s="61"/>
      <c r="J35" s="162">
        <f t="shared" si="9"/>
        <v>0</v>
      </c>
      <c r="K35" s="32"/>
      <c r="L35" s="32"/>
      <c r="M35" s="33"/>
      <c r="N35" s="36"/>
      <c r="O35" s="32"/>
      <c r="P35" s="32"/>
      <c r="Q35" s="32"/>
    </row>
    <row r="36" spans="1:26" ht="16">
      <c r="A36" s="32"/>
      <c r="B36" s="53"/>
      <c r="C36" s="53" t="s">
        <v>250</v>
      </c>
      <c r="D36" s="61"/>
      <c r="E36" s="161">
        <f t="shared" si="8"/>
        <v>0</v>
      </c>
      <c r="F36" s="33"/>
      <c r="G36" s="53"/>
      <c r="H36" s="54" t="s">
        <v>235</v>
      </c>
      <c r="I36" s="61"/>
      <c r="J36" s="162">
        <f t="shared" si="9"/>
        <v>0</v>
      </c>
      <c r="K36" s="32"/>
      <c r="L36" s="32"/>
      <c r="M36" s="33"/>
      <c r="N36" s="36"/>
      <c r="O36" s="32"/>
      <c r="P36" s="32"/>
      <c r="Q36" s="32"/>
    </row>
    <row r="37" spans="1:26" ht="16">
      <c r="A37" s="168"/>
      <c r="B37" s="169" t="s">
        <v>191</v>
      </c>
      <c r="C37" s="169"/>
      <c r="D37" s="170">
        <f>SUM(D38:D41)</f>
        <v>0</v>
      </c>
      <c r="E37" s="171">
        <f>IFERROR(D37/$D$82,0)</f>
        <v>0</v>
      </c>
      <c r="F37" s="172"/>
      <c r="G37" s="173"/>
      <c r="H37" s="174" t="s">
        <v>236</v>
      </c>
      <c r="I37" s="130"/>
      <c r="J37" s="162">
        <f t="shared" si="9"/>
        <v>0</v>
      </c>
      <c r="K37" s="168"/>
      <c r="L37" s="168"/>
      <c r="M37" s="175"/>
      <c r="N37" s="176"/>
      <c r="O37" s="168"/>
      <c r="P37" s="168"/>
      <c r="Q37" s="168"/>
      <c r="R37" s="177"/>
      <c r="S37" s="177"/>
      <c r="T37" s="177"/>
      <c r="U37" s="177"/>
      <c r="V37" s="177"/>
      <c r="W37" s="177"/>
      <c r="X37" s="177"/>
      <c r="Y37" s="177"/>
      <c r="Z37" s="177"/>
    </row>
    <row r="38" spans="1:26" ht="16">
      <c r="A38" s="32"/>
      <c r="B38" s="53"/>
      <c r="C38" s="53" t="s">
        <v>251</v>
      </c>
      <c r="D38" s="61"/>
      <c r="E38" s="178">
        <f t="shared" ref="E38:E41" si="10">IFERROR(D38/$D$37,0)</f>
        <v>0</v>
      </c>
      <c r="F38" s="37"/>
      <c r="G38" s="63" t="s">
        <v>252</v>
      </c>
      <c r="H38" s="68"/>
      <c r="I38" s="159">
        <f>SUM(I39:I43)</f>
        <v>0</v>
      </c>
      <c r="J38" s="106">
        <f>IFERROR(I38/$I$44,0)</f>
        <v>0</v>
      </c>
      <c r="K38" s="32"/>
      <c r="L38" s="32"/>
      <c r="M38" s="33"/>
      <c r="N38" s="36"/>
      <c r="O38" s="32"/>
      <c r="P38" s="32"/>
      <c r="Q38" s="32"/>
    </row>
    <row r="39" spans="1:26" ht="16">
      <c r="A39" s="32"/>
      <c r="B39" s="53"/>
      <c r="C39" s="53" t="s">
        <v>253</v>
      </c>
      <c r="D39" s="61"/>
      <c r="E39" s="178">
        <f t="shared" si="10"/>
        <v>0</v>
      </c>
      <c r="F39" s="33"/>
      <c r="G39" s="53"/>
      <c r="H39" s="54" t="s">
        <v>254</v>
      </c>
      <c r="I39" s="55"/>
      <c r="J39" s="179">
        <f t="shared" ref="J39:J43" si="11">IFERROR(I39/$I$38,0)</f>
        <v>0</v>
      </c>
      <c r="K39" s="32"/>
      <c r="L39" s="32"/>
      <c r="M39" s="33"/>
      <c r="N39" s="36"/>
      <c r="O39" s="32"/>
      <c r="P39" s="32"/>
      <c r="Q39" s="32"/>
    </row>
    <row r="40" spans="1:26" ht="16">
      <c r="A40" s="32"/>
      <c r="B40" s="53"/>
      <c r="C40" s="53" t="s">
        <v>255</v>
      </c>
      <c r="D40" s="61"/>
      <c r="E40" s="178">
        <f t="shared" si="10"/>
        <v>0</v>
      </c>
      <c r="F40" s="33"/>
      <c r="G40" s="53"/>
      <c r="H40" s="54" t="s">
        <v>256</v>
      </c>
      <c r="I40" s="61"/>
      <c r="J40" s="179">
        <f t="shared" si="11"/>
        <v>0</v>
      </c>
      <c r="K40" s="32"/>
      <c r="L40" s="32"/>
      <c r="M40" s="33"/>
      <c r="N40" s="36"/>
      <c r="O40" s="32"/>
      <c r="P40" s="32"/>
      <c r="Q40" s="32"/>
    </row>
    <row r="41" spans="1:26" ht="16">
      <c r="A41" s="32"/>
      <c r="B41" s="53"/>
      <c r="C41" s="53" t="s">
        <v>257</v>
      </c>
      <c r="D41" s="61"/>
      <c r="E41" s="178">
        <f t="shared" si="10"/>
        <v>0</v>
      </c>
      <c r="F41" s="37"/>
      <c r="G41" s="53"/>
      <c r="H41" s="54" t="s">
        <v>258</v>
      </c>
      <c r="I41" s="61"/>
      <c r="J41" s="179">
        <f t="shared" si="11"/>
        <v>0</v>
      </c>
      <c r="K41" s="32"/>
      <c r="L41" s="32"/>
      <c r="M41" s="33"/>
      <c r="N41" s="36"/>
      <c r="O41" s="32"/>
      <c r="P41" s="32"/>
      <c r="Q41" s="32"/>
    </row>
    <row r="42" spans="1:26" ht="16">
      <c r="A42" s="32"/>
      <c r="B42" s="63" t="s">
        <v>176</v>
      </c>
      <c r="C42" s="167"/>
      <c r="D42" s="163">
        <f>SUM(D43:D52)</f>
        <v>0</v>
      </c>
      <c r="E42" s="72">
        <f>IFERROR(D42/$D$82,0)</f>
        <v>0</v>
      </c>
      <c r="F42" s="180"/>
      <c r="G42" s="53"/>
      <c r="H42" s="54" t="s">
        <v>259</v>
      </c>
      <c r="I42" s="61"/>
      <c r="J42" s="179">
        <f t="shared" si="11"/>
        <v>0</v>
      </c>
      <c r="K42" s="32"/>
      <c r="L42" s="32"/>
      <c r="M42" s="181"/>
      <c r="N42" s="36"/>
      <c r="O42" s="32"/>
      <c r="P42" s="32"/>
      <c r="Q42" s="32"/>
    </row>
    <row r="43" spans="1:26" ht="16">
      <c r="A43" s="32"/>
      <c r="B43" s="53"/>
      <c r="C43" s="53" t="s">
        <v>260</v>
      </c>
      <c r="D43" s="61"/>
      <c r="E43" s="161">
        <f t="shared" ref="E43:E52" si="12">IFERROR(D43/$D$42,0)</f>
        <v>0</v>
      </c>
      <c r="F43" s="33"/>
      <c r="G43" s="53"/>
      <c r="H43" s="54" t="s">
        <v>261</v>
      </c>
      <c r="I43" s="61"/>
      <c r="J43" s="179">
        <f t="shared" si="11"/>
        <v>0</v>
      </c>
      <c r="K43" s="32"/>
      <c r="L43" s="32"/>
      <c r="M43" s="33"/>
      <c r="N43" s="36"/>
      <c r="O43" s="107"/>
      <c r="P43" s="32"/>
      <c r="Q43" s="32"/>
    </row>
    <row r="44" spans="1:26" ht="16">
      <c r="A44" s="32"/>
      <c r="B44" s="53"/>
      <c r="C44" s="53" t="s">
        <v>262</v>
      </c>
      <c r="D44" s="61"/>
      <c r="E44" s="161">
        <f t="shared" si="12"/>
        <v>0</v>
      </c>
      <c r="F44" s="33"/>
      <c r="G44" s="38" t="s">
        <v>225</v>
      </c>
      <c r="H44" s="39"/>
      <c r="I44" s="90">
        <f t="shared" ref="I44:J44" si="13">I38+I33+I28+I17+I12+I7</f>
        <v>0</v>
      </c>
      <c r="J44" s="93">
        <f t="shared" si="13"/>
        <v>0</v>
      </c>
      <c r="K44" s="32"/>
      <c r="L44" s="32"/>
      <c r="M44" s="33"/>
      <c r="N44" s="36"/>
      <c r="O44" s="107"/>
      <c r="P44" s="32"/>
      <c r="Q44" s="32"/>
    </row>
    <row r="45" spans="1:26" ht="16">
      <c r="A45" s="32"/>
      <c r="B45" s="53"/>
      <c r="C45" s="53" t="s">
        <v>263</v>
      </c>
      <c r="D45" s="61"/>
      <c r="E45" s="161">
        <f t="shared" si="12"/>
        <v>0</v>
      </c>
      <c r="F45" s="33"/>
      <c r="G45" s="32"/>
      <c r="H45" s="32"/>
      <c r="I45" s="94"/>
      <c r="J45" s="32"/>
      <c r="K45" s="32"/>
      <c r="L45" s="32"/>
      <c r="M45" s="33"/>
      <c r="N45" s="36"/>
      <c r="O45" s="32"/>
      <c r="P45" s="32"/>
      <c r="Q45" s="32"/>
    </row>
    <row r="46" spans="1:26" ht="16">
      <c r="A46" s="32"/>
      <c r="B46" s="53"/>
      <c r="C46" s="53" t="s">
        <v>264</v>
      </c>
      <c r="D46" s="61"/>
      <c r="E46" s="161">
        <f t="shared" si="12"/>
        <v>0</v>
      </c>
      <c r="F46" s="182"/>
      <c r="G46" s="32"/>
      <c r="H46" s="32"/>
      <c r="I46" s="94"/>
      <c r="J46" s="32"/>
      <c r="K46" s="32"/>
      <c r="L46" s="32"/>
      <c r="M46" s="33"/>
      <c r="N46" s="36"/>
      <c r="O46" s="32"/>
      <c r="P46" s="32"/>
      <c r="Q46" s="32"/>
    </row>
    <row r="47" spans="1:26" ht="16">
      <c r="A47" s="32"/>
      <c r="B47" s="53"/>
      <c r="C47" s="53" t="s">
        <v>265</v>
      </c>
      <c r="D47" s="61"/>
      <c r="E47" s="161">
        <f t="shared" si="12"/>
        <v>0</v>
      </c>
      <c r="F47" s="33"/>
      <c r="G47" s="94"/>
      <c r="H47" s="32"/>
      <c r="I47" s="94"/>
      <c r="J47" s="32"/>
      <c r="K47" s="32"/>
      <c r="L47" s="32"/>
      <c r="M47" s="33"/>
      <c r="N47" s="36"/>
      <c r="O47" s="32"/>
      <c r="P47" s="32"/>
      <c r="Q47" s="32"/>
    </row>
    <row r="48" spans="1:26" ht="16">
      <c r="A48" s="32"/>
      <c r="B48" s="53"/>
      <c r="C48" s="53" t="s">
        <v>266</v>
      </c>
      <c r="D48" s="61"/>
      <c r="E48" s="161">
        <f t="shared" si="12"/>
        <v>0</v>
      </c>
      <c r="F48" s="183"/>
      <c r="G48" s="94"/>
      <c r="H48" s="36"/>
      <c r="I48" s="94"/>
      <c r="J48" s="32"/>
      <c r="K48" s="32"/>
      <c r="L48" s="32"/>
      <c r="M48" s="33"/>
      <c r="N48" s="36"/>
      <c r="O48" s="32"/>
      <c r="P48" s="32"/>
      <c r="Q48" s="32"/>
    </row>
    <row r="49" spans="1:17" ht="16">
      <c r="A49" s="32"/>
      <c r="B49" s="53"/>
      <c r="C49" s="53" t="s">
        <v>267</v>
      </c>
      <c r="D49" s="61"/>
      <c r="E49" s="161">
        <f t="shared" si="12"/>
        <v>0</v>
      </c>
      <c r="F49" s="33"/>
      <c r="G49" s="95"/>
      <c r="H49" s="32"/>
      <c r="I49" s="164"/>
      <c r="J49" s="32"/>
      <c r="K49" s="32"/>
      <c r="L49" s="32"/>
      <c r="M49" s="33"/>
      <c r="N49" s="36"/>
      <c r="O49" s="32"/>
      <c r="P49" s="32"/>
      <c r="Q49" s="32"/>
    </row>
    <row r="50" spans="1:17" ht="16">
      <c r="A50" s="32"/>
      <c r="B50" s="53"/>
      <c r="C50" s="53" t="s">
        <v>268</v>
      </c>
      <c r="D50" s="61"/>
      <c r="E50" s="161">
        <f t="shared" si="12"/>
        <v>0</v>
      </c>
      <c r="F50" s="184"/>
      <c r="G50" s="185"/>
      <c r="H50" s="164"/>
      <c r="I50" s="164"/>
      <c r="J50" s="32"/>
      <c r="K50" s="32"/>
      <c r="L50" s="32"/>
      <c r="M50" s="33"/>
      <c r="N50" s="36"/>
      <c r="O50" s="32"/>
      <c r="P50" s="32"/>
      <c r="Q50" s="32"/>
    </row>
    <row r="51" spans="1:17" ht="16">
      <c r="A51" s="32"/>
      <c r="B51" s="53"/>
      <c r="C51" s="53" t="s">
        <v>269</v>
      </c>
      <c r="D51" s="61"/>
      <c r="E51" s="161">
        <f t="shared" si="12"/>
        <v>0</v>
      </c>
      <c r="F51" s="33"/>
      <c r="G51" s="32"/>
      <c r="H51" s="32"/>
      <c r="I51" s="94"/>
      <c r="J51" s="32"/>
      <c r="K51" s="32"/>
      <c r="L51" s="32"/>
      <c r="M51" s="33"/>
      <c r="N51" s="36"/>
      <c r="O51" s="32"/>
      <c r="P51" s="32"/>
      <c r="Q51" s="32"/>
    </row>
    <row r="52" spans="1:17" ht="16">
      <c r="A52" s="32"/>
      <c r="B52" s="53"/>
      <c r="C52" s="53" t="s">
        <v>270</v>
      </c>
      <c r="D52" s="61"/>
      <c r="E52" s="161">
        <f t="shared" si="12"/>
        <v>0</v>
      </c>
      <c r="F52" s="33"/>
      <c r="G52" s="32"/>
      <c r="H52" s="32"/>
      <c r="I52" s="94"/>
      <c r="J52" s="32"/>
      <c r="K52" s="32"/>
      <c r="L52" s="32"/>
      <c r="M52" s="33"/>
      <c r="N52" s="36"/>
      <c r="O52" s="32"/>
      <c r="P52" s="32"/>
      <c r="Q52" s="32"/>
    </row>
    <row r="53" spans="1:17" ht="16">
      <c r="A53" s="32"/>
      <c r="B53" s="63" t="s">
        <v>177</v>
      </c>
      <c r="C53" s="63"/>
      <c r="D53" s="163">
        <f>SUM(D54:D59)</f>
        <v>0</v>
      </c>
      <c r="E53" s="72">
        <f>IFERROR(D53/$D$82,0)</f>
        <v>0</v>
      </c>
      <c r="F53" s="33"/>
      <c r="G53" s="94"/>
      <c r="H53" s="107"/>
      <c r="I53" s="94"/>
      <c r="J53" s="32"/>
      <c r="K53" s="32"/>
      <c r="L53" s="32"/>
      <c r="M53" s="33"/>
      <c r="N53" s="36"/>
      <c r="O53" s="32"/>
      <c r="P53" s="32"/>
      <c r="Q53" s="32"/>
    </row>
    <row r="54" spans="1:17" ht="16">
      <c r="A54" s="32"/>
      <c r="B54" s="53"/>
      <c r="C54" s="53" t="s">
        <v>271</v>
      </c>
      <c r="D54" s="61"/>
      <c r="E54" s="161">
        <f t="shared" ref="E54:E59" si="14">IFERROR(D54/$D$53,0)</f>
        <v>0</v>
      </c>
      <c r="F54" s="33"/>
      <c r="G54" s="32"/>
      <c r="H54" s="107"/>
      <c r="I54" s="94"/>
      <c r="J54" s="32"/>
      <c r="K54" s="32"/>
      <c r="L54" s="32"/>
      <c r="M54" s="33"/>
      <c r="N54" s="36"/>
      <c r="O54" s="32"/>
      <c r="P54" s="32"/>
      <c r="Q54" s="32"/>
    </row>
    <row r="55" spans="1:17" ht="16">
      <c r="A55" s="32"/>
      <c r="B55" s="53"/>
      <c r="C55" s="53" t="s">
        <v>272</v>
      </c>
      <c r="D55" s="61"/>
      <c r="E55" s="161">
        <f t="shared" si="14"/>
        <v>0</v>
      </c>
      <c r="F55" s="37"/>
      <c r="G55" s="32"/>
      <c r="H55" s="32"/>
      <c r="I55" s="94"/>
      <c r="J55" s="32"/>
      <c r="K55" s="32"/>
      <c r="L55" s="32"/>
      <c r="M55" s="33"/>
      <c r="N55" s="36"/>
      <c r="O55" s="32"/>
      <c r="P55" s="32"/>
      <c r="Q55" s="32"/>
    </row>
    <row r="56" spans="1:17" ht="16">
      <c r="A56" s="32"/>
      <c r="B56" s="53"/>
      <c r="C56" s="53" t="s">
        <v>273</v>
      </c>
      <c r="D56" s="61"/>
      <c r="E56" s="161">
        <f t="shared" si="14"/>
        <v>0</v>
      </c>
      <c r="F56" s="33"/>
      <c r="G56" s="32"/>
      <c r="H56" s="32"/>
      <c r="I56" s="94"/>
      <c r="J56" s="32"/>
      <c r="K56" s="32"/>
      <c r="L56" s="32"/>
      <c r="M56" s="33"/>
      <c r="N56" s="36"/>
      <c r="O56" s="32"/>
      <c r="P56" s="32"/>
      <c r="Q56" s="32"/>
    </row>
    <row r="57" spans="1:17" ht="16">
      <c r="A57" s="32"/>
      <c r="B57" s="53"/>
      <c r="C57" s="53" t="s">
        <v>274</v>
      </c>
      <c r="D57" s="61"/>
      <c r="E57" s="161">
        <f t="shared" si="14"/>
        <v>0</v>
      </c>
      <c r="F57" s="33"/>
      <c r="G57" s="32"/>
      <c r="H57" s="32"/>
      <c r="I57" s="94"/>
      <c r="J57" s="32"/>
      <c r="K57" s="32"/>
      <c r="L57" s="32"/>
      <c r="M57" s="33"/>
      <c r="N57" s="36"/>
      <c r="O57" s="32"/>
      <c r="P57" s="32"/>
      <c r="Q57" s="32"/>
    </row>
    <row r="58" spans="1:17" ht="16">
      <c r="A58" s="32"/>
      <c r="B58" s="53"/>
      <c r="C58" s="53" t="s">
        <v>275</v>
      </c>
      <c r="D58" s="61"/>
      <c r="E58" s="161">
        <f t="shared" si="14"/>
        <v>0</v>
      </c>
      <c r="F58" s="33"/>
      <c r="G58" s="32"/>
      <c r="H58" s="32"/>
      <c r="I58" s="94"/>
      <c r="J58" s="32"/>
      <c r="K58" s="32"/>
      <c r="L58" s="32"/>
      <c r="M58" s="33"/>
      <c r="N58" s="36"/>
      <c r="O58" s="32"/>
      <c r="P58" s="32"/>
      <c r="Q58" s="32"/>
    </row>
    <row r="59" spans="1:17" ht="16">
      <c r="A59" s="32"/>
      <c r="B59" s="53"/>
      <c r="C59" s="53" t="s">
        <v>276</v>
      </c>
      <c r="D59" s="61"/>
      <c r="E59" s="161">
        <f t="shared" si="14"/>
        <v>0</v>
      </c>
      <c r="F59" s="33"/>
      <c r="G59" s="32"/>
      <c r="H59" s="32"/>
      <c r="I59" s="94"/>
      <c r="J59" s="32"/>
      <c r="K59" s="32"/>
      <c r="L59" s="32"/>
      <c r="M59" s="33"/>
      <c r="N59" s="36"/>
      <c r="O59" s="32"/>
      <c r="P59" s="32"/>
      <c r="Q59" s="32"/>
    </row>
    <row r="60" spans="1:17" ht="16">
      <c r="A60" s="32"/>
      <c r="B60" s="63" t="s">
        <v>277</v>
      </c>
      <c r="C60" s="63"/>
      <c r="D60" s="163">
        <f>SUM(D61:D63)</f>
        <v>0</v>
      </c>
      <c r="E60" s="72">
        <f>IFERROR(D60/$D$82,0)</f>
        <v>0</v>
      </c>
      <c r="F60" s="32"/>
      <c r="G60" s="32"/>
      <c r="H60" s="32"/>
      <c r="I60" s="94"/>
      <c r="J60" s="32"/>
      <c r="K60" s="32"/>
      <c r="L60" s="32"/>
      <c r="M60" s="33"/>
      <c r="N60" s="36"/>
      <c r="O60" s="32"/>
      <c r="P60" s="32"/>
      <c r="Q60" s="32"/>
    </row>
    <row r="61" spans="1:17" ht="16">
      <c r="A61" s="32"/>
      <c r="B61" s="53"/>
      <c r="C61" s="53" t="s">
        <v>278</v>
      </c>
      <c r="D61" s="61"/>
      <c r="E61" s="161">
        <f t="shared" ref="E61:E63" si="15">IFERROR(D61/$D$60,0)</f>
        <v>0</v>
      </c>
      <c r="F61" s="32"/>
      <c r="G61" s="32"/>
      <c r="H61" s="32"/>
      <c r="I61" s="94"/>
      <c r="J61" s="32"/>
      <c r="K61" s="32"/>
      <c r="L61" s="32"/>
      <c r="M61" s="33"/>
      <c r="N61" s="36"/>
      <c r="O61" s="32"/>
      <c r="P61" s="32"/>
      <c r="Q61" s="32"/>
    </row>
    <row r="62" spans="1:17" ht="16">
      <c r="A62" s="32"/>
      <c r="B62" s="53"/>
      <c r="C62" s="53" t="s">
        <v>279</v>
      </c>
      <c r="D62" s="61"/>
      <c r="E62" s="161">
        <f t="shared" si="15"/>
        <v>0</v>
      </c>
      <c r="F62" s="32"/>
      <c r="G62" s="32"/>
      <c r="H62" s="32"/>
      <c r="I62" s="94"/>
      <c r="J62" s="32"/>
      <c r="K62" s="32"/>
      <c r="L62" s="32"/>
      <c r="M62" s="33"/>
      <c r="N62" s="36"/>
      <c r="O62" s="32"/>
      <c r="P62" s="32"/>
      <c r="Q62" s="32"/>
    </row>
    <row r="63" spans="1:17" ht="16">
      <c r="A63" s="32"/>
      <c r="B63" s="53"/>
      <c r="C63" s="53" t="s">
        <v>280</v>
      </c>
      <c r="D63" s="61"/>
      <c r="E63" s="161">
        <f t="shared" si="15"/>
        <v>0</v>
      </c>
      <c r="F63" s="32"/>
      <c r="G63" s="32"/>
      <c r="H63" s="32"/>
      <c r="I63" s="94"/>
      <c r="J63" s="32"/>
      <c r="K63" s="32"/>
      <c r="L63" s="32"/>
      <c r="M63" s="33"/>
      <c r="N63" s="36"/>
      <c r="O63" s="32"/>
      <c r="P63" s="32"/>
      <c r="Q63" s="32"/>
    </row>
    <row r="64" spans="1:17" ht="16">
      <c r="A64" s="32"/>
      <c r="B64" s="63" t="s">
        <v>281</v>
      </c>
      <c r="C64" s="63"/>
      <c r="D64" s="163">
        <f>SUM(D65:D67)</f>
        <v>0</v>
      </c>
      <c r="E64" s="72">
        <f>IFERROR(D64/$D$82,0)</f>
        <v>0</v>
      </c>
      <c r="F64" s="32"/>
      <c r="G64" s="32"/>
      <c r="H64" s="32"/>
      <c r="I64" s="94"/>
      <c r="J64" s="32"/>
      <c r="K64" s="32"/>
      <c r="L64" s="32"/>
      <c r="M64" s="33"/>
      <c r="N64" s="36"/>
      <c r="O64" s="32"/>
      <c r="P64" s="32"/>
      <c r="Q64" s="32"/>
    </row>
    <row r="65" spans="1:17" ht="16">
      <c r="A65" s="32"/>
      <c r="B65" s="53"/>
      <c r="C65" s="53" t="s">
        <v>282</v>
      </c>
      <c r="D65" s="61"/>
      <c r="E65" s="161">
        <f t="shared" ref="E65:E67" si="16">IFERROR(D65/$D$64,0)</f>
        <v>0</v>
      </c>
      <c r="F65" s="32"/>
      <c r="G65" s="32"/>
      <c r="H65" s="32"/>
      <c r="I65" s="94"/>
      <c r="J65" s="32"/>
      <c r="K65" s="32"/>
      <c r="L65" s="32"/>
      <c r="M65" s="33"/>
      <c r="N65" s="36"/>
      <c r="O65" s="32"/>
      <c r="P65" s="32"/>
      <c r="Q65" s="32"/>
    </row>
    <row r="66" spans="1:17" ht="16">
      <c r="A66" s="32"/>
      <c r="B66" s="53"/>
      <c r="C66" s="53" t="s">
        <v>283</v>
      </c>
      <c r="D66" s="61"/>
      <c r="E66" s="161">
        <f t="shared" si="16"/>
        <v>0</v>
      </c>
      <c r="F66" s="32"/>
      <c r="G66" s="32"/>
      <c r="H66" s="32"/>
      <c r="I66" s="94"/>
      <c r="J66" s="32"/>
      <c r="K66" s="32"/>
      <c r="L66" s="32"/>
      <c r="M66" s="33"/>
      <c r="N66" s="36"/>
      <c r="O66" s="32"/>
      <c r="P66" s="32"/>
      <c r="Q66" s="32"/>
    </row>
    <row r="67" spans="1:17" ht="16">
      <c r="A67" s="32"/>
      <c r="B67" s="53"/>
      <c r="C67" s="53" t="s">
        <v>284</v>
      </c>
      <c r="D67" s="61"/>
      <c r="E67" s="161">
        <f t="shared" si="16"/>
        <v>0</v>
      </c>
      <c r="F67" s="32"/>
      <c r="G67" s="32"/>
      <c r="H67" s="32"/>
      <c r="I67" s="94"/>
      <c r="J67" s="32"/>
      <c r="K67" s="32"/>
      <c r="L67" s="32"/>
      <c r="M67" s="33"/>
      <c r="N67" s="36"/>
      <c r="O67" s="32"/>
      <c r="P67" s="32"/>
      <c r="Q67" s="32"/>
    </row>
    <row r="68" spans="1:17" ht="16">
      <c r="A68" s="32"/>
      <c r="B68" s="63" t="s">
        <v>285</v>
      </c>
      <c r="C68" s="63"/>
      <c r="D68" s="163">
        <f>SUM(D69:D71)</f>
        <v>0</v>
      </c>
      <c r="E68" s="72">
        <f>IFERROR(D68/$D$82,0)</f>
        <v>0</v>
      </c>
      <c r="F68" s="32"/>
      <c r="G68" s="32"/>
      <c r="H68" s="32"/>
      <c r="I68" s="94"/>
      <c r="J68" s="32"/>
      <c r="K68" s="32"/>
      <c r="L68" s="32"/>
      <c r="M68" s="33"/>
      <c r="N68" s="36"/>
      <c r="O68" s="32"/>
      <c r="P68" s="32"/>
      <c r="Q68" s="32"/>
    </row>
    <row r="69" spans="1:17" ht="16">
      <c r="A69" s="32"/>
      <c r="B69" s="53"/>
      <c r="C69" s="53" t="s">
        <v>286</v>
      </c>
      <c r="D69" s="61"/>
      <c r="E69" s="161">
        <f t="shared" ref="E69:E71" si="17">IFERROR(D69/$D$68,0)</f>
        <v>0</v>
      </c>
      <c r="F69" s="32"/>
      <c r="G69" s="32"/>
      <c r="H69" s="32"/>
      <c r="I69" s="94"/>
      <c r="J69" s="32"/>
      <c r="K69" s="32"/>
      <c r="L69" s="32"/>
      <c r="M69" s="33"/>
      <c r="N69" s="36"/>
      <c r="O69" s="32"/>
      <c r="P69" s="32"/>
      <c r="Q69" s="32"/>
    </row>
    <row r="70" spans="1:17" ht="16">
      <c r="A70" s="32"/>
      <c r="B70" s="53"/>
      <c r="C70" s="53" t="s">
        <v>287</v>
      </c>
      <c r="D70" s="61"/>
      <c r="E70" s="161">
        <f t="shared" si="17"/>
        <v>0</v>
      </c>
      <c r="F70" s="32"/>
      <c r="G70" s="32"/>
      <c r="H70" s="32"/>
      <c r="I70" s="94"/>
      <c r="J70" s="32"/>
      <c r="K70" s="32"/>
      <c r="L70" s="32"/>
      <c r="M70" s="33"/>
      <c r="N70" s="36"/>
      <c r="O70" s="32"/>
      <c r="P70" s="32"/>
      <c r="Q70" s="32"/>
    </row>
    <row r="71" spans="1:17" ht="16">
      <c r="A71" s="32"/>
      <c r="B71" s="53"/>
      <c r="C71" s="53" t="s">
        <v>288</v>
      </c>
      <c r="D71" s="61"/>
      <c r="E71" s="161">
        <f t="shared" si="17"/>
        <v>0</v>
      </c>
      <c r="F71" s="32"/>
      <c r="G71" s="32"/>
      <c r="H71" s="32"/>
      <c r="I71" s="94"/>
      <c r="J71" s="32"/>
      <c r="K71" s="32"/>
      <c r="L71" s="32"/>
      <c r="M71" s="33"/>
      <c r="N71" s="36"/>
      <c r="O71" s="32"/>
      <c r="P71" s="32"/>
      <c r="Q71" s="32"/>
    </row>
    <row r="72" spans="1:17" ht="16">
      <c r="A72" s="32"/>
      <c r="B72" s="63" t="s">
        <v>289</v>
      </c>
      <c r="C72" s="63"/>
      <c r="D72" s="163">
        <f>SUM(D73:D76)</f>
        <v>0</v>
      </c>
      <c r="E72" s="72">
        <f>IFERROR(D72/$D$82,0)</f>
        <v>0</v>
      </c>
      <c r="F72" s="32"/>
      <c r="G72" s="32"/>
      <c r="H72" s="32"/>
      <c r="I72" s="94"/>
      <c r="J72" s="32"/>
      <c r="K72" s="32"/>
      <c r="L72" s="32"/>
      <c r="M72" s="33"/>
      <c r="N72" s="36"/>
      <c r="O72" s="32"/>
      <c r="P72" s="32"/>
      <c r="Q72" s="32"/>
    </row>
    <row r="73" spans="1:17" ht="16">
      <c r="A73" s="32"/>
      <c r="B73" s="53"/>
      <c r="C73" s="53" t="s">
        <v>290</v>
      </c>
      <c r="D73" s="61"/>
      <c r="E73" s="161">
        <f t="shared" ref="E73:E76" si="18">IFERROR(D73/$D$72,0)</f>
        <v>0</v>
      </c>
      <c r="F73" s="32"/>
      <c r="G73" s="32"/>
      <c r="H73" s="32"/>
      <c r="I73" s="94"/>
      <c r="J73" s="32"/>
      <c r="K73" s="32"/>
      <c r="L73" s="32"/>
      <c r="M73" s="33"/>
      <c r="N73" s="36"/>
      <c r="O73" s="32"/>
      <c r="P73" s="32"/>
      <c r="Q73" s="32"/>
    </row>
    <row r="74" spans="1:17" ht="16">
      <c r="A74" s="32"/>
      <c r="B74" s="53"/>
      <c r="C74" s="53" t="s">
        <v>291</v>
      </c>
      <c r="D74" s="61"/>
      <c r="E74" s="161">
        <f t="shared" si="18"/>
        <v>0</v>
      </c>
      <c r="F74" s="32"/>
      <c r="G74" s="32"/>
      <c r="H74" s="32"/>
      <c r="I74" s="94"/>
      <c r="J74" s="32"/>
      <c r="K74" s="32"/>
      <c r="L74" s="32"/>
      <c r="M74" s="33"/>
      <c r="N74" s="36"/>
      <c r="O74" s="32"/>
      <c r="P74" s="32"/>
      <c r="Q74" s="32"/>
    </row>
    <row r="75" spans="1:17" ht="16">
      <c r="A75" s="32"/>
      <c r="B75" s="53"/>
      <c r="C75" s="53" t="s">
        <v>292</v>
      </c>
      <c r="D75" s="61"/>
      <c r="E75" s="161">
        <f t="shared" si="18"/>
        <v>0</v>
      </c>
      <c r="F75" s="32"/>
      <c r="G75" s="32"/>
      <c r="H75" s="32"/>
      <c r="I75" s="94"/>
      <c r="J75" s="32"/>
      <c r="K75" s="32"/>
      <c r="L75" s="32"/>
      <c r="M75" s="33"/>
      <c r="N75" s="36"/>
      <c r="O75" s="32"/>
      <c r="P75" s="32"/>
      <c r="Q75" s="32"/>
    </row>
    <row r="76" spans="1:17" ht="16">
      <c r="A76" s="32"/>
      <c r="B76" s="85"/>
      <c r="C76" s="85" t="s">
        <v>49</v>
      </c>
      <c r="D76" s="61"/>
      <c r="E76" s="161">
        <f t="shared" si="18"/>
        <v>0</v>
      </c>
      <c r="F76" s="32"/>
      <c r="G76" s="32"/>
      <c r="H76" s="32"/>
      <c r="I76" s="94"/>
      <c r="J76" s="32"/>
      <c r="K76" s="32"/>
      <c r="L76" s="32"/>
      <c r="M76" s="33"/>
      <c r="N76" s="36"/>
      <c r="O76" s="32"/>
      <c r="P76" s="32"/>
      <c r="Q76" s="32"/>
    </row>
    <row r="77" spans="1:17" ht="16">
      <c r="A77" s="32"/>
      <c r="B77" s="45" t="s">
        <v>49</v>
      </c>
      <c r="C77" s="45"/>
      <c r="D77" s="163">
        <f>SUM(D78:D81)</f>
        <v>0</v>
      </c>
      <c r="E77" s="72">
        <f>IFERROR(D77/$D$82,0)</f>
        <v>0</v>
      </c>
      <c r="F77" s="32"/>
      <c r="G77" s="32"/>
      <c r="H77" s="32"/>
      <c r="I77" s="94"/>
      <c r="J77" s="32"/>
      <c r="K77" s="32"/>
      <c r="L77" s="32"/>
      <c r="M77" s="33"/>
      <c r="N77" s="36"/>
      <c r="O77" s="32"/>
      <c r="P77" s="32"/>
      <c r="Q77" s="32"/>
    </row>
    <row r="78" spans="1:17" ht="16">
      <c r="A78" s="32"/>
      <c r="B78" s="53"/>
      <c r="C78" s="53" t="s">
        <v>293</v>
      </c>
      <c r="D78" s="61"/>
      <c r="E78" s="161">
        <f t="shared" ref="E78:E81" si="19">IFERROR(D78/$D$77,0)</f>
        <v>0</v>
      </c>
      <c r="F78" s="32"/>
      <c r="G78" s="32"/>
      <c r="H78" s="32"/>
      <c r="I78" s="94"/>
      <c r="J78" s="32"/>
      <c r="K78" s="32"/>
      <c r="L78" s="32"/>
      <c r="M78" s="33"/>
      <c r="N78" s="36"/>
      <c r="O78" s="32"/>
      <c r="P78" s="32"/>
      <c r="Q78" s="32"/>
    </row>
    <row r="79" spans="1:17" ht="16">
      <c r="A79" s="32"/>
      <c r="B79" s="53"/>
      <c r="C79" s="53" t="s">
        <v>294</v>
      </c>
      <c r="D79" s="61"/>
      <c r="E79" s="161">
        <f t="shared" si="19"/>
        <v>0</v>
      </c>
      <c r="F79" s="32"/>
      <c r="G79" s="32"/>
      <c r="H79" s="32"/>
      <c r="I79" s="94"/>
      <c r="J79" s="32"/>
      <c r="K79" s="32"/>
      <c r="L79" s="32"/>
      <c r="M79" s="33"/>
      <c r="N79" s="36"/>
      <c r="O79" s="32"/>
      <c r="P79" s="32"/>
      <c r="Q79" s="32"/>
    </row>
    <row r="80" spans="1:17" ht="16">
      <c r="A80" s="32"/>
      <c r="B80" s="53"/>
      <c r="C80" s="53" t="s">
        <v>295</v>
      </c>
      <c r="D80" s="61"/>
      <c r="E80" s="161">
        <f t="shared" si="19"/>
        <v>0</v>
      </c>
      <c r="F80" s="32"/>
      <c r="G80" s="32"/>
      <c r="H80" s="32"/>
      <c r="I80" s="94"/>
      <c r="J80" s="32"/>
      <c r="K80" s="32"/>
      <c r="L80" s="32"/>
      <c r="M80" s="33"/>
      <c r="N80" s="36"/>
      <c r="O80" s="32"/>
      <c r="P80" s="32"/>
      <c r="Q80" s="32"/>
    </row>
    <row r="81" spans="1:17" ht="16">
      <c r="A81" s="32"/>
      <c r="B81" s="85"/>
      <c r="C81" s="85" t="s">
        <v>296</v>
      </c>
      <c r="D81" s="61"/>
      <c r="E81" s="161">
        <f t="shared" si="19"/>
        <v>0</v>
      </c>
      <c r="F81" s="32"/>
      <c r="G81" s="32"/>
      <c r="H81" s="32"/>
      <c r="I81" s="94"/>
      <c r="J81" s="32"/>
      <c r="K81" s="32"/>
      <c r="L81" s="32"/>
      <c r="M81" s="33"/>
      <c r="N81" s="36"/>
      <c r="O81" s="32"/>
      <c r="P81" s="32"/>
      <c r="Q81" s="32"/>
    </row>
    <row r="82" spans="1:17" ht="16">
      <c r="A82" s="32"/>
      <c r="B82" s="186" t="s">
        <v>297</v>
      </c>
      <c r="C82" s="186"/>
      <c r="D82" s="90">
        <f>D77+D72+D68+D64+D60+D53+D42+D37+D33+D28+D17+D12+D7</f>
        <v>0</v>
      </c>
      <c r="E82" s="90"/>
      <c r="F82" s="32"/>
      <c r="G82" s="32"/>
      <c r="H82" s="32"/>
      <c r="I82" s="94"/>
      <c r="J82" s="32"/>
      <c r="K82" s="32"/>
      <c r="L82" s="32"/>
      <c r="M82" s="33"/>
      <c r="N82" s="36"/>
      <c r="O82" s="32"/>
      <c r="P82" s="32"/>
      <c r="Q82" s="32"/>
    </row>
    <row r="83" spans="1:17" ht="16">
      <c r="A83" s="32"/>
      <c r="B83" s="32"/>
      <c r="C83" s="33"/>
      <c r="D83" s="94"/>
      <c r="E83" s="32"/>
      <c r="F83" s="32"/>
      <c r="G83" s="32"/>
      <c r="H83" s="32"/>
      <c r="I83" s="94"/>
      <c r="J83" s="32"/>
      <c r="K83" s="32"/>
      <c r="L83" s="32"/>
      <c r="M83" s="33"/>
      <c r="N83" s="36"/>
      <c r="O83" s="32"/>
      <c r="P83" s="32"/>
      <c r="Q83" s="32"/>
    </row>
    <row r="84" spans="1:17" ht="16">
      <c r="A84" s="32"/>
      <c r="B84" s="32"/>
      <c r="C84" s="33"/>
      <c r="D84" s="94"/>
      <c r="E84" s="32"/>
      <c r="F84" s="32"/>
      <c r="G84" s="32"/>
      <c r="H84" s="32"/>
      <c r="I84" s="94"/>
      <c r="J84" s="32"/>
      <c r="K84" s="32"/>
      <c r="L84" s="32"/>
      <c r="M84" s="33"/>
      <c r="N84" s="36"/>
      <c r="O84" s="32"/>
      <c r="P84" s="32"/>
      <c r="Q84" s="32"/>
    </row>
    <row r="85" spans="1:17" ht="16">
      <c r="A85" s="32"/>
      <c r="B85" s="38" t="s">
        <v>298</v>
      </c>
      <c r="C85" s="38"/>
      <c r="D85" s="90"/>
      <c r="E85" s="114">
        <f>D82-I44</f>
        <v>0</v>
      </c>
      <c r="F85" s="32"/>
      <c r="G85" s="32"/>
      <c r="H85" s="32"/>
      <c r="I85" s="94"/>
      <c r="J85" s="32"/>
      <c r="K85" s="32"/>
      <c r="L85" s="32"/>
      <c r="M85" s="33"/>
      <c r="N85" s="36"/>
      <c r="O85" s="32"/>
      <c r="P85" s="32"/>
      <c r="Q85" s="32"/>
    </row>
    <row r="86" spans="1:17" ht="16">
      <c r="A86" s="32"/>
      <c r="B86" s="187"/>
      <c r="C86" s="156"/>
      <c r="D86" s="188"/>
      <c r="E86" s="187"/>
      <c r="F86" s="32"/>
      <c r="G86" s="32"/>
      <c r="H86" s="32"/>
      <c r="I86" s="94"/>
      <c r="J86" s="32"/>
      <c r="K86" s="32"/>
      <c r="L86" s="32"/>
      <c r="M86" s="33"/>
      <c r="N86" s="36"/>
      <c r="O86" s="32"/>
      <c r="P86" s="32"/>
      <c r="Q86" s="32"/>
    </row>
    <row r="87" spans="1:17" ht="16">
      <c r="A87" s="32"/>
      <c r="B87" s="32"/>
      <c r="C87" s="33"/>
      <c r="D87" s="94"/>
      <c r="E87" s="32"/>
      <c r="F87" s="32"/>
      <c r="G87" s="32"/>
      <c r="H87" s="32"/>
      <c r="I87" s="94"/>
      <c r="J87" s="32"/>
      <c r="K87" s="32"/>
      <c r="L87" s="32"/>
      <c r="M87" s="33"/>
      <c r="N87" s="36"/>
      <c r="O87" s="32"/>
      <c r="P87" s="32"/>
      <c r="Q87" s="32"/>
    </row>
    <row r="88" spans="1:17" ht="16">
      <c r="A88" s="32"/>
      <c r="B88" s="32"/>
      <c r="C88" s="33"/>
      <c r="D88" s="94"/>
      <c r="E88" s="32"/>
      <c r="F88" s="32"/>
      <c r="G88" s="32"/>
      <c r="H88" s="32"/>
      <c r="I88" s="94"/>
      <c r="J88" s="32"/>
      <c r="K88" s="32"/>
      <c r="L88" s="32"/>
      <c r="M88" s="33"/>
      <c r="N88" s="36"/>
      <c r="O88" s="32"/>
      <c r="P88" s="32"/>
      <c r="Q88" s="32"/>
    </row>
    <row r="89" spans="1:17" ht="16">
      <c r="A89" s="32"/>
      <c r="B89" s="32"/>
      <c r="C89" s="33"/>
      <c r="D89" s="94"/>
      <c r="E89" s="32"/>
      <c r="F89" s="32"/>
      <c r="G89" s="32"/>
      <c r="H89" s="32"/>
      <c r="I89" s="94"/>
      <c r="J89" s="32"/>
      <c r="K89" s="32"/>
      <c r="L89" s="32"/>
      <c r="M89" s="33"/>
      <c r="N89" s="36"/>
      <c r="O89" s="32"/>
      <c r="P89" s="32"/>
      <c r="Q89" s="32"/>
    </row>
    <row r="90" spans="1:17" ht="16">
      <c r="A90" s="32"/>
      <c r="B90" s="32"/>
      <c r="C90" s="33"/>
      <c r="D90" s="94"/>
      <c r="E90" s="32"/>
      <c r="F90" s="32"/>
      <c r="G90" s="32"/>
      <c r="H90" s="32"/>
      <c r="I90" s="94"/>
      <c r="J90" s="32"/>
      <c r="K90" s="32"/>
      <c r="L90" s="32"/>
      <c r="M90" s="33"/>
      <c r="N90" s="36"/>
      <c r="O90" s="32"/>
      <c r="P90" s="32"/>
      <c r="Q90" s="32"/>
    </row>
    <row r="91" spans="1:17" ht="16">
      <c r="A91" s="32"/>
      <c r="B91" s="32"/>
      <c r="C91" s="33"/>
      <c r="D91" s="94"/>
      <c r="E91" s="32"/>
      <c r="F91" s="32"/>
      <c r="G91" s="32"/>
      <c r="H91" s="32"/>
      <c r="I91" s="94"/>
      <c r="J91" s="32"/>
      <c r="K91" s="32"/>
      <c r="L91" s="32"/>
      <c r="M91" s="33"/>
      <c r="N91" s="36"/>
      <c r="O91" s="32"/>
      <c r="P91" s="32"/>
      <c r="Q91" s="32"/>
    </row>
    <row r="92" spans="1:17" ht="16">
      <c r="A92" s="32"/>
      <c r="B92" s="32"/>
      <c r="C92" s="33"/>
      <c r="D92" s="94"/>
      <c r="E92" s="32"/>
      <c r="F92" s="32"/>
      <c r="G92" s="32"/>
      <c r="H92" s="32"/>
      <c r="I92" s="94"/>
      <c r="J92" s="32"/>
      <c r="K92" s="32"/>
      <c r="L92" s="32"/>
      <c r="M92" s="33"/>
      <c r="N92" s="36"/>
      <c r="O92" s="32"/>
      <c r="P92" s="32"/>
      <c r="Q92" s="32"/>
    </row>
    <row r="93" spans="1:17" ht="16">
      <c r="A93" s="32"/>
      <c r="C93" s="5"/>
      <c r="I93" s="189"/>
      <c r="K93" s="32"/>
      <c r="L93" s="32"/>
      <c r="M93" s="33"/>
      <c r="N93" s="36"/>
      <c r="O93" s="32"/>
      <c r="P93" s="32"/>
      <c r="Q93" s="32"/>
    </row>
    <row r="94" spans="1:17" ht="16">
      <c r="A94" s="32"/>
      <c r="C94" s="5"/>
      <c r="I94" s="157"/>
      <c r="K94" s="32"/>
      <c r="L94" s="32"/>
      <c r="M94" s="33"/>
      <c r="N94" s="36"/>
      <c r="O94" s="32"/>
      <c r="P94" s="32"/>
      <c r="Q94" s="32"/>
    </row>
    <row r="95" spans="1:17" ht="16">
      <c r="A95" s="32"/>
      <c r="C95" s="5"/>
      <c r="I95" s="95"/>
      <c r="K95" s="32"/>
      <c r="L95" s="32"/>
      <c r="M95" s="33"/>
      <c r="N95" s="36"/>
      <c r="O95" s="32"/>
      <c r="P95" s="32"/>
      <c r="Q95" s="32"/>
    </row>
    <row r="96" spans="1:17" ht="16">
      <c r="A96" s="32"/>
      <c r="C96" s="5"/>
      <c r="I96" s="95"/>
      <c r="K96" s="32"/>
      <c r="L96" s="32"/>
      <c r="M96" s="33"/>
      <c r="N96" s="36"/>
      <c r="O96" s="32"/>
      <c r="P96" s="32"/>
      <c r="Q96" s="32"/>
    </row>
    <row r="97" spans="1:17" ht="16">
      <c r="A97" s="32"/>
      <c r="C97" s="5"/>
      <c r="I97" s="95"/>
      <c r="K97" s="32"/>
      <c r="L97" s="32"/>
      <c r="M97" s="33"/>
      <c r="N97" s="36"/>
      <c r="O97" s="32"/>
      <c r="P97" s="32"/>
      <c r="Q97" s="32"/>
    </row>
    <row r="98" spans="1:17" ht="16">
      <c r="A98" s="32"/>
      <c r="C98" s="5"/>
      <c r="I98" s="95"/>
      <c r="K98" s="32"/>
      <c r="L98" s="32"/>
      <c r="M98" s="33"/>
      <c r="N98" s="36"/>
      <c r="O98" s="32"/>
      <c r="P98" s="32"/>
      <c r="Q98" s="32"/>
    </row>
    <row r="99" spans="1:17" ht="16">
      <c r="A99" s="32"/>
      <c r="C99" s="5"/>
      <c r="I99" s="95"/>
      <c r="K99" s="32"/>
      <c r="L99" s="32"/>
      <c r="M99" s="33"/>
      <c r="N99" s="36"/>
      <c r="O99" s="32"/>
      <c r="P99" s="32"/>
      <c r="Q99" s="32"/>
    </row>
    <row r="100" spans="1:17" ht="16">
      <c r="A100" s="32"/>
      <c r="C100" s="5"/>
      <c r="I100" s="95"/>
      <c r="K100" s="32"/>
      <c r="L100" s="32"/>
      <c r="M100" s="33"/>
      <c r="N100" s="36"/>
      <c r="O100" s="32"/>
      <c r="P100" s="32"/>
      <c r="Q100" s="32"/>
    </row>
    <row r="101" spans="1:17" ht="16">
      <c r="A101" s="32"/>
      <c r="C101" s="5"/>
      <c r="I101" s="95"/>
      <c r="K101" s="32"/>
      <c r="L101" s="32"/>
      <c r="M101" s="33"/>
      <c r="N101" s="36"/>
      <c r="O101" s="32"/>
      <c r="P101" s="32"/>
      <c r="Q101" s="32"/>
    </row>
    <row r="102" spans="1:17" ht="16">
      <c r="A102" s="32"/>
      <c r="C102" s="5"/>
      <c r="I102" s="95"/>
      <c r="K102" s="32"/>
      <c r="L102" s="32"/>
      <c r="M102" s="33"/>
      <c r="N102" s="36"/>
      <c r="O102" s="32"/>
      <c r="P102" s="32"/>
      <c r="Q102" s="32"/>
    </row>
    <row r="103" spans="1:17" ht="13">
      <c r="C103" s="5"/>
      <c r="I103" s="95"/>
      <c r="M103" s="5"/>
      <c r="N103" s="100"/>
    </row>
    <row r="104" spans="1:17" ht="13">
      <c r="C104" s="5"/>
      <c r="I104" s="95"/>
      <c r="M104" s="5"/>
      <c r="N104" s="100"/>
    </row>
    <row r="105" spans="1:17" ht="13">
      <c r="C105" s="5"/>
      <c r="I105" s="95"/>
      <c r="M105" s="5"/>
      <c r="N105" s="100"/>
    </row>
    <row r="106" spans="1:17" ht="13">
      <c r="C106" s="5"/>
      <c r="I106" s="95"/>
      <c r="M106" s="5"/>
      <c r="N106" s="100"/>
    </row>
    <row r="107" spans="1:17" ht="13">
      <c r="C107" s="5"/>
      <c r="I107" s="95"/>
      <c r="M107" s="5"/>
      <c r="N107" s="100"/>
    </row>
    <row r="108" spans="1:17" ht="13">
      <c r="C108" s="5"/>
      <c r="I108" s="95"/>
      <c r="M108" s="5"/>
      <c r="N108" s="100"/>
    </row>
    <row r="109" spans="1:17" ht="13">
      <c r="C109" s="5"/>
      <c r="I109" s="95"/>
      <c r="M109" s="5"/>
      <c r="N109" s="100"/>
    </row>
    <row r="110" spans="1:17" ht="13">
      <c r="C110" s="5"/>
      <c r="D110" s="95"/>
      <c r="I110" s="95"/>
      <c r="M110" s="5"/>
      <c r="N110" s="100"/>
    </row>
    <row r="111" spans="1:17" ht="13">
      <c r="C111" s="5"/>
      <c r="I111" s="95"/>
      <c r="M111" s="5"/>
      <c r="N111" s="100"/>
    </row>
    <row r="112" spans="1:17" ht="13">
      <c r="C112" s="5"/>
      <c r="I112" s="95"/>
      <c r="M112" s="5"/>
      <c r="N112" s="100"/>
    </row>
    <row r="113" spans="3:14" ht="13">
      <c r="C113" s="5"/>
      <c r="I113" s="95"/>
      <c r="M113" s="5"/>
      <c r="N113" s="100"/>
    </row>
    <row r="114" spans="3:14" ht="13">
      <c r="C114" s="5"/>
      <c r="I114" s="95"/>
      <c r="M114" s="5"/>
      <c r="N114" s="100"/>
    </row>
    <row r="115" spans="3:14" ht="13">
      <c r="C115" s="5"/>
      <c r="I115" s="95"/>
      <c r="M115" s="5"/>
      <c r="N115" s="100"/>
    </row>
    <row r="116" spans="3:14" ht="13">
      <c r="C116" s="5"/>
      <c r="I116" s="95"/>
      <c r="M116" s="5"/>
      <c r="N116" s="100"/>
    </row>
    <row r="117" spans="3:14" ht="13">
      <c r="C117" s="5"/>
      <c r="I117" s="95"/>
      <c r="M117" s="5"/>
      <c r="N117" s="100"/>
    </row>
    <row r="118" spans="3:14" ht="13">
      <c r="C118" s="5"/>
      <c r="I118" s="95"/>
      <c r="M118" s="5"/>
      <c r="N118" s="100"/>
    </row>
    <row r="119" spans="3:14" ht="13">
      <c r="C119" s="5"/>
      <c r="I119" s="95"/>
      <c r="M119" s="5"/>
      <c r="N119" s="100"/>
    </row>
    <row r="120" spans="3:14" ht="13">
      <c r="C120" s="5"/>
      <c r="I120" s="95"/>
      <c r="M120" s="5"/>
      <c r="N120" s="100"/>
    </row>
    <row r="121" spans="3:14" ht="13">
      <c r="C121" s="5"/>
      <c r="D121" s="95"/>
      <c r="I121" s="95"/>
      <c r="M121" s="5"/>
      <c r="N121" s="100"/>
    </row>
    <row r="122" spans="3:14" ht="13">
      <c r="C122" s="5"/>
      <c r="D122" s="95"/>
      <c r="I122" s="95"/>
      <c r="M122" s="5"/>
      <c r="N122" s="100"/>
    </row>
    <row r="123" spans="3:14" ht="13">
      <c r="C123" s="5"/>
      <c r="D123" s="95"/>
      <c r="I123" s="95"/>
      <c r="M123" s="5"/>
      <c r="N123" s="100"/>
    </row>
    <row r="124" spans="3:14" ht="13">
      <c r="C124" s="5"/>
      <c r="D124" s="95"/>
      <c r="I124" s="95"/>
      <c r="M124" s="5"/>
      <c r="N124" s="100"/>
    </row>
    <row r="125" spans="3:14" ht="13">
      <c r="C125" s="5"/>
      <c r="D125" s="95"/>
      <c r="I125" s="95"/>
      <c r="M125" s="5"/>
      <c r="N125" s="100"/>
    </row>
    <row r="126" spans="3:14" ht="13">
      <c r="C126" s="5"/>
      <c r="D126" s="95"/>
      <c r="I126" s="95"/>
      <c r="M126" s="5"/>
      <c r="N126" s="100"/>
    </row>
    <row r="127" spans="3:14" ht="13">
      <c r="C127" s="5"/>
      <c r="D127" s="95"/>
      <c r="I127" s="95"/>
      <c r="M127" s="5"/>
      <c r="N127" s="100"/>
    </row>
    <row r="128" spans="3:14" ht="13">
      <c r="C128" s="5"/>
      <c r="D128" s="95"/>
      <c r="I128" s="95"/>
      <c r="M128" s="5"/>
      <c r="N128" s="100"/>
    </row>
    <row r="129" spans="3:14" ht="13">
      <c r="C129" s="5"/>
      <c r="D129" s="95"/>
      <c r="I129" s="95"/>
      <c r="M129" s="5"/>
      <c r="N129" s="100"/>
    </row>
    <row r="130" spans="3:14" ht="13">
      <c r="C130" s="5"/>
      <c r="D130" s="95"/>
      <c r="I130" s="95"/>
      <c r="M130" s="5"/>
      <c r="N130" s="100"/>
    </row>
    <row r="131" spans="3:14" ht="13">
      <c r="C131" s="5"/>
      <c r="D131" s="95"/>
      <c r="I131" s="95"/>
      <c r="M131" s="5"/>
      <c r="N131" s="100"/>
    </row>
    <row r="132" spans="3:14" ht="13">
      <c r="C132" s="5"/>
      <c r="D132" s="95"/>
      <c r="I132" s="95"/>
      <c r="M132" s="5"/>
      <c r="N132" s="100"/>
    </row>
    <row r="133" spans="3:14" ht="13">
      <c r="C133" s="5"/>
      <c r="D133" s="95"/>
      <c r="I133" s="95"/>
      <c r="M133" s="5"/>
      <c r="N133" s="100"/>
    </row>
    <row r="134" spans="3:14" ht="13">
      <c r="C134" s="5"/>
      <c r="D134" s="95"/>
      <c r="I134" s="95"/>
      <c r="M134" s="5"/>
      <c r="N134" s="100"/>
    </row>
    <row r="135" spans="3:14" ht="13">
      <c r="C135" s="5"/>
      <c r="D135" s="95"/>
      <c r="I135" s="95"/>
      <c r="M135" s="5"/>
      <c r="N135" s="100"/>
    </row>
    <row r="136" spans="3:14" ht="13">
      <c r="C136" s="5"/>
      <c r="D136" s="95"/>
      <c r="I136" s="95"/>
      <c r="M136" s="5"/>
      <c r="N136" s="100"/>
    </row>
    <row r="137" spans="3:14" ht="13">
      <c r="C137" s="5"/>
      <c r="D137" s="95"/>
      <c r="I137" s="95"/>
      <c r="M137" s="5"/>
      <c r="N137" s="100"/>
    </row>
    <row r="138" spans="3:14" ht="13">
      <c r="C138" s="5"/>
      <c r="D138" s="95"/>
      <c r="I138" s="95"/>
      <c r="M138" s="5"/>
      <c r="N138" s="100"/>
    </row>
    <row r="139" spans="3:14" ht="13">
      <c r="C139" s="5"/>
      <c r="D139" s="95"/>
      <c r="I139" s="95"/>
      <c r="M139" s="5"/>
      <c r="N139" s="100"/>
    </row>
    <row r="140" spans="3:14" ht="13">
      <c r="C140" s="5"/>
      <c r="D140" s="95"/>
      <c r="I140" s="95"/>
      <c r="M140" s="5"/>
      <c r="N140" s="100"/>
    </row>
    <row r="141" spans="3:14" ht="13">
      <c r="C141" s="5"/>
      <c r="D141" s="95"/>
      <c r="I141" s="95"/>
      <c r="M141" s="5"/>
      <c r="N141" s="100"/>
    </row>
    <row r="142" spans="3:14" ht="13">
      <c r="C142" s="5"/>
      <c r="D142" s="95"/>
      <c r="I142" s="95"/>
      <c r="M142" s="5"/>
      <c r="N142" s="100"/>
    </row>
    <row r="143" spans="3:14" ht="13">
      <c r="C143" s="5"/>
      <c r="D143" s="95"/>
      <c r="I143" s="95"/>
      <c r="M143" s="5"/>
      <c r="N143" s="100"/>
    </row>
    <row r="144" spans="3:14" ht="13">
      <c r="C144" s="5"/>
      <c r="D144" s="95"/>
      <c r="I144" s="95"/>
      <c r="M144" s="5"/>
      <c r="N144" s="100"/>
    </row>
    <row r="145" spans="3:14" ht="13">
      <c r="C145" s="5"/>
      <c r="D145" s="95"/>
      <c r="I145" s="95"/>
      <c r="M145" s="5"/>
      <c r="N145" s="100"/>
    </row>
    <row r="146" spans="3:14" ht="13">
      <c r="C146" s="5"/>
      <c r="D146" s="95"/>
      <c r="I146" s="95"/>
      <c r="M146" s="5"/>
      <c r="N146" s="100"/>
    </row>
    <row r="147" spans="3:14" ht="13">
      <c r="C147" s="5"/>
      <c r="D147" s="95"/>
      <c r="I147" s="95"/>
      <c r="M147" s="5"/>
      <c r="N147" s="100"/>
    </row>
    <row r="148" spans="3:14" ht="13">
      <c r="C148" s="5"/>
      <c r="D148" s="95"/>
      <c r="I148" s="95"/>
      <c r="M148" s="5"/>
      <c r="N148" s="100"/>
    </row>
    <row r="149" spans="3:14" ht="13">
      <c r="C149" s="5"/>
      <c r="D149" s="95"/>
      <c r="I149" s="95"/>
      <c r="M149" s="5"/>
      <c r="N149" s="100"/>
    </row>
    <row r="150" spans="3:14" ht="13">
      <c r="C150" s="5"/>
      <c r="D150" s="95"/>
      <c r="I150" s="95"/>
      <c r="M150" s="5"/>
      <c r="N150" s="100"/>
    </row>
    <row r="151" spans="3:14" ht="13">
      <c r="C151" s="5"/>
      <c r="D151" s="95"/>
      <c r="I151" s="95"/>
      <c r="M151" s="5"/>
      <c r="N151" s="100"/>
    </row>
    <row r="152" spans="3:14" ht="13">
      <c r="C152" s="5"/>
      <c r="D152" s="95"/>
      <c r="I152" s="95"/>
      <c r="M152" s="5"/>
      <c r="N152" s="100"/>
    </row>
    <row r="153" spans="3:14" ht="13">
      <c r="C153" s="5"/>
      <c r="D153" s="95"/>
      <c r="I153" s="95"/>
      <c r="M153" s="5"/>
      <c r="N153" s="100"/>
    </row>
    <row r="154" spans="3:14" ht="13">
      <c r="C154" s="5"/>
      <c r="D154" s="95"/>
      <c r="I154" s="95"/>
      <c r="M154" s="5"/>
      <c r="N154" s="100"/>
    </row>
    <row r="155" spans="3:14" ht="13">
      <c r="C155" s="5"/>
      <c r="D155" s="95"/>
      <c r="I155" s="95"/>
      <c r="M155" s="5"/>
      <c r="N155" s="100"/>
    </row>
    <row r="156" spans="3:14" ht="13">
      <c r="C156" s="5"/>
      <c r="D156" s="95"/>
      <c r="I156" s="95"/>
      <c r="M156" s="5"/>
      <c r="N156" s="100"/>
    </row>
    <row r="157" spans="3:14" ht="13">
      <c r="C157" s="5"/>
      <c r="D157" s="95"/>
      <c r="I157" s="95"/>
      <c r="M157" s="5"/>
      <c r="N157" s="100"/>
    </row>
    <row r="158" spans="3:14" ht="13">
      <c r="C158" s="5"/>
      <c r="D158" s="95"/>
      <c r="I158" s="95"/>
      <c r="M158" s="5"/>
      <c r="N158" s="100"/>
    </row>
    <row r="159" spans="3:14" ht="13">
      <c r="C159" s="5"/>
      <c r="D159" s="95"/>
      <c r="I159" s="95"/>
      <c r="M159" s="5"/>
      <c r="N159" s="100"/>
    </row>
    <row r="160" spans="3:14" ht="13">
      <c r="C160" s="5"/>
      <c r="D160" s="95"/>
      <c r="I160" s="95"/>
      <c r="M160" s="5"/>
      <c r="N160" s="100"/>
    </row>
    <row r="161" spans="3:14" ht="13">
      <c r="C161" s="5"/>
      <c r="D161" s="95"/>
      <c r="I161" s="95"/>
      <c r="M161" s="5"/>
      <c r="N161" s="100"/>
    </row>
    <row r="162" spans="3:14" ht="13">
      <c r="C162" s="5"/>
      <c r="D162" s="95"/>
      <c r="I162" s="95"/>
      <c r="M162" s="5"/>
      <c r="N162" s="100"/>
    </row>
    <row r="163" spans="3:14" ht="13">
      <c r="C163" s="5"/>
      <c r="D163" s="95"/>
      <c r="I163" s="95"/>
      <c r="M163" s="5"/>
      <c r="N163" s="100"/>
    </row>
    <row r="164" spans="3:14" ht="13">
      <c r="C164" s="5"/>
      <c r="D164" s="95"/>
      <c r="I164" s="95"/>
      <c r="M164" s="5"/>
      <c r="N164" s="100"/>
    </row>
    <row r="165" spans="3:14" ht="13">
      <c r="C165" s="5"/>
      <c r="D165" s="95"/>
      <c r="I165" s="95"/>
      <c r="M165" s="5"/>
      <c r="N165" s="100"/>
    </row>
    <row r="166" spans="3:14" ht="13">
      <c r="C166" s="5"/>
      <c r="D166" s="95"/>
      <c r="I166" s="95"/>
      <c r="M166" s="5"/>
      <c r="N166" s="100"/>
    </row>
    <row r="167" spans="3:14" ht="13">
      <c r="C167" s="5"/>
      <c r="D167" s="95"/>
      <c r="I167" s="95"/>
      <c r="M167" s="5"/>
      <c r="N167" s="100"/>
    </row>
    <row r="168" spans="3:14" ht="13">
      <c r="C168" s="5"/>
      <c r="D168" s="95"/>
      <c r="I168" s="95"/>
      <c r="M168" s="5"/>
      <c r="N168" s="100"/>
    </row>
    <row r="169" spans="3:14" ht="13">
      <c r="C169" s="5"/>
      <c r="D169" s="95"/>
      <c r="I169" s="95"/>
      <c r="M169" s="5"/>
      <c r="N169" s="100"/>
    </row>
    <row r="170" spans="3:14" ht="13">
      <c r="C170" s="5"/>
      <c r="D170" s="95"/>
      <c r="I170" s="95"/>
      <c r="M170" s="5"/>
      <c r="N170" s="100"/>
    </row>
    <row r="171" spans="3:14" ht="13">
      <c r="C171" s="5"/>
      <c r="D171" s="95"/>
      <c r="I171" s="95"/>
      <c r="M171" s="5"/>
      <c r="N171" s="100"/>
    </row>
    <row r="172" spans="3:14" ht="13">
      <c r="C172" s="5"/>
      <c r="D172" s="95"/>
      <c r="I172" s="95"/>
      <c r="M172" s="5"/>
      <c r="N172" s="100"/>
    </row>
    <row r="173" spans="3:14" ht="13">
      <c r="C173" s="5"/>
      <c r="D173" s="95"/>
      <c r="I173" s="95"/>
      <c r="M173" s="5"/>
      <c r="N173" s="100"/>
    </row>
    <row r="174" spans="3:14" ht="13">
      <c r="C174" s="5"/>
      <c r="D174" s="95"/>
      <c r="I174" s="95"/>
      <c r="M174" s="5"/>
      <c r="N174" s="100"/>
    </row>
    <row r="175" spans="3:14" ht="13">
      <c r="C175" s="5"/>
      <c r="D175" s="95"/>
      <c r="I175" s="95"/>
      <c r="M175" s="5"/>
      <c r="N175" s="100"/>
    </row>
    <row r="176" spans="3:14" ht="13">
      <c r="C176" s="5"/>
      <c r="D176" s="95"/>
      <c r="I176" s="95"/>
      <c r="M176" s="5"/>
      <c r="N176" s="100"/>
    </row>
    <row r="177" spans="3:14" ht="13">
      <c r="C177" s="5"/>
      <c r="D177" s="95"/>
      <c r="I177" s="95"/>
      <c r="M177" s="5"/>
      <c r="N177" s="100"/>
    </row>
    <row r="178" spans="3:14" ht="13">
      <c r="C178" s="5"/>
      <c r="D178" s="95"/>
      <c r="I178" s="95"/>
      <c r="M178" s="5"/>
      <c r="N178" s="100"/>
    </row>
    <row r="179" spans="3:14" ht="13">
      <c r="C179" s="5"/>
      <c r="D179" s="95"/>
      <c r="I179" s="95"/>
      <c r="M179" s="5"/>
      <c r="N179" s="100"/>
    </row>
    <row r="180" spans="3:14" ht="13">
      <c r="C180" s="5"/>
      <c r="D180" s="95"/>
      <c r="I180" s="95"/>
      <c r="M180" s="5"/>
      <c r="N180" s="100"/>
    </row>
    <row r="181" spans="3:14" ht="13">
      <c r="C181" s="5"/>
      <c r="D181" s="95"/>
      <c r="I181" s="95"/>
      <c r="M181" s="5"/>
      <c r="N181" s="100"/>
    </row>
    <row r="182" spans="3:14" ht="13">
      <c r="C182" s="5"/>
      <c r="D182" s="95"/>
      <c r="I182" s="95"/>
      <c r="M182" s="5"/>
      <c r="N182" s="100"/>
    </row>
    <row r="183" spans="3:14" ht="13">
      <c r="C183" s="5"/>
      <c r="D183" s="95"/>
      <c r="I183" s="95"/>
      <c r="M183" s="5"/>
      <c r="N183" s="100"/>
    </row>
    <row r="184" spans="3:14" ht="13">
      <c r="C184" s="5"/>
      <c r="D184" s="95"/>
      <c r="I184" s="95"/>
      <c r="M184" s="5"/>
      <c r="N184" s="100"/>
    </row>
    <row r="185" spans="3:14" ht="13">
      <c r="C185" s="5"/>
      <c r="D185" s="95"/>
      <c r="I185" s="95"/>
      <c r="M185" s="5"/>
      <c r="N185" s="100"/>
    </row>
    <row r="186" spans="3:14" ht="13">
      <c r="C186" s="5"/>
      <c r="D186" s="95"/>
      <c r="I186" s="95"/>
      <c r="M186" s="5"/>
      <c r="N186" s="100"/>
    </row>
    <row r="187" spans="3:14" ht="13">
      <c r="C187" s="5"/>
      <c r="D187" s="95"/>
      <c r="I187" s="95"/>
      <c r="M187" s="5"/>
      <c r="N187" s="100"/>
    </row>
    <row r="188" spans="3:14" ht="13">
      <c r="C188" s="5"/>
      <c r="D188" s="95"/>
      <c r="I188" s="95"/>
      <c r="M188" s="5"/>
      <c r="N188" s="100"/>
    </row>
    <row r="189" spans="3:14" ht="13">
      <c r="C189" s="5"/>
      <c r="D189" s="95"/>
      <c r="I189" s="95"/>
      <c r="M189" s="5"/>
      <c r="N189" s="100"/>
    </row>
    <row r="190" spans="3:14" ht="13">
      <c r="C190" s="5"/>
      <c r="D190" s="95"/>
      <c r="I190" s="95"/>
      <c r="M190" s="5"/>
      <c r="N190" s="100"/>
    </row>
    <row r="191" spans="3:14" ht="13">
      <c r="C191" s="5"/>
      <c r="D191" s="95"/>
      <c r="I191" s="95"/>
      <c r="M191" s="5"/>
      <c r="N191" s="100"/>
    </row>
    <row r="192" spans="3:14" ht="13">
      <c r="C192" s="5"/>
      <c r="D192" s="95"/>
      <c r="I192" s="95"/>
      <c r="M192" s="5"/>
      <c r="N192" s="100"/>
    </row>
    <row r="193" spans="3:14" ht="13">
      <c r="C193" s="5"/>
      <c r="D193" s="95"/>
      <c r="I193" s="95"/>
      <c r="M193" s="5"/>
      <c r="N193" s="100"/>
    </row>
    <row r="194" spans="3:14" ht="13">
      <c r="C194" s="5"/>
      <c r="D194" s="95"/>
      <c r="I194" s="95"/>
      <c r="M194" s="5"/>
      <c r="N194" s="100"/>
    </row>
    <row r="195" spans="3:14" ht="13">
      <c r="C195" s="5"/>
      <c r="D195" s="95"/>
      <c r="I195" s="95"/>
      <c r="M195" s="5"/>
      <c r="N195" s="100"/>
    </row>
    <row r="196" spans="3:14" ht="13">
      <c r="C196" s="5"/>
      <c r="D196" s="95"/>
      <c r="I196" s="95"/>
      <c r="M196" s="5"/>
      <c r="N196" s="100"/>
    </row>
    <row r="197" spans="3:14" ht="13">
      <c r="C197" s="5"/>
      <c r="D197" s="95"/>
      <c r="I197" s="95"/>
      <c r="M197" s="5"/>
      <c r="N197" s="100"/>
    </row>
    <row r="198" spans="3:14" ht="13">
      <c r="C198" s="5"/>
      <c r="D198" s="95"/>
      <c r="I198" s="95"/>
      <c r="M198" s="5"/>
      <c r="N198" s="100"/>
    </row>
    <row r="199" spans="3:14" ht="13">
      <c r="C199" s="5"/>
      <c r="D199" s="95"/>
      <c r="I199" s="95"/>
      <c r="M199" s="5"/>
      <c r="N199" s="100"/>
    </row>
    <row r="200" spans="3:14" ht="13">
      <c r="C200" s="5"/>
      <c r="D200" s="95"/>
      <c r="I200" s="95"/>
      <c r="M200" s="5"/>
      <c r="N200" s="100"/>
    </row>
    <row r="201" spans="3:14" ht="13">
      <c r="C201" s="5"/>
      <c r="D201" s="95"/>
      <c r="I201" s="95"/>
      <c r="M201" s="5"/>
      <c r="N201" s="100"/>
    </row>
    <row r="202" spans="3:14" ht="13">
      <c r="C202" s="5"/>
      <c r="D202" s="95"/>
      <c r="I202" s="95"/>
      <c r="M202" s="5"/>
      <c r="N202" s="100"/>
    </row>
    <row r="203" spans="3:14" ht="13">
      <c r="C203" s="5"/>
      <c r="D203" s="95"/>
      <c r="I203" s="95"/>
      <c r="M203" s="5"/>
      <c r="N203" s="100"/>
    </row>
    <row r="204" spans="3:14" ht="13">
      <c r="C204" s="5"/>
      <c r="D204" s="95"/>
      <c r="I204" s="95"/>
      <c r="M204" s="5"/>
      <c r="N204" s="100"/>
    </row>
    <row r="205" spans="3:14" ht="13">
      <c r="C205" s="5"/>
      <c r="D205" s="95"/>
      <c r="I205" s="95"/>
      <c r="M205" s="5"/>
      <c r="N205" s="100"/>
    </row>
    <row r="206" spans="3:14" ht="13">
      <c r="C206" s="5"/>
      <c r="D206" s="95"/>
      <c r="I206" s="95"/>
      <c r="M206" s="5"/>
      <c r="N206" s="100"/>
    </row>
    <row r="207" spans="3:14" ht="13">
      <c r="C207" s="5"/>
      <c r="D207" s="95"/>
      <c r="I207" s="95"/>
      <c r="M207" s="5"/>
      <c r="N207" s="100"/>
    </row>
    <row r="208" spans="3:14" ht="13">
      <c r="C208" s="5"/>
      <c r="D208" s="95"/>
      <c r="I208" s="95"/>
      <c r="M208" s="5"/>
      <c r="N208" s="100"/>
    </row>
    <row r="209" spans="3:14" ht="13">
      <c r="C209" s="5"/>
      <c r="D209" s="95"/>
      <c r="I209" s="95"/>
      <c r="M209" s="5"/>
      <c r="N209" s="100"/>
    </row>
    <row r="210" spans="3:14" ht="13">
      <c r="C210" s="5"/>
      <c r="D210" s="95"/>
      <c r="I210" s="95"/>
      <c r="M210" s="5"/>
      <c r="N210" s="100"/>
    </row>
    <row r="211" spans="3:14" ht="13">
      <c r="C211" s="5"/>
      <c r="D211" s="95"/>
      <c r="I211" s="95"/>
      <c r="M211" s="5"/>
      <c r="N211" s="100"/>
    </row>
    <row r="212" spans="3:14" ht="13">
      <c r="C212" s="5"/>
      <c r="D212" s="95"/>
      <c r="I212" s="95"/>
      <c r="M212" s="5"/>
      <c r="N212" s="100"/>
    </row>
    <row r="213" spans="3:14" ht="13">
      <c r="C213" s="5"/>
      <c r="D213" s="95"/>
      <c r="I213" s="95"/>
      <c r="M213" s="5"/>
      <c r="N213" s="100"/>
    </row>
    <row r="214" spans="3:14" ht="13">
      <c r="C214" s="5"/>
      <c r="D214" s="95"/>
      <c r="I214" s="95"/>
      <c r="M214" s="5"/>
      <c r="N214" s="100"/>
    </row>
    <row r="215" spans="3:14" ht="13">
      <c r="C215" s="5"/>
      <c r="D215" s="95"/>
      <c r="I215" s="95"/>
      <c r="M215" s="5"/>
      <c r="N215" s="100"/>
    </row>
    <row r="216" spans="3:14" ht="13">
      <c r="C216" s="5"/>
      <c r="D216" s="95"/>
      <c r="I216" s="95"/>
      <c r="M216" s="5"/>
      <c r="N216" s="100"/>
    </row>
    <row r="217" spans="3:14" ht="13">
      <c r="C217" s="5"/>
      <c r="D217" s="95"/>
      <c r="I217" s="95"/>
      <c r="M217" s="5"/>
      <c r="N217" s="100"/>
    </row>
    <row r="218" spans="3:14" ht="13">
      <c r="C218" s="5"/>
      <c r="D218" s="95"/>
      <c r="I218" s="95"/>
      <c r="M218" s="5"/>
      <c r="N218" s="100"/>
    </row>
    <row r="219" spans="3:14" ht="13">
      <c r="C219" s="5"/>
      <c r="D219" s="95"/>
      <c r="I219" s="95"/>
      <c r="M219" s="5"/>
      <c r="N219" s="100"/>
    </row>
    <row r="220" spans="3:14" ht="13">
      <c r="C220" s="5"/>
      <c r="D220" s="95"/>
      <c r="I220" s="95"/>
      <c r="M220" s="5"/>
      <c r="N220" s="100"/>
    </row>
    <row r="221" spans="3:14" ht="13">
      <c r="C221" s="5"/>
      <c r="D221" s="95"/>
      <c r="I221" s="95"/>
      <c r="M221" s="5"/>
      <c r="N221" s="100"/>
    </row>
    <row r="222" spans="3:14" ht="13">
      <c r="C222" s="5"/>
      <c r="D222" s="95"/>
      <c r="I222" s="95"/>
      <c r="M222" s="5"/>
      <c r="N222" s="100"/>
    </row>
    <row r="223" spans="3:14" ht="13">
      <c r="C223" s="5"/>
      <c r="D223" s="95"/>
      <c r="I223" s="95"/>
      <c r="M223" s="5"/>
      <c r="N223" s="100"/>
    </row>
    <row r="224" spans="3:14" ht="13">
      <c r="C224" s="5"/>
      <c r="D224" s="95"/>
      <c r="I224" s="95"/>
      <c r="M224" s="5"/>
      <c r="N224" s="100"/>
    </row>
    <row r="225" spans="3:14" ht="13">
      <c r="C225" s="5"/>
      <c r="D225" s="95"/>
      <c r="I225" s="95"/>
      <c r="M225" s="5"/>
      <c r="N225" s="100"/>
    </row>
    <row r="226" spans="3:14" ht="13">
      <c r="C226" s="5"/>
      <c r="D226" s="95"/>
      <c r="I226" s="95"/>
      <c r="M226" s="5"/>
      <c r="N226" s="100"/>
    </row>
    <row r="227" spans="3:14" ht="13">
      <c r="C227" s="5"/>
      <c r="D227" s="95"/>
      <c r="I227" s="95"/>
      <c r="M227" s="5"/>
      <c r="N227" s="100"/>
    </row>
    <row r="228" spans="3:14" ht="13">
      <c r="C228" s="5"/>
      <c r="D228" s="95"/>
      <c r="I228" s="95"/>
      <c r="M228" s="5"/>
      <c r="N228" s="100"/>
    </row>
    <row r="229" spans="3:14" ht="13">
      <c r="C229" s="5"/>
      <c r="D229" s="95"/>
      <c r="I229" s="95"/>
      <c r="M229" s="5"/>
      <c r="N229" s="100"/>
    </row>
    <row r="230" spans="3:14" ht="13">
      <c r="C230" s="5"/>
      <c r="D230" s="95"/>
      <c r="I230" s="95"/>
      <c r="M230" s="5"/>
      <c r="N230" s="100"/>
    </row>
    <row r="231" spans="3:14" ht="13">
      <c r="C231" s="5"/>
      <c r="D231" s="95"/>
      <c r="I231" s="95"/>
      <c r="M231" s="5"/>
      <c r="N231" s="100"/>
    </row>
    <row r="232" spans="3:14" ht="13">
      <c r="C232" s="5"/>
      <c r="D232" s="95"/>
      <c r="I232" s="95"/>
      <c r="M232" s="5"/>
      <c r="N232" s="100"/>
    </row>
    <row r="233" spans="3:14" ht="13">
      <c r="C233" s="5"/>
      <c r="D233" s="95"/>
      <c r="I233" s="95"/>
      <c r="M233" s="5"/>
      <c r="N233" s="100"/>
    </row>
    <row r="234" spans="3:14" ht="13">
      <c r="C234" s="5"/>
      <c r="D234" s="95"/>
      <c r="I234" s="95"/>
      <c r="M234" s="5"/>
      <c r="N234" s="100"/>
    </row>
    <row r="235" spans="3:14" ht="13">
      <c r="C235" s="5"/>
      <c r="D235" s="95"/>
      <c r="I235" s="95"/>
      <c r="M235" s="5"/>
      <c r="N235" s="100"/>
    </row>
    <row r="236" spans="3:14" ht="13">
      <c r="C236" s="5"/>
      <c r="D236" s="95"/>
      <c r="I236" s="95"/>
      <c r="M236" s="5"/>
      <c r="N236" s="100"/>
    </row>
    <row r="237" spans="3:14" ht="13">
      <c r="C237" s="5"/>
      <c r="D237" s="95"/>
      <c r="I237" s="95"/>
      <c r="M237" s="5"/>
      <c r="N237" s="100"/>
    </row>
    <row r="238" spans="3:14" ht="13">
      <c r="C238" s="5"/>
      <c r="D238" s="95"/>
      <c r="I238" s="95"/>
      <c r="M238" s="5"/>
      <c r="N238" s="100"/>
    </row>
    <row r="239" spans="3:14" ht="13">
      <c r="C239" s="5"/>
      <c r="D239" s="95"/>
      <c r="I239" s="95"/>
      <c r="M239" s="5"/>
      <c r="N239" s="100"/>
    </row>
    <row r="240" spans="3:14" ht="13">
      <c r="C240" s="5"/>
      <c r="D240" s="95"/>
      <c r="I240" s="95"/>
      <c r="M240" s="5"/>
      <c r="N240" s="100"/>
    </row>
    <row r="241" spans="3:14" ht="13">
      <c r="C241" s="5"/>
      <c r="D241" s="95"/>
      <c r="I241" s="95"/>
      <c r="M241" s="5"/>
      <c r="N241" s="100"/>
    </row>
    <row r="242" spans="3:14" ht="13">
      <c r="C242" s="5"/>
      <c r="D242" s="95"/>
      <c r="I242" s="95"/>
      <c r="M242" s="5"/>
      <c r="N242" s="100"/>
    </row>
    <row r="243" spans="3:14" ht="13">
      <c r="C243" s="5"/>
      <c r="D243" s="95"/>
      <c r="I243" s="95"/>
      <c r="M243" s="5"/>
      <c r="N243" s="100"/>
    </row>
    <row r="244" spans="3:14" ht="13">
      <c r="C244" s="5"/>
      <c r="D244" s="95"/>
      <c r="I244" s="95"/>
      <c r="M244" s="5"/>
      <c r="N244" s="100"/>
    </row>
    <row r="245" spans="3:14" ht="13">
      <c r="C245" s="5"/>
      <c r="D245" s="95"/>
      <c r="I245" s="95"/>
      <c r="M245" s="5"/>
      <c r="N245" s="100"/>
    </row>
    <row r="246" spans="3:14" ht="13">
      <c r="C246" s="5"/>
      <c r="D246" s="95"/>
      <c r="I246" s="95"/>
      <c r="M246" s="5"/>
      <c r="N246" s="100"/>
    </row>
    <row r="247" spans="3:14" ht="13">
      <c r="C247" s="5"/>
      <c r="D247" s="95"/>
      <c r="I247" s="95"/>
      <c r="M247" s="5"/>
      <c r="N247" s="100"/>
    </row>
    <row r="248" spans="3:14" ht="13">
      <c r="C248" s="5"/>
      <c r="D248" s="95"/>
      <c r="I248" s="95"/>
      <c r="M248" s="5"/>
      <c r="N248" s="100"/>
    </row>
    <row r="249" spans="3:14" ht="13">
      <c r="C249" s="5"/>
      <c r="D249" s="95"/>
      <c r="I249" s="95"/>
      <c r="M249" s="5"/>
      <c r="N249" s="100"/>
    </row>
    <row r="250" spans="3:14" ht="13">
      <c r="C250" s="5"/>
      <c r="D250" s="95"/>
      <c r="I250" s="95"/>
      <c r="M250" s="5"/>
      <c r="N250" s="100"/>
    </row>
    <row r="251" spans="3:14" ht="13">
      <c r="C251" s="5"/>
      <c r="D251" s="95"/>
      <c r="I251" s="95"/>
      <c r="M251" s="5"/>
      <c r="N251" s="100"/>
    </row>
    <row r="252" spans="3:14" ht="13">
      <c r="C252" s="5"/>
      <c r="D252" s="95"/>
      <c r="I252" s="95"/>
      <c r="M252" s="5"/>
      <c r="N252" s="100"/>
    </row>
    <row r="253" spans="3:14" ht="13">
      <c r="C253" s="5"/>
      <c r="D253" s="95"/>
      <c r="I253" s="95"/>
      <c r="M253" s="5"/>
      <c r="N253" s="100"/>
    </row>
    <row r="254" spans="3:14" ht="13">
      <c r="C254" s="5"/>
      <c r="D254" s="95"/>
      <c r="I254" s="95"/>
      <c r="M254" s="5"/>
      <c r="N254" s="100"/>
    </row>
    <row r="255" spans="3:14" ht="13">
      <c r="C255" s="5"/>
      <c r="D255" s="95"/>
      <c r="I255" s="95"/>
      <c r="M255" s="5"/>
      <c r="N255" s="100"/>
    </row>
    <row r="256" spans="3:14" ht="13">
      <c r="C256" s="5"/>
      <c r="D256" s="95"/>
      <c r="I256" s="95"/>
      <c r="M256" s="5"/>
      <c r="N256" s="100"/>
    </row>
    <row r="257" spans="3:14" ht="13">
      <c r="C257" s="5"/>
      <c r="D257" s="95"/>
      <c r="I257" s="95"/>
      <c r="M257" s="5"/>
      <c r="N257" s="100"/>
    </row>
    <row r="258" spans="3:14" ht="13">
      <c r="C258" s="5"/>
      <c r="D258" s="95"/>
      <c r="I258" s="95"/>
      <c r="M258" s="5"/>
      <c r="N258" s="100"/>
    </row>
    <row r="259" spans="3:14" ht="13">
      <c r="C259" s="5"/>
      <c r="D259" s="95"/>
      <c r="I259" s="95"/>
      <c r="M259" s="5"/>
      <c r="N259" s="100"/>
    </row>
    <row r="260" spans="3:14" ht="13">
      <c r="C260" s="5"/>
      <c r="D260" s="95"/>
      <c r="I260" s="95"/>
      <c r="M260" s="5"/>
      <c r="N260" s="100"/>
    </row>
    <row r="261" spans="3:14" ht="13">
      <c r="C261" s="5"/>
      <c r="D261" s="95"/>
      <c r="I261" s="95"/>
      <c r="M261" s="5"/>
      <c r="N261" s="100"/>
    </row>
    <row r="262" spans="3:14" ht="13">
      <c r="C262" s="5"/>
      <c r="D262" s="95"/>
      <c r="I262" s="95"/>
      <c r="M262" s="5"/>
      <c r="N262" s="100"/>
    </row>
    <row r="263" spans="3:14" ht="13">
      <c r="C263" s="5"/>
      <c r="D263" s="95"/>
      <c r="I263" s="95"/>
      <c r="M263" s="5"/>
      <c r="N263" s="100"/>
    </row>
    <row r="264" spans="3:14" ht="13">
      <c r="C264" s="5"/>
      <c r="D264" s="95"/>
      <c r="I264" s="95"/>
      <c r="M264" s="5"/>
      <c r="N264" s="100"/>
    </row>
    <row r="265" spans="3:14" ht="13">
      <c r="C265" s="5"/>
      <c r="D265" s="95"/>
      <c r="I265" s="95"/>
      <c r="M265" s="5"/>
      <c r="N265" s="100"/>
    </row>
    <row r="266" spans="3:14" ht="13">
      <c r="C266" s="5"/>
      <c r="D266" s="95"/>
      <c r="I266" s="95"/>
      <c r="M266" s="5"/>
      <c r="N266" s="100"/>
    </row>
    <row r="267" spans="3:14" ht="13">
      <c r="C267" s="5"/>
      <c r="D267" s="95"/>
      <c r="I267" s="95"/>
      <c r="M267" s="5"/>
      <c r="N267" s="100"/>
    </row>
    <row r="268" spans="3:14" ht="13">
      <c r="C268" s="5"/>
      <c r="D268" s="95"/>
      <c r="I268" s="95"/>
      <c r="M268" s="5"/>
      <c r="N268" s="100"/>
    </row>
    <row r="269" spans="3:14" ht="13">
      <c r="C269" s="5"/>
      <c r="D269" s="95"/>
      <c r="I269" s="95"/>
      <c r="M269" s="5"/>
      <c r="N269" s="100"/>
    </row>
    <row r="270" spans="3:14" ht="13">
      <c r="C270" s="5"/>
      <c r="D270" s="95"/>
      <c r="I270" s="95"/>
      <c r="M270" s="5"/>
      <c r="N270" s="100"/>
    </row>
    <row r="271" spans="3:14" ht="13">
      <c r="C271" s="5"/>
      <c r="D271" s="95"/>
      <c r="I271" s="95"/>
      <c r="M271" s="5"/>
      <c r="N271" s="100"/>
    </row>
    <row r="272" spans="3:14" ht="13">
      <c r="C272" s="5"/>
      <c r="D272" s="95"/>
      <c r="I272" s="95"/>
      <c r="M272" s="5"/>
      <c r="N272" s="100"/>
    </row>
    <row r="273" spans="3:14" ht="13">
      <c r="C273" s="5"/>
      <c r="D273" s="95"/>
      <c r="I273" s="95"/>
      <c r="M273" s="5"/>
      <c r="N273" s="100"/>
    </row>
    <row r="274" spans="3:14" ht="13">
      <c r="C274" s="5"/>
      <c r="D274" s="95"/>
      <c r="I274" s="95"/>
      <c r="M274" s="5"/>
      <c r="N274" s="100"/>
    </row>
    <row r="275" spans="3:14" ht="13">
      <c r="C275" s="5"/>
      <c r="D275" s="95"/>
      <c r="I275" s="95"/>
      <c r="M275" s="5"/>
      <c r="N275" s="100"/>
    </row>
    <row r="276" spans="3:14" ht="13">
      <c r="C276" s="5"/>
      <c r="D276" s="95"/>
      <c r="I276" s="95"/>
      <c r="M276" s="5"/>
      <c r="N276" s="100"/>
    </row>
    <row r="277" spans="3:14" ht="13">
      <c r="C277" s="5"/>
      <c r="D277" s="95"/>
      <c r="I277" s="95"/>
      <c r="M277" s="5"/>
      <c r="N277" s="100"/>
    </row>
    <row r="278" spans="3:14" ht="13">
      <c r="C278" s="5"/>
      <c r="D278" s="95"/>
      <c r="I278" s="95"/>
      <c r="M278" s="5"/>
      <c r="N278" s="100"/>
    </row>
    <row r="279" spans="3:14" ht="13">
      <c r="C279" s="5"/>
      <c r="D279" s="95"/>
      <c r="I279" s="95"/>
      <c r="M279" s="5"/>
      <c r="N279" s="100"/>
    </row>
    <row r="280" spans="3:14" ht="13">
      <c r="C280" s="5"/>
      <c r="D280" s="95"/>
      <c r="I280" s="95"/>
      <c r="M280" s="5"/>
      <c r="N280" s="100"/>
    </row>
    <row r="281" spans="3:14" ht="13">
      <c r="C281" s="5"/>
      <c r="D281" s="95"/>
      <c r="I281" s="95"/>
      <c r="M281" s="5"/>
      <c r="N281" s="100"/>
    </row>
    <row r="282" spans="3:14" ht="13">
      <c r="C282" s="5"/>
      <c r="D282" s="95"/>
      <c r="I282" s="95"/>
      <c r="M282" s="5"/>
      <c r="N282" s="100"/>
    </row>
    <row r="283" spans="3:14" ht="13">
      <c r="C283" s="5"/>
      <c r="D283" s="95"/>
      <c r="I283" s="95"/>
      <c r="M283" s="5"/>
      <c r="N283" s="100"/>
    </row>
    <row r="284" spans="3:14" ht="13">
      <c r="C284" s="5"/>
      <c r="D284" s="95"/>
      <c r="I284" s="95"/>
      <c r="M284" s="5"/>
      <c r="N284" s="100"/>
    </row>
    <row r="285" spans="3:14" ht="13">
      <c r="C285" s="5"/>
      <c r="D285" s="95"/>
      <c r="I285" s="95"/>
      <c r="M285" s="5"/>
      <c r="N285" s="100"/>
    </row>
    <row r="286" spans="3:14" ht="13">
      <c r="C286" s="5"/>
      <c r="D286" s="95"/>
      <c r="I286" s="95"/>
      <c r="M286" s="5"/>
      <c r="N286" s="100"/>
    </row>
    <row r="287" spans="3:14" ht="13">
      <c r="C287" s="5"/>
      <c r="D287" s="95"/>
      <c r="I287" s="95"/>
      <c r="M287" s="5"/>
      <c r="N287" s="100"/>
    </row>
    <row r="288" spans="3:14" ht="13">
      <c r="C288" s="5"/>
      <c r="D288" s="95"/>
      <c r="I288" s="95"/>
      <c r="M288" s="5"/>
      <c r="N288" s="100"/>
    </row>
    <row r="289" spans="3:14" ht="13">
      <c r="C289" s="5"/>
      <c r="D289" s="95"/>
      <c r="I289" s="95"/>
      <c r="M289" s="5"/>
      <c r="N289" s="100"/>
    </row>
    <row r="290" spans="3:14" ht="13">
      <c r="C290" s="5"/>
      <c r="D290" s="95"/>
      <c r="I290" s="95"/>
      <c r="M290" s="5"/>
      <c r="N290" s="100"/>
    </row>
    <row r="291" spans="3:14" ht="13">
      <c r="C291" s="5"/>
      <c r="D291" s="95"/>
      <c r="I291" s="95"/>
      <c r="M291" s="5"/>
      <c r="N291" s="100"/>
    </row>
    <row r="292" spans="3:14" ht="13">
      <c r="C292" s="5"/>
      <c r="D292" s="95"/>
      <c r="I292" s="95"/>
      <c r="M292" s="5"/>
      <c r="N292" s="100"/>
    </row>
    <row r="293" spans="3:14" ht="13">
      <c r="C293" s="5"/>
      <c r="D293" s="95"/>
      <c r="I293" s="95"/>
      <c r="M293" s="5"/>
      <c r="N293" s="100"/>
    </row>
    <row r="294" spans="3:14" ht="13">
      <c r="C294" s="5"/>
      <c r="D294" s="95"/>
      <c r="I294" s="95"/>
      <c r="M294" s="5"/>
      <c r="N294" s="100"/>
    </row>
    <row r="295" spans="3:14" ht="13">
      <c r="C295" s="5"/>
      <c r="D295" s="95"/>
      <c r="I295" s="95"/>
      <c r="M295" s="5"/>
      <c r="N295" s="100"/>
    </row>
    <row r="296" spans="3:14" ht="13">
      <c r="C296" s="5"/>
      <c r="D296" s="95"/>
      <c r="I296" s="95"/>
      <c r="M296" s="5"/>
      <c r="N296" s="100"/>
    </row>
    <row r="297" spans="3:14" ht="13">
      <c r="C297" s="5"/>
      <c r="D297" s="95"/>
      <c r="I297" s="95"/>
      <c r="M297" s="5"/>
      <c r="N297" s="100"/>
    </row>
    <row r="298" spans="3:14" ht="13">
      <c r="C298" s="5"/>
      <c r="D298" s="95"/>
      <c r="I298" s="95"/>
      <c r="M298" s="5"/>
      <c r="N298" s="100"/>
    </row>
    <row r="299" spans="3:14" ht="13">
      <c r="C299" s="5"/>
      <c r="D299" s="95"/>
      <c r="I299" s="95"/>
      <c r="M299" s="5"/>
      <c r="N299" s="100"/>
    </row>
    <row r="300" spans="3:14" ht="13">
      <c r="C300" s="5"/>
      <c r="D300" s="95"/>
      <c r="I300" s="95"/>
      <c r="M300" s="5"/>
      <c r="N300" s="100"/>
    </row>
    <row r="301" spans="3:14" ht="13">
      <c r="C301" s="5"/>
      <c r="D301" s="95"/>
      <c r="I301" s="95"/>
      <c r="M301" s="5"/>
      <c r="N301" s="100"/>
    </row>
    <row r="302" spans="3:14" ht="13">
      <c r="C302" s="5"/>
      <c r="D302" s="95"/>
      <c r="I302" s="95"/>
      <c r="M302" s="5"/>
      <c r="N302" s="100"/>
    </row>
    <row r="303" spans="3:14" ht="13">
      <c r="C303" s="5"/>
      <c r="D303" s="95"/>
      <c r="I303" s="95"/>
      <c r="M303" s="5"/>
      <c r="N303" s="100"/>
    </row>
    <row r="304" spans="3:14" ht="13">
      <c r="C304" s="5"/>
      <c r="D304" s="95"/>
      <c r="I304" s="95"/>
      <c r="M304" s="5"/>
      <c r="N304" s="100"/>
    </row>
    <row r="305" spans="3:14" ht="13">
      <c r="C305" s="5"/>
      <c r="D305" s="95"/>
      <c r="I305" s="95"/>
      <c r="M305" s="5"/>
      <c r="N305" s="100"/>
    </row>
    <row r="306" spans="3:14" ht="13">
      <c r="C306" s="5"/>
      <c r="D306" s="95"/>
      <c r="I306" s="95"/>
      <c r="M306" s="5"/>
      <c r="N306" s="100"/>
    </row>
    <row r="307" spans="3:14" ht="13">
      <c r="C307" s="5"/>
      <c r="D307" s="95"/>
      <c r="I307" s="95"/>
      <c r="M307" s="5"/>
      <c r="N307" s="100"/>
    </row>
    <row r="308" spans="3:14" ht="13">
      <c r="C308" s="5"/>
      <c r="D308" s="95"/>
      <c r="I308" s="95"/>
      <c r="M308" s="5"/>
      <c r="N308" s="100"/>
    </row>
    <row r="309" spans="3:14" ht="13">
      <c r="C309" s="5"/>
      <c r="D309" s="95"/>
      <c r="I309" s="95"/>
      <c r="M309" s="5"/>
      <c r="N309" s="100"/>
    </row>
    <row r="310" spans="3:14" ht="13">
      <c r="C310" s="5"/>
      <c r="D310" s="95"/>
      <c r="I310" s="95"/>
      <c r="M310" s="5"/>
      <c r="N310" s="100"/>
    </row>
    <row r="311" spans="3:14" ht="13">
      <c r="C311" s="5"/>
      <c r="D311" s="95"/>
      <c r="I311" s="95"/>
      <c r="M311" s="5"/>
      <c r="N311" s="100"/>
    </row>
    <row r="312" spans="3:14" ht="13">
      <c r="C312" s="5"/>
      <c r="D312" s="95"/>
      <c r="I312" s="95"/>
      <c r="M312" s="5"/>
      <c r="N312" s="100"/>
    </row>
    <row r="313" spans="3:14" ht="13">
      <c r="C313" s="5"/>
      <c r="D313" s="95"/>
      <c r="I313" s="95"/>
      <c r="M313" s="5"/>
      <c r="N313" s="100"/>
    </row>
    <row r="314" spans="3:14" ht="13">
      <c r="C314" s="5"/>
      <c r="D314" s="95"/>
      <c r="I314" s="95"/>
      <c r="M314" s="5"/>
      <c r="N314" s="100"/>
    </row>
    <row r="315" spans="3:14" ht="13">
      <c r="C315" s="5"/>
      <c r="D315" s="95"/>
      <c r="I315" s="95"/>
      <c r="M315" s="5"/>
      <c r="N315" s="100"/>
    </row>
    <row r="316" spans="3:14" ht="13">
      <c r="C316" s="5"/>
      <c r="D316" s="95"/>
      <c r="I316" s="95"/>
      <c r="M316" s="5"/>
      <c r="N316" s="100"/>
    </row>
    <row r="317" spans="3:14" ht="13">
      <c r="C317" s="5"/>
      <c r="D317" s="95"/>
      <c r="I317" s="95"/>
      <c r="M317" s="5"/>
      <c r="N317" s="100"/>
    </row>
    <row r="318" spans="3:14" ht="13">
      <c r="C318" s="5"/>
      <c r="D318" s="95"/>
      <c r="I318" s="95"/>
      <c r="M318" s="5"/>
      <c r="N318" s="100"/>
    </row>
    <row r="319" spans="3:14" ht="13">
      <c r="C319" s="5"/>
      <c r="D319" s="95"/>
      <c r="I319" s="95"/>
      <c r="M319" s="5"/>
      <c r="N319" s="100"/>
    </row>
    <row r="320" spans="3:14" ht="13">
      <c r="C320" s="5"/>
      <c r="D320" s="95"/>
      <c r="I320" s="95"/>
      <c r="M320" s="5"/>
      <c r="N320" s="100"/>
    </row>
    <row r="321" spans="3:14" ht="13">
      <c r="C321" s="5"/>
      <c r="D321" s="95"/>
      <c r="I321" s="95"/>
      <c r="M321" s="5"/>
      <c r="N321" s="100"/>
    </row>
    <row r="322" spans="3:14" ht="13">
      <c r="C322" s="5"/>
      <c r="D322" s="95"/>
      <c r="I322" s="95"/>
      <c r="M322" s="5"/>
      <c r="N322" s="100"/>
    </row>
    <row r="323" spans="3:14" ht="13">
      <c r="C323" s="5"/>
      <c r="D323" s="95"/>
      <c r="I323" s="95"/>
      <c r="M323" s="5"/>
      <c r="N323" s="100"/>
    </row>
    <row r="324" spans="3:14" ht="13">
      <c r="C324" s="5"/>
      <c r="D324" s="95"/>
      <c r="I324" s="95"/>
      <c r="M324" s="5"/>
      <c r="N324" s="100"/>
    </row>
    <row r="325" spans="3:14" ht="13">
      <c r="C325" s="5"/>
      <c r="D325" s="95"/>
      <c r="I325" s="95"/>
      <c r="M325" s="5"/>
      <c r="N325" s="100"/>
    </row>
    <row r="326" spans="3:14" ht="13">
      <c r="C326" s="5"/>
      <c r="D326" s="95"/>
      <c r="I326" s="95"/>
      <c r="M326" s="5"/>
      <c r="N326" s="100"/>
    </row>
    <row r="327" spans="3:14" ht="13">
      <c r="C327" s="5"/>
      <c r="D327" s="95"/>
      <c r="I327" s="95"/>
      <c r="M327" s="5"/>
      <c r="N327" s="100"/>
    </row>
    <row r="328" spans="3:14" ht="13">
      <c r="C328" s="5"/>
      <c r="D328" s="95"/>
      <c r="I328" s="95"/>
      <c r="M328" s="5"/>
      <c r="N328" s="100"/>
    </row>
    <row r="329" spans="3:14" ht="13">
      <c r="C329" s="5"/>
      <c r="D329" s="95"/>
      <c r="I329" s="95"/>
      <c r="M329" s="5"/>
      <c r="N329" s="100"/>
    </row>
    <row r="330" spans="3:14" ht="13">
      <c r="C330" s="5"/>
      <c r="D330" s="95"/>
      <c r="I330" s="95"/>
      <c r="M330" s="5"/>
      <c r="N330" s="100"/>
    </row>
    <row r="331" spans="3:14" ht="13">
      <c r="C331" s="5"/>
      <c r="D331" s="95"/>
      <c r="I331" s="95"/>
      <c r="M331" s="5"/>
      <c r="N331" s="100"/>
    </row>
    <row r="332" spans="3:14" ht="13">
      <c r="C332" s="5"/>
      <c r="D332" s="95"/>
      <c r="I332" s="95"/>
      <c r="M332" s="5"/>
      <c r="N332" s="100"/>
    </row>
    <row r="333" spans="3:14" ht="13">
      <c r="C333" s="5"/>
      <c r="D333" s="95"/>
      <c r="I333" s="95"/>
      <c r="M333" s="5"/>
      <c r="N333" s="100"/>
    </row>
    <row r="334" spans="3:14" ht="13">
      <c r="C334" s="5"/>
      <c r="D334" s="95"/>
      <c r="I334" s="95"/>
      <c r="M334" s="5"/>
      <c r="N334" s="100"/>
    </row>
    <row r="335" spans="3:14" ht="13">
      <c r="C335" s="5"/>
      <c r="D335" s="95"/>
      <c r="I335" s="95"/>
      <c r="M335" s="5"/>
      <c r="N335" s="100"/>
    </row>
    <row r="336" spans="3:14" ht="13">
      <c r="C336" s="5"/>
      <c r="D336" s="95"/>
      <c r="I336" s="95"/>
      <c r="M336" s="5"/>
      <c r="N336" s="100"/>
    </row>
    <row r="337" spans="3:14" ht="13">
      <c r="C337" s="5"/>
      <c r="D337" s="95"/>
      <c r="I337" s="95"/>
      <c r="M337" s="5"/>
      <c r="N337" s="100"/>
    </row>
    <row r="338" spans="3:14" ht="13">
      <c r="C338" s="5"/>
      <c r="D338" s="95"/>
      <c r="I338" s="95"/>
      <c r="M338" s="5"/>
      <c r="N338" s="100"/>
    </row>
    <row r="339" spans="3:14" ht="13">
      <c r="C339" s="5"/>
      <c r="D339" s="95"/>
      <c r="I339" s="95"/>
      <c r="M339" s="5"/>
      <c r="N339" s="100"/>
    </row>
    <row r="340" spans="3:14" ht="13">
      <c r="C340" s="5"/>
      <c r="D340" s="95"/>
      <c r="I340" s="95"/>
      <c r="M340" s="5"/>
      <c r="N340" s="100"/>
    </row>
    <row r="341" spans="3:14" ht="13">
      <c r="C341" s="5"/>
      <c r="D341" s="95"/>
      <c r="I341" s="95"/>
      <c r="M341" s="5"/>
      <c r="N341" s="100"/>
    </row>
    <row r="342" spans="3:14" ht="13">
      <c r="C342" s="5"/>
      <c r="D342" s="95"/>
      <c r="I342" s="95"/>
      <c r="M342" s="5"/>
      <c r="N342" s="100"/>
    </row>
    <row r="343" spans="3:14" ht="13">
      <c r="C343" s="5"/>
      <c r="D343" s="95"/>
      <c r="I343" s="95"/>
      <c r="M343" s="5"/>
      <c r="N343" s="100"/>
    </row>
    <row r="344" spans="3:14" ht="13">
      <c r="C344" s="5"/>
      <c r="D344" s="95"/>
      <c r="I344" s="95"/>
      <c r="M344" s="5"/>
      <c r="N344" s="100"/>
    </row>
    <row r="345" spans="3:14" ht="13">
      <c r="C345" s="5"/>
      <c r="D345" s="95"/>
      <c r="I345" s="95"/>
      <c r="M345" s="5"/>
      <c r="N345" s="100"/>
    </row>
    <row r="346" spans="3:14" ht="13">
      <c r="C346" s="5"/>
      <c r="D346" s="95"/>
      <c r="I346" s="95"/>
      <c r="M346" s="5"/>
      <c r="N346" s="100"/>
    </row>
    <row r="347" spans="3:14" ht="13">
      <c r="C347" s="5"/>
      <c r="D347" s="95"/>
      <c r="I347" s="95"/>
      <c r="M347" s="5"/>
      <c r="N347" s="100"/>
    </row>
    <row r="348" spans="3:14" ht="13">
      <c r="C348" s="5"/>
      <c r="D348" s="95"/>
      <c r="I348" s="95"/>
      <c r="M348" s="5"/>
      <c r="N348" s="100"/>
    </row>
    <row r="349" spans="3:14" ht="13">
      <c r="C349" s="5"/>
      <c r="D349" s="95"/>
      <c r="I349" s="95"/>
      <c r="M349" s="5"/>
      <c r="N349" s="100"/>
    </row>
    <row r="350" spans="3:14" ht="13">
      <c r="C350" s="5"/>
      <c r="D350" s="95"/>
      <c r="I350" s="95"/>
      <c r="M350" s="5"/>
      <c r="N350" s="100"/>
    </row>
    <row r="351" spans="3:14" ht="13">
      <c r="C351" s="5"/>
      <c r="D351" s="95"/>
      <c r="I351" s="95"/>
      <c r="M351" s="5"/>
      <c r="N351" s="100"/>
    </row>
    <row r="352" spans="3:14" ht="13">
      <c r="C352" s="5"/>
      <c r="D352" s="95"/>
      <c r="I352" s="95"/>
      <c r="M352" s="5"/>
      <c r="N352" s="100"/>
    </row>
    <row r="353" spans="3:14" ht="13">
      <c r="C353" s="5"/>
      <c r="D353" s="95"/>
      <c r="I353" s="95"/>
      <c r="M353" s="5"/>
      <c r="N353" s="100"/>
    </row>
    <row r="354" spans="3:14" ht="13">
      <c r="C354" s="5"/>
      <c r="D354" s="95"/>
      <c r="I354" s="95"/>
      <c r="M354" s="5"/>
      <c r="N354" s="100"/>
    </row>
    <row r="355" spans="3:14" ht="13">
      <c r="C355" s="5"/>
      <c r="D355" s="95"/>
      <c r="I355" s="95"/>
      <c r="M355" s="5"/>
      <c r="N355" s="100"/>
    </row>
    <row r="356" spans="3:14" ht="13">
      <c r="C356" s="5"/>
      <c r="D356" s="95"/>
      <c r="I356" s="95"/>
      <c r="M356" s="5"/>
      <c r="N356" s="100"/>
    </row>
    <row r="357" spans="3:14" ht="13">
      <c r="C357" s="5"/>
      <c r="D357" s="95"/>
      <c r="I357" s="95"/>
      <c r="M357" s="5"/>
      <c r="N357" s="100"/>
    </row>
    <row r="358" spans="3:14" ht="13">
      <c r="C358" s="5"/>
      <c r="D358" s="95"/>
      <c r="I358" s="95"/>
      <c r="M358" s="5"/>
      <c r="N358" s="100"/>
    </row>
    <row r="359" spans="3:14" ht="13">
      <c r="C359" s="5"/>
      <c r="D359" s="95"/>
      <c r="I359" s="95"/>
      <c r="M359" s="5"/>
      <c r="N359" s="100"/>
    </row>
    <row r="360" spans="3:14" ht="13">
      <c r="C360" s="5"/>
      <c r="D360" s="95"/>
      <c r="I360" s="95"/>
      <c r="M360" s="5"/>
      <c r="N360" s="100"/>
    </row>
    <row r="361" spans="3:14" ht="13">
      <c r="C361" s="5"/>
      <c r="D361" s="95"/>
      <c r="I361" s="95"/>
      <c r="M361" s="5"/>
      <c r="N361" s="100"/>
    </row>
    <row r="362" spans="3:14" ht="13">
      <c r="C362" s="5"/>
      <c r="D362" s="95"/>
      <c r="I362" s="95"/>
      <c r="M362" s="5"/>
      <c r="N362" s="100"/>
    </row>
    <row r="363" spans="3:14" ht="13">
      <c r="C363" s="5"/>
      <c r="D363" s="95"/>
      <c r="I363" s="95"/>
      <c r="M363" s="5"/>
      <c r="N363" s="100"/>
    </row>
    <row r="364" spans="3:14" ht="13">
      <c r="C364" s="5"/>
      <c r="D364" s="95"/>
      <c r="I364" s="95"/>
      <c r="M364" s="5"/>
      <c r="N364" s="100"/>
    </row>
    <row r="365" spans="3:14" ht="13">
      <c r="C365" s="5"/>
      <c r="D365" s="95"/>
      <c r="I365" s="95"/>
      <c r="M365" s="5"/>
      <c r="N365" s="100"/>
    </row>
    <row r="366" spans="3:14" ht="13">
      <c r="C366" s="5"/>
      <c r="D366" s="95"/>
      <c r="I366" s="95"/>
      <c r="M366" s="5"/>
      <c r="N366" s="100"/>
    </row>
    <row r="367" spans="3:14" ht="13">
      <c r="C367" s="5"/>
      <c r="D367" s="95"/>
      <c r="I367" s="95"/>
      <c r="M367" s="5"/>
      <c r="N367" s="100"/>
    </row>
    <row r="368" spans="3:14" ht="13">
      <c r="C368" s="5"/>
      <c r="D368" s="95"/>
      <c r="I368" s="95"/>
      <c r="M368" s="5"/>
      <c r="N368" s="100"/>
    </row>
    <row r="369" spans="3:14" ht="13">
      <c r="C369" s="5"/>
      <c r="D369" s="95"/>
      <c r="I369" s="95"/>
      <c r="M369" s="5"/>
      <c r="N369" s="100"/>
    </row>
    <row r="370" spans="3:14" ht="13">
      <c r="C370" s="5"/>
      <c r="D370" s="95"/>
      <c r="I370" s="95"/>
      <c r="M370" s="5"/>
      <c r="N370" s="100"/>
    </row>
    <row r="371" spans="3:14" ht="13">
      <c r="C371" s="5"/>
      <c r="D371" s="95"/>
      <c r="I371" s="95"/>
      <c r="M371" s="5"/>
      <c r="N371" s="100"/>
    </row>
    <row r="372" spans="3:14" ht="13">
      <c r="C372" s="5"/>
      <c r="D372" s="95"/>
      <c r="I372" s="95"/>
      <c r="M372" s="5"/>
      <c r="N372" s="100"/>
    </row>
    <row r="373" spans="3:14" ht="13">
      <c r="C373" s="5"/>
      <c r="D373" s="95"/>
      <c r="I373" s="95"/>
      <c r="M373" s="5"/>
      <c r="N373" s="100"/>
    </row>
    <row r="374" spans="3:14" ht="13">
      <c r="C374" s="5"/>
      <c r="D374" s="95"/>
      <c r="I374" s="95"/>
      <c r="M374" s="5"/>
      <c r="N374" s="100"/>
    </row>
    <row r="375" spans="3:14" ht="13">
      <c r="C375" s="5"/>
      <c r="D375" s="95"/>
      <c r="I375" s="95"/>
      <c r="M375" s="5"/>
      <c r="N375" s="100"/>
    </row>
    <row r="376" spans="3:14" ht="13">
      <c r="C376" s="5"/>
      <c r="D376" s="95"/>
      <c r="I376" s="95"/>
      <c r="M376" s="5"/>
      <c r="N376" s="100"/>
    </row>
    <row r="377" spans="3:14" ht="13">
      <c r="C377" s="5"/>
      <c r="D377" s="95"/>
      <c r="I377" s="95"/>
      <c r="M377" s="5"/>
      <c r="N377" s="100"/>
    </row>
    <row r="378" spans="3:14" ht="13">
      <c r="C378" s="5"/>
      <c r="D378" s="95"/>
      <c r="I378" s="95"/>
      <c r="M378" s="5"/>
      <c r="N378" s="100"/>
    </row>
    <row r="379" spans="3:14" ht="13">
      <c r="C379" s="5"/>
      <c r="D379" s="95"/>
      <c r="I379" s="95"/>
      <c r="M379" s="5"/>
      <c r="N379" s="100"/>
    </row>
    <row r="380" spans="3:14" ht="13">
      <c r="C380" s="5"/>
      <c r="D380" s="95"/>
      <c r="I380" s="95"/>
      <c r="M380" s="5"/>
      <c r="N380" s="100"/>
    </row>
    <row r="381" spans="3:14" ht="13">
      <c r="C381" s="5"/>
      <c r="D381" s="95"/>
      <c r="I381" s="95"/>
      <c r="M381" s="5"/>
      <c r="N381" s="100"/>
    </row>
    <row r="382" spans="3:14" ht="13">
      <c r="C382" s="5"/>
      <c r="D382" s="95"/>
      <c r="I382" s="95"/>
      <c r="M382" s="5"/>
      <c r="N382" s="100"/>
    </row>
    <row r="383" spans="3:14" ht="13">
      <c r="C383" s="5"/>
      <c r="D383" s="95"/>
      <c r="I383" s="95"/>
      <c r="M383" s="5"/>
      <c r="N383" s="100"/>
    </row>
    <row r="384" spans="3:14" ht="13">
      <c r="C384" s="5"/>
      <c r="D384" s="95"/>
      <c r="I384" s="95"/>
      <c r="M384" s="5"/>
      <c r="N384" s="100"/>
    </row>
    <row r="385" spans="3:14" ht="13">
      <c r="C385" s="5"/>
      <c r="D385" s="95"/>
      <c r="I385" s="95"/>
      <c r="M385" s="5"/>
      <c r="N385" s="100"/>
    </row>
    <row r="386" spans="3:14" ht="13">
      <c r="C386" s="5"/>
      <c r="D386" s="95"/>
      <c r="I386" s="95"/>
      <c r="M386" s="5"/>
      <c r="N386" s="100"/>
    </row>
    <row r="387" spans="3:14" ht="13">
      <c r="C387" s="5"/>
      <c r="D387" s="95"/>
      <c r="I387" s="95"/>
      <c r="M387" s="5"/>
      <c r="N387" s="100"/>
    </row>
    <row r="388" spans="3:14" ht="13">
      <c r="C388" s="5"/>
      <c r="D388" s="95"/>
      <c r="I388" s="95"/>
      <c r="M388" s="5"/>
      <c r="N388" s="100"/>
    </row>
    <row r="389" spans="3:14" ht="13">
      <c r="C389" s="5"/>
      <c r="D389" s="95"/>
      <c r="I389" s="95"/>
      <c r="M389" s="5"/>
      <c r="N389" s="100"/>
    </row>
    <row r="390" spans="3:14" ht="13">
      <c r="C390" s="5"/>
      <c r="D390" s="95"/>
      <c r="I390" s="95"/>
      <c r="M390" s="5"/>
      <c r="N390" s="100"/>
    </row>
    <row r="391" spans="3:14" ht="13">
      <c r="C391" s="5"/>
      <c r="D391" s="95"/>
      <c r="I391" s="95"/>
      <c r="M391" s="5"/>
      <c r="N391" s="100"/>
    </row>
    <row r="392" spans="3:14" ht="13">
      <c r="C392" s="5"/>
      <c r="D392" s="95"/>
      <c r="I392" s="95"/>
      <c r="M392" s="5"/>
      <c r="N392" s="100"/>
    </row>
    <row r="393" spans="3:14" ht="13">
      <c r="C393" s="5"/>
      <c r="D393" s="95"/>
      <c r="I393" s="95"/>
      <c r="M393" s="5"/>
      <c r="N393" s="100"/>
    </row>
    <row r="394" spans="3:14" ht="13">
      <c r="C394" s="5"/>
      <c r="D394" s="95"/>
      <c r="I394" s="95"/>
      <c r="M394" s="5"/>
      <c r="N394" s="100"/>
    </row>
    <row r="395" spans="3:14" ht="13">
      <c r="C395" s="5"/>
      <c r="D395" s="95"/>
      <c r="I395" s="95"/>
      <c r="M395" s="5"/>
      <c r="N395" s="100"/>
    </row>
    <row r="396" spans="3:14" ht="13">
      <c r="C396" s="5"/>
      <c r="D396" s="95"/>
      <c r="I396" s="95"/>
      <c r="M396" s="5"/>
      <c r="N396" s="100"/>
    </row>
    <row r="397" spans="3:14" ht="13">
      <c r="C397" s="5"/>
      <c r="D397" s="95"/>
      <c r="I397" s="95"/>
      <c r="M397" s="5"/>
      <c r="N397" s="100"/>
    </row>
    <row r="398" spans="3:14" ht="13">
      <c r="C398" s="5"/>
      <c r="D398" s="95"/>
      <c r="I398" s="95"/>
      <c r="M398" s="5"/>
      <c r="N398" s="100"/>
    </row>
    <row r="399" spans="3:14" ht="13">
      <c r="C399" s="5"/>
      <c r="D399" s="95"/>
      <c r="I399" s="95"/>
      <c r="M399" s="5"/>
      <c r="N399" s="100"/>
    </row>
    <row r="400" spans="3:14" ht="13">
      <c r="C400" s="5"/>
      <c r="D400" s="95"/>
      <c r="I400" s="95"/>
      <c r="M400" s="5"/>
      <c r="N400" s="100"/>
    </row>
    <row r="401" spans="3:14" ht="13">
      <c r="C401" s="5"/>
      <c r="D401" s="95"/>
      <c r="I401" s="95"/>
      <c r="M401" s="5"/>
      <c r="N401" s="100"/>
    </row>
    <row r="402" spans="3:14" ht="13">
      <c r="C402" s="5"/>
      <c r="D402" s="95"/>
      <c r="I402" s="95"/>
      <c r="M402" s="5"/>
      <c r="N402" s="100"/>
    </row>
    <row r="403" spans="3:14" ht="13">
      <c r="C403" s="5"/>
      <c r="D403" s="95"/>
      <c r="I403" s="95"/>
      <c r="M403" s="5"/>
      <c r="N403" s="100"/>
    </row>
    <row r="404" spans="3:14" ht="13">
      <c r="C404" s="5"/>
      <c r="D404" s="95"/>
      <c r="I404" s="95"/>
      <c r="M404" s="5"/>
      <c r="N404" s="100"/>
    </row>
    <row r="405" spans="3:14" ht="13">
      <c r="C405" s="5"/>
      <c r="D405" s="95"/>
      <c r="I405" s="95"/>
      <c r="M405" s="5"/>
      <c r="N405" s="100"/>
    </row>
    <row r="406" spans="3:14" ht="13">
      <c r="C406" s="5"/>
      <c r="D406" s="95"/>
      <c r="I406" s="95"/>
      <c r="M406" s="5"/>
      <c r="N406" s="100"/>
    </row>
    <row r="407" spans="3:14" ht="13">
      <c r="C407" s="5"/>
      <c r="D407" s="95"/>
      <c r="I407" s="95"/>
      <c r="M407" s="5"/>
      <c r="N407" s="100"/>
    </row>
    <row r="408" spans="3:14" ht="13">
      <c r="C408" s="5"/>
      <c r="D408" s="95"/>
      <c r="I408" s="95"/>
      <c r="M408" s="5"/>
      <c r="N408" s="100"/>
    </row>
    <row r="409" spans="3:14" ht="13">
      <c r="C409" s="5"/>
      <c r="D409" s="95"/>
      <c r="I409" s="95"/>
      <c r="M409" s="5"/>
      <c r="N409" s="100"/>
    </row>
    <row r="410" spans="3:14" ht="13">
      <c r="C410" s="5"/>
      <c r="D410" s="95"/>
      <c r="I410" s="95"/>
      <c r="M410" s="5"/>
      <c r="N410" s="100"/>
    </row>
    <row r="411" spans="3:14" ht="13">
      <c r="C411" s="5"/>
      <c r="D411" s="95"/>
      <c r="I411" s="95"/>
      <c r="M411" s="5"/>
      <c r="N411" s="100"/>
    </row>
    <row r="412" spans="3:14" ht="13">
      <c r="C412" s="5"/>
      <c r="D412" s="95"/>
      <c r="I412" s="95"/>
      <c r="M412" s="5"/>
      <c r="N412" s="100"/>
    </row>
    <row r="413" spans="3:14" ht="13">
      <c r="C413" s="5"/>
      <c r="D413" s="95"/>
      <c r="I413" s="95"/>
      <c r="M413" s="5"/>
      <c r="N413" s="100"/>
    </row>
    <row r="414" spans="3:14" ht="13">
      <c r="C414" s="5"/>
      <c r="D414" s="95"/>
      <c r="I414" s="95"/>
      <c r="M414" s="5"/>
      <c r="N414" s="100"/>
    </row>
    <row r="415" spans="3:14" ht="13">
      <c r="C415" s="5"/>
      <c r="D415" s="95"/>
      <c r="I415" s="95"/>
      <c r="M415" s="5"/>
      <c r="N415" s="100"/>
    </row>
    <row r="416" spans="3:14" ht="13">
      <c r="C416" s="5"/>
      <c r="D416" s="95"/>
      <c r="I416" s="95"/>
      <c r="M416" s="5"/>
      <c r="N416" s="100"/>
    </row>
    <row r="417" spans="3:14" ht="13">
      <c r="C417" s="5"/>
      <c r="D417" s="95"/>
      <c r="I417" s="95"/>
      <c r="M417" s="5"/>
      <c r="N417" s="100"/>
    </row>
    <row r="418" spans="3:14" ht="13">
      <c r="C418" s="5"/>
      <c r="D418" s="95"/>
      <c r="I418" s="95"/>
      <c r="M418" s="5"/>
      <c r="N418" s="100"/>
    </row>
    <row r="419" spans="3:14" ht="13">
      <c r="C419" s="5"/>
      <c r="D419" s="95"/>
      <c r="I419" s="95"/>
      <c r="M419" s="5"/>
      <c r="N419" s="100"/>
    </row>
    <row r="420" spans="3:14" ht="13">
      <c r="C420" s="5"/>
      <c r="D420" s="95"/>
      <c r="I420" s="95"/>
      <c r="M420" s="5"/>
      <c r="N420" s="100"/>
    </row>
    <row r="421" spans="3:14" ht="13">
      <c r="C421" s="5"/>
      <c r="D421" s="95"/>
      <c r="I421" s="95"/>
      <c r="M421" s="5"/>
      <c r="N421" s="100"/>
    </row>
    <row r="422" spans="3:14" ht="13">
      <c r="C422" s="5"/>
      <c r="D422" s="95"/>
      <c r="I422" s="95"/>
      <c r="M422" s="5"/>
      <c r="N422" s="100"/>
    </row>
    <row r="423" spans="3:14" ht="13">
      <c r="C423" s="5"/>
      <c r="D423" s="95"/>
      <c r="I423" s="95"/>
      <c r="M423" s="5"/>
      <c r="N423" s="100"/>
    </row>
    <row r="424" spans="3:14" ht="13">
      <c r="C424" s="5"/>
      <c r="D424" s="95"/>
      <c r="I424" s="95"/>
      <c r="M424" s="5"/>
      <c r="N424" s="100"/>
    </row>
    <row r="425" spans="3:14" ht="13">
      <c r="C425" s="5"/>
      <c r="D425" s="95"/>
      <c r="I425" s="95"/>
      <c r="M425" s="5"/>
      <c r="N425" s="100"/>
    </row>
    <row r="426" spans="3:14" ht="13">
      <c r="C426" s="5"/>
      <c r="D426" s="95"/>
      <c r="I426" s="95"/>
      <c r="M426" s="5"/>
      <c r="N426" s="100"/>
    </row>
    <row r="427" spans="3:14" ht="13">
      <c r="C427" s="5"/>
      <c r="D427" s="95"/>
      <c r="I427" s="95"/>
      <c r="M427" s="5"/>
      <c r="N427" s="100"/>
    </row>
    <row r="428" spans="3:14" ht="13">
      <c r="C428" s="5"/>
      <c r="D428" s="95"/>
      <c r="I428" s="95"/>
      <c r="M428" s="5"/>
      <c r="N428" s="100"/>
    </row>
    <row r="429" spans="3:14" ht="13">
      <c r="C429" s="5"/>
      <c r="D429" s="95"/>
      <c r="I429" s="95"/>
      <c r="M429" s="5"/>
      <c r="N429" s="100"/>
    </row>
    <row r="430" spans="3:14" ht="13">
      <c r="C430" s="5"/>
      <c r="D430" s="95"/>
      <c r="I430" s="95"/>
      <c r="M430" s="5"/>
      <c r="N430" s="100"/>
    </row>
    <row r="431" spans="3:14" ht="13">
      <c r="C431" s="5"/>
      <c r="D431" s="95"/>
      <c r="I431" s="95"/>
      <c r="M431" s="5"/>
      <c r="N431" s="100"/>
    </row>
    <row r="432" spans="3:14" ht="13">
      <c r="C432" s="5"/>
      <c r="D432" s="95"/>
      <c r="I432" s="95"/>
      <c r="M432" s="5"/>
      <c r="N432" s="100"/>
    </row>
    <row r="433" spans="3:14" ht="13">
      <c r="C433" s="5"/>
      <c r="D433" s="95"/>
      <c r="I433" s="95"/>
      <c r="M433" s="5"/>
      <c r="N433" s="100"/>
    </row>
    <row r="434" spans="3:14" ht="13">
      <c r="C434" s="5"/>
      <c r="D434" s="95"/>
      <c r="I434" s="95"/>
      <c r="M434" s="5"/>
      <c r="N434" s="100"/>
    </row>
    <row r="435" spans="3:14" ht="13">
      <c r="C435" s="5"/>
      <c r="D435" s="95"/>
      <c r="I435" s="95"/>
      <c r="M435" s="5"/>
      <c r="N435" s="100"/>
    </row>
    <row r="436" spans="3:14" ht="13">
      <c r="C436" s="5"/>
      <c r="D436" s="95"/>
      <c r="I436" s="95"/>
      <c r="M436" s="5"/>
      <c r="N436" s="100"/>
    </row>
    <row r="437" spans="3:14" ht="13">
      <c r="C437" s="5"/>
      <c r="D437" s="95"/>
      <c r="I437" s="95"/>
      <c r="M437" s="5"/>
      <c r="N437" s="100"/>
    </row>
    <row r="438" spans="3:14" ht="13">
      <c r="C438" s="5"/>
      <c r="D438" s="95"/>
      <c r="I438" s="95"/>
      <c r="M438" s="5"/>
      <c r="N438" s="100"/>
    </row>
    <row r="439" spans="3:14" ht="13">
      <c r="C439" s="5"/>
      <c r="D439" s="95"/>
      <c r="I439" s="95"/>
      <c r="M439" s="5"/>
      <c r="N439" s="100"/>
    </row>
    <row r="440" spans="3:14" ht="13">
      <c r="C440" s="5"/>
      <c r="D440" s="95"/>
      <c r="I440" s="95"/>
      <c r="M440" s="5"/>
      <c r="N440" s="100"/>
    </row>
    <row r="441" spans="3:14" ht="13">
      <c r="C441" s="5"/>
      <c r="D441" s="95"/>
      <c r="I441" s="95"/>
      <c r="M441" s="5"/>
      <c r="N441" s="100"/>
    </row>
    <row r="442" spans="3:14" ht="13">
      <c r="C442" s="5"/>
      <c r="D442" s="95"/>
      <c r="I442" s="95"/>
      <c r="M442" s="5"/>
      <c r="N442" s="100"/>
    </row>
    <row r="443" spans="3:14" ht="13">
      <c r="C443" s="5"/>
      <c r="D443" s="95"/>
      <c r="I443" s="95"/>
      <c r="M443" s="5"/>
      <c r="N443" s="100"/>
    </row>
    <row r="444" spans="3:14" ht="13">
      <c r="C444" s="5"/>
      <c r="D444" s="95"/>
      <c r="I444" s="95"/>
      <c r="M444" s="5"/>
      <c r="N444" s="100"/>
    </row>
    <row r="445" spans="3:14" ht="13">
      <c r="C445" s="5"/>
      <c r="D445" s="95"/>
      <c r="I445" s="95"/>
      <c r="M445" s="5"/>
      <c r="N445" s="100"/>
    </row>
    <row r="446" spans="3:14" ht="13">
      <c r="C446" s="5"/>
      <c r="D446" s="95"/>
      <c r="I446" s="95"/>
      <c r="M446" s="5"/>
      <c r="N446" s="100"/>
    </row>
    <row r="447" spans="3:14" ht="13">
      <c r="C447" s="5"/>
      <c r="D447" s="95"/>
      <c r="I447" s="95"/>
      <c r="M447" s="5"/>
      <c r="N447" s="100"/>
    </row>
    <row r="448" spans="3:14" ht="13">
      <c r="C448" s="5"/>
      <c r="D448" s="95"/>
      <c r="I448" s="95"/>
      <c r="M448" s="5"/>
      <c r="N448" s="100"/>
    </row>
    <row r="449" spans="3:14" ht="13">
      <c r="C449" s="5"/>
      <c r="D449" s="95"/>
      <c r="I449" s="95"/>
      <c r="M449" s="5"/>
      <c r="N449" s="100"/>
    </row>
    <row r="450" spans="3:14" ht="13">
      <c r="C450" s="5"/>
      <c r="D450" s="95"/>
      <c r="I450" s="95"/>
      <c r="M450" s="5"/>
      <c r="N450" s="100"/>
    </row>
    <row r="451" spans="3:14" ht="13">
      <c r="C451" s="5"/>
      <c r="D451" s="95"/>
      <c r="I451" s="95"/>
      <c r="M451" s="5"/>
      <c r="N451" s="100"/>
    </row>
    <row r="452" spans="3:14" ht="13">
      <c r="C452" s="5"/>
      <c r="D452" s="95"/>
      <c r="I452" s="95"/>
      <c r="M452" s="5"/>
      <c r="N452" s="100"/>
    </row>
    <row r="453" spans="3:14" ht="13">
      <c r="C453" s="5"/>
      <c r="D453" s="95"/>
      <c r="I453" s="95"/>
      <c r="M453" s="5"/>
      <c r="N453" s="100"/>
    </row>
    <row r="454" spans="3:14" ht="13">
      <c r="C454" s="5"/>
      <c r="D454" s="95"/>
      <c r="I454" s="95"/>
      <c r="M454" s="5"/>
      <c r="N454" s="100"/>
    </row>
    <row r="455" spans="3:14" ht="13">
      <c r="C455" s="5"/>
      <c r="D455" s="95"/>
      <c r="I455" s="95"/>
      <c r="M455" s="5"/>
      <c r="N455" s="100"/>
    </row>
    <row r="456" spans="3:14" ht="13">
      <c r="C456" s="5"/>
      <c r="D456" s="95"/>
      <c r="I456" s="95"/>
      <c r="M456" s="5"/>
      <c r="N456" s="100"/>
    </row>
    <row r="457" spans="3:14" ht="13">
      <c r="C457" s="5"/>
      <c r="D457" s="95"/>
      <c r="I457" s="95"/>
      <c r="M457" s="5"/>
      <c r="N457" s="100"/>
    </row>
    <row r="458" spans="3:14" ht="13">
      <c r="C458" s="5"/>
      <c r="D458" s="95"/>
      <c r="I458" s="95"/>
      <c r="M458" s="5"/>
      <c r="N458" s="100"/>
    </row>
    <row r="459" spans="3:14" ht="13">
      <c r="C459" s="5"/>
      <c r="D459" s="95"/>
      <c r="I459" s="95"/>
      <c r="M459" s="5"/>
      <c r="N459" s="100"/>
    </row>
    <row r="460" spans="3:14" ht="13">
      <c r="C460" s="5"/>
      <c r="D460" s="95"/>
      <c r="I460" s="95"/>
      <c r="M460" s="5"/>
      <c r="N460" s="100"/>
    </row>
    <row r="461" spans="3:14" ht="13">
      <c r="C461" s="5"/>
      <c r="D461" s="95"/>
      <c r="I461" s="95"/>
      <c r="M461" s="5"/>
      <c r="N461" s="100"/>
    </row>
    <row r="462" spans="3:14" ht="13">
      <c r="C462" s="5"/>
      <c r="D462" s="95"/>
      <c r="I462" s="95"/>
      <c r="M462" s="5"/>
      <c r="N462" s="100"/>
    </row>
    <row r="463" spans="3:14" ht="13">
      <c r="C463" s="5"/>
      <c r="D463" s="95"/>
      <c r="I463" s="95"/>
      <c r="M463" s="5"/>
      <c r="N463" s="100"/>
    </row>
    <row r="464" spans="3:14" ht="13">
      <c r="C464" s="5"/>
      <c r="D464" s="95"/>
      <c r="I464" s="95"/>
      <c r="M464" s="5"/>
      <c r="N464" s="100"/>
    </row>
    <row r="465" spans="3:14" ht="13">
      <c r="C465" s="5"/>
      <c r="D465" s="95"/>
      <c r="I465" s="95"/>
      <c r="M465" s="5"/>
      <c r="N465" s="100"/>
    </row>
    <row r="466" spans="3:14" ht="13">
      <c r="C466" s="5"/>
      <c r="D466" s="95"/>
      <c r="I466" s="95"/>
      <c r="M466" s="5"/>
      <c r="N466" s="100"/>
    </row>
    <row r="467" spans="3:14" ht="13">
      <c r="C467" s="5"/>
      <c r="D467" s="95"/>
      <c r="I467" s="95"/>
      <c r="M467" s="5"/>
      <c r="N467" s="100"/>
    </row>
    <row r="468" spans="3:14" ht="13">
      <c r="C468" s="5"/>
      <c r="D468" s="95"/>
      <c r="I468" s="95"/>
      <c r="M468" s="5"/>
      <c r="N468" s="100"/>
    </row>
    <row r="469" spans="3:14" ht="13">
      <c r="C469" s="5"/>
      <c r="D469" s="95"/>
      <c r="I469" s="95"/>
      <c r="M469" s="5"/>
      <c r="N469" s="100"/>
    </row>
    <row r="470" spans="3:14" ht="13">
      <c r="C470" s="5"/>
      <c r="D470" s="95"/>
      <c r="I470" s="95"/>
      <c r="M470" s="5"/>
      <c r="N470" s="100"/>
    </row>
    <row r="471" spans="3:14" ht="13">
      <c r="C471" s="5"/>
      <c r="D471" s="95"/>
      <c r="I471" s="95"/>
      <c r="M471" s="5"/>
      <c r="N471" s="100"/>
    </row>
    <row r="472" spans="3:14" ht="13">
      <c r="C472" s="5"/>
      <c r="D472" s="95"/>
      <c r="I472" s="95"/>
      <c r="M472" s="5"/>
      <c r="N472" s="100"/>
    </row>
    <row r="473" spans="3:14" ht="13">
      <c r="C473" s="5"/>
      <c r="D473" s="95"/>
      <c r="I473" s="95"/>
      <c r="M473" s="5"/>
      <c r="N473" s="100"/>
    </row>
    <row r="474" spans="3:14" ht="13">
      <c r="C474" s="5"/>
      <c r="D474" s="95"/>
      <c r="I474" s="95"/>
      <c r="M474" s="5"/>
      <c r="N474" s="100"/>
    </row>
    <row r="475" spans="3:14" ht="13">
      <c r="C475" s="5"/>
      <c r="D475" s="95"/>
      <c r="I475" s="95"/>
      <c r="M475" s="5"/>
      <c r="N475" s="100"/>
    </row>
    <row r="476" spans="3:14" ht="13">
      <c r="C476" s="5"/>
      <c r="D476" s="95"/>
      <c r="I476" s="95"/>
      <c r="M476" s="5"/>
      <c r="N476" s="100"/>
    </row>
    <row r="477" spans="3:14" ht="13">
      <c r="C477" s="5"/>
      <c r="D477" s="95"/>
      <c r="I477" s="95"/>
      <c r="M477" s="5"/>
      <c r="N477" s="100"/>
    </row>
    <row r="478" spans="3:14" ht="13">
      <c r="C478" s="5"/>
      <c r="D478" s="95"/>
      <c r="I478" s="95"/>
      <c r="M478" s="5"/>
      <c r="N478" s="100"/>
    </row>
    <row r="479" spans="3:14" ht="13">
      <c r="C479" s="5"/>
      <c r="D479" s="95"/>
      <c r="I479" s="95"/>
      <c r="M479" s="5"/>
      <c r="N479" s="100"/>
    </row>
    <row r="480" spans="3:14" ht="13">
      <c r="C480" s="5"/>
      <c r="D480" s="95"/>
      <c r="I480" s="95"/>
      <c r="M480" s="5"/>
      <c r="N480" s="100"/>
    </row>
    <row r="481" spans="3:14" ht="13">
      <c r="C481" s="5"/>
      <c r="D481" s="95"/>
      <c r="I481" s="95"/>
      <c r="M481" s="5"/>
      <c r="N481" s="100"/>
    </row>
    <row r="482" spans="3:14" ht="13">
      <c r="C482" s="5"/>
      <c r="D482" s="95"/>
      <c r="I482" s="95"/>
      <c r="M482" s="5"/>
      <c r="N482" s="100"/>
    </row>
    <row r="483" spans="3:14" ht="13">
      <c r="C483" s="5"/>
      <c r="D483" s="95"/>
      <c r="I483" s="95"/>
      <c r="M483" s="5"/>
      <c r="N483" s="100"/>
    </row>
    <row r="484" spans="3:14" ht="13">
      <c r="C484" s="5"/>
      <c r="D484" s="95"/>
      <c r="I484" s="95"/>
      <c r="M484" s="5"/>
      <c r="N484" s="100"/>
    </row>
    <row r="485" spans="3:14" ht="13">
      <c r="C485" s="5"/>
      <c r="D485" s="95"/>
      <c r="I485" s="95"/>
      <c r="M485" s="5"/>
      <c r="N485" s="100"/>
    </row>
    <row r="486" spans="3:14" ht="13">
      <c r="C486" s="5"/>
      <c r="D486" s="95"/>
      <c r="I486" s="95"/>
      <c r="M486" s="5"/>
      <c r="N486" s="100"/>
    </row>
    <row r="487" spans="3:14" ht="13">
      <c r="C487" s="5"/>
      <c r="D487" s="95"/>
      <c r="I487" s="95"/>
      <c r="M487" s="5"/>
      <c r="N487" s="100"/>
    </row>
    <row r="488" spans="3:14" ht="13">
      <c r="C488" s="5"/>
      <c r="D488" s="95"/>
      <c r="I488" s="95"/>
      <c r="M488" s="5"/>
      <c r="N488" s="100"/>
    </row>
    <row r="489" spans="3:14" ht="13">
      <c r="C489" s="5"/>
      <c r="D489" s="95"/>
      <c r="I489" s="95"/>
      <c r="M489" s="5"/>
      <c r="N489" s="100"/>
    </row>
    <row r="490" spans="3:14" ht="13">
      <c r="C490" s="5"/>
      <c r="D490" s="95"/>
      <c r="I490" s="95"/>
      <c r="M490" s="5"/>
      <c r="N490" s="100"/>
    </row>
    <row r="491" spans="3:14" ht="13">
      <c r="C491" s="5"/>
      <c r="D491" s="95"/>
      <c r="I491" s="95"/>
      <c r="M491" s="5"/>
      <c r="N491" s="100"/>
    </row>
    <row r="492" spans="3:14" ht="13">
      <c r="C492" s="5"/>
      <c r="D492" s="95"/>
      <c r="I492" s="95"/>
      <c r="M492" s="5"/>
      <c r="N492" s="100"/>
    </row>
    <row r="493" spans="3:14" ht="13">
      <c r="C493" s="5"/>
      <c r="D493" s="95"/>
      <c r="I493" s="95"/>
      <c r="M493" s="5"/>
      <c r="N493" s="100"/>
    </row>
    <row r="494" spans="3:14" ht="13">
      <c r="C494" s="5"/>
      <c r="D494" s="95"/>
      <c r="I494" s="95"/>
      <c r="M494" s="5"/>
      <c r="N494" s="100"/>
    </row>
    <row r="495" spans="3:14" ht="13">
      <c r="C495" s="5"/>
      <c r="D495" s="95"/>
      <c r="I495" s="95"/>
      <c r="M495" s="5"/>
      <c r="N495" s="100"/>
    </row>
    <row r="496" spans="3:14" ht="13">
      <c r="C496" s="5"/>
      <c r="D496" s="95"/>
      <c r="I496" s="95"/>
      <c r="M496" s="5"/>
      <c r="N496" s="100"/>
    </row>
    <row r="497" spans="3:14" ht="13">
      <c r="C497" s="5"/>
      <c r="D497" s="95"/>
      <c r="I497" s="95"/>
      <c r="M497" s="5"/>
      <c r="N497" s="100"/>
    </row>
    <row r="498" spans="3:14" ht="13">
      <c r="C498" s="5"/>
      <c r="D498" s="95"/>
      <c r="I498" s="95"/>
      <c r="M498" s="5"/>
      <c r="N498" s="100"/>
    </row>
    <row r="499" spans="3:14" ht="13">
      <c r="C499" s="5"/>
      <c r="D499" s="95"/>
      <c r="I499" s="95"/>
      <c r="M499" s="5"/>
      <c r="N499" s="100"/>
    </row>
    <row r="500" spans="3:14" ht="13">
      <c r="C500" s="5"/>
      <c r="D500" s="95"/>
      <c r="I500" s="95"/>
      <c r="M500" s="5"/>
      <c r="N500" s="100"/>
    </row>
    <row r="501" spans="3:14" ht="13">
      <c r="C501" s="5"/>
      <c r="D501" s="95"/>
      <c r="I501" s="95"/>
      <c r="M501" s="5"/>
      <c r="N501" s="100"/>
    </row>
    <row r="502" spans="3:14" ht="13">
      <c r="C502" s="5"/>
      <c r="D502" s="95"/>
      <c r="I502" s="95"/>
      <c r="M502" s="5"/>
      <c r="N502" s="100"/>
    </row>
    <row r="503" spans="3:14" ht="13">
      <c r="C503" s="5"/>
      <c r="D503" s="95"/>
      <c r="I503" s="95"/>
      <c r="M503" s="5"/>
      <c r="N503" s="100"/>
    </row>
    <row r="504" spans="3:14" ht="13">
      <c r="C504" s="5"/>
      <c r="D504" s="95"/>
      <c r="I504" s="95"/>
      <c r="M504" s="5"/>
      <c r="N504" s="100"/>
    </row>
    <row r="505" spans="3:14" ht="13">
      <c r="C505" s="5"/>
      <c r="D505" s="95"/>
      <c r="I505" s="95"/>
      <c r="M505" s="5"/>
      <c r="N505" s="100"/>
    </row>
    <row r="506" spans="3:14" ht="13">
      <c r="C506" s="5"/>
      <c r="D506" s="95"/>
      <c r="I506" s="95"/>
      <c r="M506" s="5"/>
      <c r="N506" s="100"/>
    </row>
    <row r="507" spans="3:14" ht="13">
      <c r="C507" s="5"/>
      <c r="D507" s="95"/>
      <c r="I507" s="95"/>
      <c r="M507" s="5"/>
      <c r="N507" s="100"/>
    </row>
    <row r="508" spans="3:14" ht="13">
      <c r="C508" s="5"/>
      <c r="D508" s="95"/>
      <c r="I508" s="95"/>
      <c r="M508" s="5"/>
      <c r="N508" s="100"/>
    </row>
    <row r="509" spans="3:14" ht="13">
      <c r="C509" s="5"/>
      <c r="D509" s="95"/>
      <c r="I509" s="95"/>
      <c r="M509" s="5"/>
      <c r="N509" s="100"/>
    </row>
    <row r="510" spans="3:14" ht="13">
      <c r="C510" s="5"/>
      <c r="D510" s="95"/>
      <c r="I510" s="95"/>
      <c r="M510" s="5"/>
      <c r="N510" s="100"/>
    </row>
    <row r="511" spans="3:14" ht="13">
      <c r="C511" s="5"/>
      <c r="D511" s="95"/>
      <c r="I511" s="95"/>
      <c r="M511" s="5"/>
      <c r="N511" s="100"/>
    </row>
    <row r="512" spans="3:14" ht="13">
      <c r="C512" s="5"/>
      <c r="D512" s="95"/>
      <c r="I512" s="95"/>
      <c r="M512" s="5"/>
      <c r="N512" s="100"/>
    </row>
    <row r="513" spans="3:14" ht="13">
      <c r="C513" s="5"/>
      <c r="D513" s="95"/>
      <c r="I513" s="95"/>
      <c r="M513" s="5"/>
      <c r="N513" s="100"/>
    </row>
    <row r="514" spans="3:14" ht="13">
      <c r="C514" s="5"/>
      <c r="D514" s="95"/>
      <c r="I514" s="95"/>
      <c r="M514" s="5"/>
      <c r="N514" s="100"/>
    </row>
    <row r="515" spans="3:14" ht="13">
      <c r="C515" s="5"/>
      <c r="D515" s="95"/>
      <c r="I515" s="95"/>
      <c r="M515" s="5"/>
      <c r="N515" s="100"/>
    </row>
    <row r="516" spans="3:14" ht="13">
      <c r="C516" s="5"/>
      <c r="D516" s="95"/>
      <c r="I516" s="95"/>
      <c r="M516" s="5"/>
      <c r="N516" s="100"/>
    </row>
    <row r="517" spans="3:14" ht="13">
      <c r="C517" s="5"/>
      <c r="D517" s="95"/>
      <c r="I517" s="95"/>
      <c r="M517" s="5"/>
      <c r="N517" s="100"/>
    </row>
    <row r="518" spans="3:14" ht="13">
      <c r="C518" s="5"/>
      <c r="D518" s="95"/>
      <c r="I518" s="95"/>
      <c r="M518" s="5"/>
      <c r="N518" s="100"/>
    </row>
    <row r="519" spans="3:14" ht="13">
      <c r="C519" s="5"/>
      <c r="D519" s="95"/>
      <c r="I519" s="95"/>
      <c r="M519" s="5"/>
      <c r="N519" s="100"/>
    </row>
    <row r="520" spans="3:14" ht="13">
      <c r="C520" s="5"/>
      <c r="D520" s="95"/>
      <c r="I520" s="95"/>
      <c r="M520" s="5"/>
      <c r="N520" s="100"/>
    </row>
    <row r="521" spans="3:14" ht="13">
      <c r="C521" s="5"/>
      <c r="D521" s="95"/>
      <c r="I521" s="95"/>
      <c r="M521" s="5"/>
      <c r="N521" s="100"/>
    </row>
    <row r="522" spans="3:14" ht="13">
      <c r="C522" s="5"/>
      <c r="D522" s="95"/>
      <c r="I522" s="95"/>
      <c r="M522" s="5"/>
      <c r="N522" s="100"/>
    </row>
    <row r="523" spans="3:14" ht="13">
      <c r="C523" s="5"/>
      <c r="D523" s="95"/>
      <c r="I523" s="95"/>
      <c r="M523" s="5"/>
      <c r="N523" s="100"/>
    </row>
    <row r="524" spans="3:14" ht="13">
      <c r="C524" s="5"/>
      <c r="D524" s="95"/>
      <c r="I524" s="95"/>
      <c r="M524" s="5"/>
      <c r="N524" s="100"/>
    </row>
    <row r="525" spans="3:14" ht="13">
      <c r="C525" s="5"/>
      <c r="D525" s="95"/>
      <c r="I525" s="95"/>
      <c r="M525" s="5"/>
      <c r="N525" s="100"/>
    </row>
    <row r="526" spans="3:14" ht="13">
      <c r="C526" s="5"/>
      <c r="D526" s="95"/>
      <c r="I526" s="95"/>
      <c r="M526" s="5"/>
      <c r="N526" s="100"/>
    </row>
    <row r="527" spans="3:14" ht="13">
      <c r="C527" s="5"/>
      <c r="D527" s="95"/>
      <c r="I527" s="95"/>
      <c r="M527" s="5"/>
      <c r="N527" s="100"/>
    </row>
    <row r="528" spans="3:14" ht="13">
      <c r="C528" s="5"/>
      <c r="D528" s="95"/>
      <c r="I528" s="95"/>
      <c r="M528" s="5"/>
      <c r="N528" s="100"/>
    </row>
    <row r="529" spans="3:14" ht="13">
      <c r="C529" s="5"/>
      <c r="D529" s="95"/>
      <c r="I529" s="95"/>
      <c r="M529" s="5"/>
      <c r="N529" s="100"/>
    </row>
    <row r="530" spans="3:14" ht="13">
      <c r="C530" s="5"/>
      <c r="D530" s="95"/>
      <c r="I530" s="95"/>
      <c r="M530" s="5"/>
      <c r="N530" s="100"/>
    </row>
    <row r="531" spans="3:14" ht="13">
      <c r="C531" s="5"/>
      <c r="D531" s="95"/>
      <c r="I531" s="95"/>
      <c r="M531" s="5"/>
      <c r="N531" s="100"/>
    </row>
    <row r="532" spans="3:14" ht="13">
      <c r="C532" s="5"/>
      <c r="D532" s="95"/>
      <c r="I532" s="95"/>
      <c r="M532" s="5"/>
      <c r="N532" s="100"/>
    </row>
    <row r="533" spans="3:14" ht="13">
      <c r="C533" s="5"/>
      <c r="D533" s="95"/>
      <c r="I533" s="95"/>
      <c r="M533" s="5"/>
      <c r="N533" s="100"/>
    </row>
    <row r="534" spans="3:14" ht="13">
      <c r="C534" s="5"/>
      <c r="D534" s="95"/>
      <c r="I534" s="95"/>
      <c r="M534" s="5"/>
      <c r="N534" s="100"/>
    </row>
    <row r="535" spans="3:14" ht="13">
      <c r="C535" s="5"/>
      <c r="D535" s="95"/>
      <c r="I535" s="95"/>
      <c r="M535" s="5"/>
      <c r="N535" s="100"/>
    </row>
    <row r="536" spans="3:14" ht="13">
      <c r="C536" s="5"/>
      <c r="D536" s="95"/>
      <c r="I536" s="95"/>
      <c r="M536" s="5"/>
      <c r="N536" s="100"/>
    </row>
    <row r="537" spans="3:14" ht="13">
      <c r="C537" s="5"/>
      <c r="D537" s="95"/>
      <c r="I537" s="95"/>
      <c r="M537" s="5"/>
      <c r="N537" s="100"/>
    </row>
    <row r="538" spans="3:14" ht="13">
      <c r="C538" s="5"/>
      <c r="D538" s="95"/>
      <c r="I538" s="95"/>
      <c r="M538" s="5"/>
      <c r="N538" s="100"/>
    </row>
    <row r="539" spans="3:14" ht="13">
      <c r="C539" s="5"/>
      <c r="D539" s="95"/>
      <c r="I539" s="95"/>
      <c r="M539" s="5"/>
      <c r="N539" s="100"/>
    </row>
    <row r="540" spans="3:14" ht="13">
      <c r="C540" s="5"/>
      <c r="D540" s="95"/>
      <c r="I540" s="95"/>
      <c r="M540" s="5"/>
      <c r="N540" s="100"/>
    </row>
    <row r="541" spans="3:14" ht="13">
      <c r="C541" s="5"/>
      <c r="D541" s="95"/>
      <c r="I541" s="95"/>
      <c r="M541" s="5"/>
      <c r="N541" s="100"/>
    </row>
    <row r="542" spans="3:14" ht="13">
      <c r="C542" s="5"/>
      <c r="D542" s="95"/>
      <c r="I542" s="95"/>
      <c r="M542" s="5"/>
      <c r="N542" s="100"/>
    </row>
    <row r="543" spans="3:14" ht="13">
      <c r="C543" s="5"/>
      <c r="D543" s="95"/>
      <c r="I543" s="95"/>
      <c r="M543" s="5"/>
      <c r="N543" s="100"/>
    </row>
    <row r="544" spans="3:14" ht="13">
      <c r="C544" s="5"/>
      <c r="D544" s="95"/>
      <c r="I544" s="95"/>
      <c r="M544" s="5"/>
      <c r="N544" s="100"/>
    </row>
    <row r="545" spans="3:14" ht="13">
      <c r="C545" s="5"/>
      <c r="D545" s="95"/>
      <c r="I545" s="95"/>
      <c r="M545" s="5"/>
      <c r="N545" s="100"/>
    </row>
    <row r="546" spans="3:14" ht="13">
      <c r="C546" s="5"/>
      <c r="D546" s="95"/>
      <c r="I546" s="95"/>
      <c r="M546" s="5"/>
      <c r="N546" s="100"/>
    </row>
    <row r="547" spans="3:14" ht="13">
      <c r="C547" s="5"/>
      <c r="D547" s="95"/>
      <c r="I547" s="95"/>
      <c r="M547" s="5"/>
      <c r="N547" s="100"/>
    </row>
    <row r="548" spans="3:14" ht="13">
      <c r="C548" s="5"/>
      <c r="D548" s="95"/>
      <c r="I548" s="95"/>
      <c r="M548" s="5"/>
      <c r="N548" s="100"/>
    </row>
    <row r="549" spans="3:14" ht="13">
      <c r="C549" s="5"/>
      <c r="D549" s="95"/>
      <c r="I549" s="95"/>
      <c r="M549" s="5"/>
      <c r="N549" s="100"/>
    </row>
    <row r="550" spans="3:14" ht="13">
      <c r="C550" s="5"/>
      <c r="D550" s="95"/>
      <c r="I550" s="95"/>
      <c r="M550" s="5"/>
      <c r="N550" s="100"/>
    </row>
    <row r="551" spans="3:14" ht="13">
      <c r="C551" s="5"/>
      <c r="D551" s="95"/>
      <c r="I551" s="95"/>
      <c r="M551" s="5"/>
      <c r="N551" s="100"/>
    </row>
    <row r="552" spans="3:14" ht="13">
      <c r="C552" s="5"/>
      <c r="D552" s="95"/>
      <c r="I552" s="95"/>
      <c r="M552" s="5"/>
      <c r="N552" s="100"/>
    </row>
    <row r="553" spans="3:14" ht="13">
      <c r="C553" s="5"/>
      <c r="D553" s="95"/>
      <c r="I553" s="95"/>
      <c r="M553" s="5"/>
      <c r="N553" s="100"/>
    </row>
    <row r="554" spans="3:14" ht="13">
      <c r="C554" s="5"/>
      <c r="D554" s="95"/>
      <c r="I554" s="95"/>
      <c r="M554" s="5"/>
      <c r="N554" s="100"/>
    </row>
    <row r="555" spans="3:14" ht="13">
      <c r="C555" s="5"/>
      <c r="D555" s="95"/>
      <c r="I555" s="95"/>
      <c r="M555" s="5"/>
      <c r="N555" s="100"/>
    </row>
    <row r="556" spans="3:14" ht="13">
      <c r="C556" s="5"/>
      <c r="D556" s="95"/>
      <c r="I556" s="95"/>
      <c r="M556" s="5"/>
      <c r="N556" s="100"/>
    </row>
    <row r="557" spans="3:14" ht="13">
      <c r="C557" s="5"/>
      <c r="D557" s="95"/>
      <c r="I557" s="95"/>
      <c r="M557" s="5"/>
      <c r="N557" s="100"/>
    </row>
    <row r="558" spans="3:14" ht="13">
      <c r="C558" s="5"/>
      <c r="D558" s="95"/>
      <c r="I558" s="95"/>
      <c r="M558" s="5"/>
      <c r="N558" s="100"/>
    </row>
    <row r="559" spans="3:14" ht="13">
      <c r="C559" s="5"/>
      <c r="D559" s="95"/>
      <c r="I559" s="95"/>
      <c r="M559" s="5"/>
      <c r="N559" s="100"/>
    </row>
    <row r="560" spans="3:14" ht="13">
      <c r="C560" s="5"/>
      <c r="D560" s="95"/>
      <c r="I560" s="95"/>
      <c r="M560" s="5"/>
      <c r="N560" s="100"/>
    </row>
    <row r="561" spans="3:14" ht="13">
      <c r="C561" s="5"/>
      <c r="D561" s="95"/>
      <c r="I561" s="95"/>
      <c r="M561" s="5"/>
      <c r="N561" s="100"/>
    </row>
    <row r="562" spans="3:14" ht="13">
      <c r="C562" s="5"/>
      <c r="D562" s="95"/>
      <c r="I562" s="95"/>
      <c r="M562" s="5"/>
      <c r="N562" s="100"/>
    </row>
    <row r="563" spans="3:14" ht="13">
      <c r="C563" s="5"/>
      <c r="D563" s="95"/>
      <c r="I563" s="95"/>
      <c r="M563" s="5"/>
      <c r="N563" s="100"/>
    </row>
    <row r="564" spans="3:14" ht="13">
      <c r="C564" s="5"/>
      <c r="D564" s="95"/>
      <c r="I564" s="95"/>
      <c r="M564" s="5"/>
      <c r="N564" s="100"/>
    </row>
    <row r="565" spans="3:14" ht="13">
      <c r="C565" s="5"/>
      <c r="D565" s="95"/>
      <c r="I565" s="95"/>
      <c r="M565" s="5"/>
      <c r="N565" s="100"/>
    </row>
    <row r="566" spans="3:14" ht="13">
      <c r="C566" s="5"/>
      <c r="D566" s="95"/>
      <c r="I566" s="95"/>
      <c r="M566" s="5"/>
      <c r="N566" s="100"/>
    </row>
    <row r="567" spans="3:14" ht="13">
      <c r="C567" s="5"/>
      <c r="D567" s="95"/>
      <c r="I567" s="95"/>
      <c r="M567" s="5"/>
      <c r="N567" s="100"/>
    </row>
    <row r="568" spans="3:14" ht="13">
      <c r="C568" s="5"/>
      <c r="D568" s="95"/>
      <c r="I568" s="95"/>
      <c r="M568" s="5"/>
      <c r="N568" s="100"/>
    </row>
    <row r="569" spans="3:14" ht="13">
      <c r="C569" s="5"/>
      <c r="D569" s="95"/>
      <c r="I569" s="95"/>
      <c r="M569" s="5"/>
      <c r="N569" s="100"/>
    </row>
    <row r="570" spans="3:14" ht="13">
      <c r="C570" s="5"/>
      <c r="D570" s="95"/>
      <c r="I570" s="95"/>
      <c r="M570" s="5"/>
      <c r="N570" s="100"/>
    </row>
    <row r="571" spans="3:14" ht="13">
      <c r="C571" s="5"/>
      <c r="D571" s="95"/>
      <c r="I571" s="95"/>
      <c r="M571" s="5"/>
      <c r="N571" s="100"/>
    </row>
    <row r="572" spans="3:14" ht="13">
      <c r="C572" s="5"/>
      <c r="D572" s="95"/>
      <c r="I572" s="95"/>
      <c r="M572" s="5"/>
      <c r="N572" s="100"/>
    </row>
    <row r="573" spans="3:14" ht="13">
      <c r="C573" s="5"/>
      <c r="D573" s="95"/>
      <c r="I573" s="95"/>
      <c r="M573" s="5"/>
      <c r="N573" s="100"/>
    </row>
    <row r="574" spans="3:14" ht="13">
      <c r="C574" s="5"/>
      <c r="D574" s="95"/>
      <c r="I574" s="95"/>
      <c r="M574" s="5"/>
      <c r="N574" s="100"/>
    </row>
    <row r="575" spans="3:14" ht="13">
      <c r="C575" s="5"/>
      <c r="D575" s="95"/>
      <c r="I575" s="95"/>
      <c r="M575" s="5"/>
      <c r="N575" s="100"/>
    </row>
    <row r="576" spans="3:14" ht="13">
      <c r="C576" s="5"/>
      <c r="D576" s="95"/>
      <c r="I576" s="95"/>
      <c r="M576" s="5"/>
      <c r="N576" s="100"/>
    </row>
    <row r="577" spans="3:14" ht="13">
      <c r="C577" s="5"/>
      <c r="D577" s="95"/>
      <c r="I577" s="95"/>
      <c r="M577" s="5"/>
      <c r="N577" s="100"/>
    </row>
    <row r="578" spans="3:14" ht="13">
      <c r="C578" s="5"/>
      <c r="D578" s="95"/>
      <c r="I578" s="95"/>
      <c r="M578" s="5"/>
      <c r="N578" s="100"/>
    </row>
    <row r="579" spans="3:14" ht="13">
      <c r="C579" s="5"/>
      <c r="D579" s="95"/>
      <c r="I579" s="95"/>
      <c r="M579" s="5"/>
      <c r="N579" s="100"/>
    </row>
    <row r="580" spans="3:14" ht="13">
      <c r="C580" s="5"/>
      <c r="D580" s="95"/>
      <c r="I580" s="95"/>
      <c r="M580" s="5"/>
      <c r="N580" s="100"/>
    </row>
    <row r="581" spans="3:14" ht="13">
      <c r="C581" s="5"/>
      <c r="D581" s="95"/>
      <c r="I581" s="95"/>
      <c r="M581" s="5"/>
      <c r="N581" s="100"/>
    </row>
    <row r="582" spans="3:14" ht="13">
      <c r="C582" s="5"/>
      <c r="D582" s="95"/>
      <c r="I582" s="95"/>
      <c r="M582" s="5"/>
      <c r="N582" s="100"/>
    </row>
    <row r="583" spans="3:14" ht="13">
      <c r="C583" s="5"/>
      <c r="D583" s="95"/>
      <c r="I583" s="95"/>
      <c r="M583" s="5"/>
      <c r="N583" s="100"/>
    </row>
    <row r="584" spans="3:14" ht="13">
      <c r="C584" s="5"/>
      <c r="D584" s="95"/>
      <c r="I584" s="95"/>
      <c r="M584" s="5"/>
      <c r="N584" s="100"/>
    </row>
    <row r="585" spans="3:14" ht="13">
      <c r="C585" s="5"/>
      <c r="D585" s="95"/>
      <c r="I585" s="95"/>
      <c r="M585" s="5"/>
      <c r="N585" s="100"/>
    </row>
    <row r="586" spans="3:14" ht="13">
      <c r="C586" s="5"/>
      <c r="D586" s="95"/>
      <c r="I586" s="95"/>
      <c r="M586" s="5"/>
      <c r="N586" s="100"/>
    </row>
    <row r="587" spans="3:14" ht="13">
      <c r="C587" s="5"/>
      <c r="D587" s="95"/>
      <c r="I587" s="95"/>
      <c r="M587" s="5"/>
      <c r="N587" s="100"/>
    </row>
    <row r="588" spans="3:14" ht="13">
      <c r="C588" s="5"/>
      <c r="D588" s="95"/>
      <c r="I588" s="95"/>
      <c r="M588" s="5"/>
      <c r="N588" s="100"/>
    </row>
    <row r="589" spans="3:14" ht="13">
      <c r="C589" s="5"/>
      <c r="D589" s="95"/>
      <c r="I589" s="95"/>
      <c r="M589" s="5"/>
      <c r="N589" s="100"/>
    </row>
    <row r="590" spans="3:14" ht="13">
      <c r="C590" s="5"/>
      <c r="D590" s="95"/>
      <c r="I590" s="95"/>
      <c r="M590" s="5"/>
      <c r="N590" s="100"/>
    </row>
    <row r="591" spans="3:14" ht="13">
      <c r="C591" s="5"/>
      <c r="D591" s="95"/>
      <c r="I591" s="95"/>
      <c r="M591" s="5"/>
      <c r="N591" s="100"/>
    </row>
    <row r="592" spans="3:14" ht="13">
      <c r="C592" s="5"/>
      <c r="D592" s="95"/>
      <c r="I592" s="95"/>
      <c r="M592" s="5"/>
      <c r="N592" s="100"/>
    </row>
    <row r="593" spans="3:14" ht="13">
      <c r="C593" s="5"/>
      <c r="D593" s="95"/>
      <c r="I593" s="95"/>
      <c r="M593" s="5"/>
      <c r="N593" s="100"/>
    </row>
    <row r="594" spans="3:14" ht="13">
      <c r="C594" s="5"/>
      <c r="D594" s="95"/>
      <c r="I594" s="95"/>
      <c r="M594" s="5"/>
      <c r="N594" s="100"/>
    </row>
    <row r="595" spans="3:14" ht="13">
      <c r="C595" s="5"/>
      <c r="D595" s="95"/>
      <c r="I595" s="95"/>
      <c r="M595" s="5"/>
      <c r="N595" s="100"/>
    </row>
    <row r="596" spans="3:14" ht="13">
      <c r="C596" s="5"/>
      <c r="D596" s="95"/>
      <c r="I596" s="95"/>
      <c r="M596" s="5"/>
      <c r="N596" s="100"/>
    </row>
    <row r="597" spans="3:14" ht="13">
      <c r="C597" s="5"/>
      <c r="D597" s="95"/>
      <c r="I597" s="95"/>
      <c r="M597" s="5"/>
      <c r="N597" s="100"/>
    </row>
    <row r="598" spans="3:14" ht="13">
      <c r="C598" s="5"/>
      <c r="D598" s="95"/>
      <c r="I598" s="95"/>
      <c r="M598" s="5"/>
      <c r="N598" s="100"/>
    </row>
    <row r="599" spans="3:14" ht="13">
      <c r="C599" s="5"/>
      <c r="D599" s="95"/>
      <c r="I599" s="95"/>
      <c r="M599" s="5"/>
      <c r="N599" s="100"/>
    </row>
    <row r="600" spans="3:14" ht="13">
      <c r="C600" s="5"/>
      <c r="D600" s="95"/>
      <c r="I600" s="95"/>
      <c r="M600" s="5"/>
      <c r="N600" s="100"/>
    </row>
    <row r="601" spans="3:14" ht="13">
      <c r="C601" s="5"/>
      <c r="D601" s="95"/>
      <c r="I601" s="95"/>
      <c r="M601" s="5"/>
      <c r="N601" s="100"/>
    </row>
    <row r="602" spans="3:14" ht="13">
      <c r="C602" s="5"/>
      <c r="D602" s="95"/>
      <c r="I602" s="95"/>
      <c r="M602" s="5"/>
      <c r="N602" s="100"/>
    </row>
    <row r="603" spans="3:14" ht="13">
      <c r="C603" s="5"/>
      <c r="D603" s="95"/>
      <c r="I603" s="95"/>
      <c r="M603" s="5"/>
      <c r="N603" s="100"/>
    </row>
    <row r="604" spans="3:14" ht="13">
      <c r="C604" s="5"/>
      <c r="D604" s="95"/>
      <c r="I604" s="95"/>
      <c r="M604" s="5"/>
      <c r="N604" s="100"/>
    </row>
    <row r="605" spans="3:14" ht="13">
      <c r="C605" s="5"/>
      <c r="D605" s="95"/>
      <c r="I605" s="95"/>
      <c r="M605" s="5"/>
      <c r="N605" s="100"/>
    </row>
    <row r="606" spans="3:14" ht="13">
      <c r="C606" s="5"/>
      <c r="D606" s="95"/>
      <c r="I606" s="95"/>
      <c r="M606" s="5"/>
      <c r="N606" s="100"/>
    </row>
    <row r="607" spans="3:14" ht="13">
      <c r="C607" s="5"/>
      <c r="D607" s="95"/>
      <c r="I607" s="95"/>
      <c r="M607" s="5"/>
      <c r="N607" s="100"/>
    </row>
    <row r="608" spans="3:14" ht="13">
      <c r="C608" s="5"/>
      <c r="D608" s="95"/>
      <c r="I608" s="95"/>
      <c r="M608" s="5"/>
      <c r="N608" s="100"/>
    </row>
    <row r="609" spans="3:14" ht="13">
      <c r="C609" s="5"/>
      <c r="D609" s="95"/>
      <c r="I609" s="95"/>
      <c r="M609" s="5"/>
      <c r="N609" s="100"/>
    </row>
    <row r="610" spans="3:14" ht="13">
      <c r="C610" s="5"/>
      <c r="D610" s="95"/>
      <c r="I610" s="95"/>
      <c r="M610" s="5"/>
      <c r="N610" s="100"/>
    </row>
    <row r="611" spans="3:14" ht="13">
      <c r="C611" s="5"/>
      <c r="D611" s="95"/>
      <c r="I611" s="95"/>
      <c r="M611" s="5"/>
      <c r="N611" s="100"/>
    </row>
    <row r="612" spans="3:14" ht="13">
      <c r="C612" s="5"/>
      <c r="D612" s="95"/>
      <c r="I612" s="95"/>
      <c r="M612" s="5"/>
      <c r="N612" s="100"/>
    </row>
    <row r="613" spans="3:14" ht="13">
      <c r="C613" s="5"/>
      <c r="D613" s="95"/>
      <c r="I613" s="95"/>
      <c r="M613" s="5"/>
      <c r="N613" s="100"/>
    </row>
    <row r="614" spans="3:14" ht="13">
      <c r="C614" s="5"/>
      <c r="D614" s="95"/>
      <c r="I614" s="95"/>
      <c r="M614" s="5"/>
      <c r="N614" s="100"/>
    </row>
    <row r="615" spans="3:14" ht="13">
      <c r="C615" s="5"/>
      <c r="D615" s="95"/>
      <c r="I615" s="95"/>
      <c r="M615" s="5"/>
      <c r="N615" s="100"/>
    </row>
    <row r="616" spans="3:14" ht="13">
      <c r="C616" s="5"/>
      <c r="D616" s="95"/>
      <c r="I616" s="95"/>
      <c r="M616" s="5"/>
      <c r="N616" s="100"/>
    </row>
    <row r="617" spans="3:14" ht="13">
      <c r="C617" s="5"/>
      <c r="D617" s="95"/>
      <c r="I617" s="95"/>
      <c r="M617" s="5"/>
      <c r="N617" s="100"/>
    </row>
    <row r="618" spans="3:14" ht="13">
      <c r="C618" s="5"/>
      <c r="D618" s="95"/>
      <c r="I618" s="95"/>
      <c r="M618" s="5"/>
      <c r="N618" s="100"/>
    </row>
    <row r="619" spans="3:14" ht="13">
      <c r="C619" s="5"/>
      <c r="D619" s="95"/>
      <c r="I619" s="95"/>
      <c r="M619" s="5"/>
      <c r="N619" s="100"/>
    </row>
    <row r="620" spans="3:14" ht="13">
      <c r="C620" s="5"/>
      <c r="D620" s="95"/>
      <c r="I620" s="95"/>
      <c r="M620" s="5"/>
      <c r="N620" s="100"/>
    </row>
    <row r="621" spans="3:14" ht="13">
      <c r="C621" s="5"/>
      <c r="D621" s="95"/>
      <c r="I621" s="95"/>
      <c r="M621" s="5"/>
      <c r="N621" s="100"/>
    </row>
    <row r="622" spans="3:14" ht="13">
      <c r="C622" s="5"/>
      <c r="D622" s="95"/>
      <c r="I622" s="95"/>
      <c r="M622" s="5"/>
      <c r="N622" s="100"/>
    </row>
    <row r="623" spans="3:14" ht="13">
      <c r="C623" s="5"/>
      <c r="D623" s="95"/>
      <c r="I623" s="95"/>
      <c r="M623" s="5"/>
      <c r="N623" s="100"/>
    </row>
    <row r="624" spans="3:14" ht="13">
      <c r="C624" s="5"/>
      <c r="D624" s="95"/>
      <c r="I624" s="95"/>
      <c r="M624" s="5"/>
      <c r="N624" s="100"/>
    </row>
    <row r="625" spans="3:14" ht="13">
      <c r="C625" s="5"/>
      <c r="D625" s="95"/>
      <c r="I625" s="95"/>
      <c r="M625" s="5"/>
      <c r="N625" s="100"/>
    </row>
    <row r="626" spans="3:14" ht="13">
      <c r="C626" s="5"/>
      <c r="D626" s="95"/>
      <c r="I626" s="95"/>
      <c r="M626" s="5"/>
      <c r="N626" s="100"/>
    </row>
    <row r="627" spans="3:14" ht="13">
      <c r="C627" s="5"/>
      <c r="D627" s="95"/>
      <c r="I627" s="95"/>
      <c r="M627" s="5"/>
      <c r="N627" s="100"/>
    </row>
    <row r="628" spans="3:14" ht="13">
      <c r="C628" s="5"/>
      <c r="D628" s="95"/>
      <c r="I628" s="95"/>
      <c r="M628" s="5"/>
      <c r="N628" s="100"/>
    </row>
    <row r="629" spans="3:14" ht="13">
      <c r="C629" s="5"/>
      <c r="D629" s="95"/>
      <c r="I629" s="95"/>
      <c r="M629" s="5"/>
      <c r="N629" s="100"/>
    </row>
    <row r="630" spans="3:14" ht="13">
      <c r="C630" s="5"/>
      <c r="D630" s="95"/>
      <c r="I630" s="95"/>
      <c r="M630" s="5"/>
      <c r="N630" s="100"/>
    </row>
    <row r="631" spans="3:14" ht="13">
      <c r="C631" s="5"/>
      <c r="D631" s="95"/>
      <c r="I631" s="95"/>
      <c r="M631" s="5"/>
      <c r="N631" s="100"/>
    </row>
    <row r="632" spans="3:14" ht="13">
      <c r="C632" s="5"/>
      <c r="D632" s="95"/>
      <c r="I632" s="95"/>
      <c r="M632" s="5"/>
      <c r="N632" s="100"/>
    </row>
    <row r="633" spans="3:14" ht="13">
      <c r="C633" s="5"/>
      <c r="D633" s="95"/>
      <c r="I633" s="95"/>
      <c r="M633" s="5"/>
      <c r="N633" s="100"/>
    </row>
    <row r="634" spans="3:14" ht="13">
      <c r="C634" s="5"/>
      <c r="D634" s="95"/>
      <c r="I634" s="95"/>
      <c r="M634" s="5"/>
      <c r="N634" s="100"/>
    </row>
    <row r="635" spans="3:14" ht="13">
      <c r="C635" s="5"/>
      <c r="D635" s="95"/>
      <c r="I635" s="95"/>
      <c r="M635" s="5"/>
      <c r="N635" s="100"/>
    </row>
    <row r="636" spans="3:14" ht="13">
      <c r="C636" s="5"/>
      <c r="D636" s="95"/>
      <c r="I636" s="95"/>
      <c r="M636" s="5"/>
      <c r="N636" s="100"/>
    </row>
    <row r="637" spans="3:14" ht="13">
      <c r="C637" s="5"/>
      <c r="D637" s="95"/>
      <c r="I637" s="95"/>
      <c r="M637" s="5"/>
      <c r="N637" s="100"/>
    </row>
    <row r="638" spans="3:14" ht="13">
      <c r="C638" s="5"/>
      <c r="D638" s="95"/>
      <c r="I638" s="95"/>
      <c r="M638" s="5"/>
      <c r="N638" s="100"/>
    </row>
    <row r="639" spans="3:14" ht="13">
      <c r="C639" s="5"/>
      <c r="D639" s="95"/>
      <c r="I639" s="95"/>
      <c r="M639" s="5"/>
      <c r="N639" s="100"/>
    </row>
    <row r="640" spans="3:14" ht="13">
      <c r="C640" s="5"/>
      <c r="D640" s="95"/>
      <c r="I640" s="95"/>
      <c r="M640" s="5"/>
      <c r="N640" s="100"/>
    </row>
    <row r="641" spans="3:14" ht="13">
      <c r="C641" s="5"/>
      <c r="D641" s="95"/>
      <c r="I641" s="95"/>
      <c r="M641" s="5"/>
      <c r="N641" s="100"/>
    </row>
    <row r="642" spans="3:14" ht="13">
      <c r="C642" s="5"/>
      <c r="D642" s="95"/>
      <c r="I642" s="95"/>
      <c r="M642" s="5"/>
      <c r="N642" s="100"/>
    </row>
    <row r="643" spans="3:14" ht="13">
      <c r="C643" s="5"/>
      <c r="D643" s="95"/>
      <c r="I643" s="95"/>
      <c r="M643" s="5"/>
      <c r="N643" s="100"/>
    </row>
    <row r="644" spans="3:14" ht="13">
      <c r="C644" s="5"/>
      <c r="D644" s="95"/>
      <c r="I644" s="95"/>
      <c r="M644" s="5"/>
      <c r="N644" s="100"/>
    </row>
    <row r="645" spans="3:14" ht="13">
      <c r="C645" s="5"/>
      <c r="D645" s="95"/>
      <c r="I645" s="95"/>
      <c r="M645" s="5"/>
      <c r="N645" s="100"/>
    </row>
    <row r="646" spans="3:14" ht="13">
      <c r="C646" s="5"/>
      <c r="D646" s="95"/>
      <c r="I646" s="95"/>
      <c r="M646" s="5"/>
      <c r="N646" s="100"/>
    </row>
    <row r="647" spans="3:14" ht="13">
      <c r="C647" s="5"/>
      <c r="D647" s="95"/>
      <c r="I647" s="95"/>
      <c r="M647" s="5"/>
      <c r="N647" s="100"/>
    </row>
    <row r="648" spans="3:14" ht="13">
      <c r="C648" s="5"/>
      <c r="D648" s="95"/>
      <c r="I648" s="95"/>
      <c r="M648" s="5"/>
      <c r="N648" s="100"/>
    </row>
    <row r="649" spans="3:14" ht="13">
      <c r="C649" s="5"/>
      <c r="D649" s="95"/>
      <c r="I649" s="95"/>
      <c r="M649" s="5"/>
      <c r="N649" s="100"/>
    </row>
    <row r="650" spans="3:14" ht="13">
      <c r="C650" s="5"/>
      <c r="D650" s="95"/>
      <c r="I650" s="95"/>
      <c r="M650" s="5"/>
      <c r="N650" s="100"/>
    </row>
    <row r="651" spans="3:14" ht="13">
      <c r="C651" s="5"/>
      <c r="D651" s="95"/>
      <c r="I651" s="95"/>
      <c r="M651" s="5"/>
      <c r="N651" s="100"/>
    </row>
    <row r="652" spans="3:14" ht="13">
      <c r="C652" s="5"/>
      <c r="D652" s="95"/>
      <c r="I652" s="95"/>
      <c r="M652" s="5"/>
      <c r="N652" s="100"/>
    </row>
    <row r="653" spans="3:14" ht="13">
      <c r="C653" s="5"/>
      <c r="D653" s="95"/>
      <c r="I653" s="95"/>
      <c r="M653" s="5"/>
      <c r="N653" s="100"/>
    </row>
    <row r="654" spans="3:14" ht="13">
      <c r="C654" s="5"/>
      <c r="D654" s="95"/>
      <c r="I654" s="95"/>
      <c r="M654" s="5"/>
      <c r="N654" s="100"/>
    </row>
    <row r="655" spans="3:14" ht="13">
      <c r="C655" s="5"/>
      <c r="D655" s="95"/>
      <c r="I655" s="95"/>
      <c r="M655" s="5"/>
      <c r="N655" s="100"/>
    </row>
    <row r="656" spans="3:14" ht="13">
      <c r="C656" s="5"/>
      <c r="D656" s="95"/>
      <c r="I656" s="95"/>
      <c r="M656" s="5"/>
      <c r="N656" s="100"/>
    </row>
    <row r="657" spans="3:14" ht="13">
      <c r="C657" s="5"/>
      <c r="D657" s="95"/>
      <c r="I657" s="95"/>
      <c r="M657" s="5"/>
      <c r="N657" s="100"/>
    </row>
    <row r="658" spans="3:14" ht="13">
      <c r="C658" s="5"/>
      <c r="D658" s="95"/>
      <c r="I658" s="95"/>
      <c r="M658" s="5"/>
      <c r="N658" s="100"/>
    </row>
    <row r="659" spans="3:14" ht="13">
      <c r="C659" s="5"/>
      <c r="D659" s="95"/>
      <c r="I659" s="95"/>
      <c r="M659" s="5"/>
      <c r="N659" s="100"/>
    </row>
    <row r="660" spans="3:14" ht="13">
      <c r="C660" s="5"/>
      <c r="D660" s="95"/>
      <c r="I660" s="95"/>
      <c r="M660" s="5"/>
      <c r="N660" s="100"/>
    </row>
    <row r="661" spans="3:14" ht="13">
      <c r="C661" s="5"/>
      <c r="D661" s="95"/>
      <c r="I661" s="95"/>
      <c r="M661" s="5"/>
      <c r="N661" s="100"/>
    </row>
    <row r="662" spans="3:14" ht="13">
      <c r="C662" s="5"/>
      <c r="D662" s="95"/>
      <c r="I662" s="95"/>
      <c r="M662" s="5"/>
      <c r="N662" s="100"/>
    </row>
    <row r="663" spans="3:14" ht="13">
      <c r="C663" s="5"/>
      <c r="D663" s="95"/>
      <c r="I663" s="95"/>
      <c r="M663" s="5"/>
      <c r="N663" s="100"/>
    </row>
    <row r="664" spans="3:14" ht="13">
      <c r="C664" s="5"/>
      <c r="D664" s="95"/>
      <c r="I664" s="95"/>
      <c r="M664" s="5"/>
      <c r="N664" s="100"/>
    </row>
    <row r="665" spans="3:14" ht="13">
      <c r="C665" s="5"/>
      <c r="D665" s="95"/>
      <c r="I665" s="95"/>
      <c r="M665" s="5"/>
      <c r="N665" s="100"/>
    </row>
    <row r="666" spans="3:14" ht="13">
      <c r="C666" s="5"/>
      <c r="D666" s="95"/>
      <c r="I666" s="95"/>
      <c r="M666" s="5"/>
      <c r="N666" s="100"/>
    </row>
    <row r="667" spans="3:14" ht="13">
      <c r="C667" s="5"/>
      <c r="D667" s="95"/>
      <c r="I667" s="95"/>
      <c r="M667" s="5"/>
      <c r="N667" s="100"/>
    </row>
    <row r="668" spans="3:14" ht="13">
      <c r="C668" s="5"/>
      <c r="D668" s="95"/>
      <c r="I668" s="95"/>
      <c r="M668" s="5"/>
      <c r="N668" s="100"/>
    </row>
    <row r="669" spans="3:14" ht="13">
      <c r="C669" s="5"/>
      <c r="D669" s="95"/>
      <c r="I669" s="95"/>
      <c r="M669" s="5"/>
      <c r="N669" s="100"/>
    </row>
    <row r="670" spans="3:14" ht="13">
      <c r="C670" s="5"/>
      <c r="D670" s="95"/>
      <c r="I670" s="95"/>
      <c r="M670" s="5"/>
      <c r="N670" s="100"/>
    </row>
    <row r="671" spans="3:14" ht="13">
      <c r="C671" s="5"/>
      <c r="D671" s="95"/>
      <c r="I671" s="95"/>
      <c r="M671" s="5"/>
      <c r="N671" s="100"/>
    </row>
    <row r="672" spans="3:14" ht="13">
      <c r="C672" s="5"/>
      <c r="D672" s="95"/>
      <c r="I672" s="95"/>
      <c r="M672" s="5"/>
      <c r="N672" s="100"/>
    </row>
    <row r="673" spans="3:14" ht="13">
      <c r="C673" s="5"/>
      <c r="D673" s="95"/>
      <c r="I673" s="95"/>
      <c r="M673" s="5"/>
      <c r="N673" s="100"/>
    </row>
    <row r="674" spans="3:14" ht="13">
      <c r="C674" s="5"/>
      <c r="D674" s="95"/>
      <c r="I674" s="95"/>
      <c r="M674" s="5"/>
      <c r="N674" s="100"/>
    </row>
    <row r="675" spans="3:14" ht="13">
      <c r="C675" s="5"/>
      <c r="D675" s="95"/>
      <c r="I675" s="95"/>
      <c r="M675" s="5"/>
      <c r="N675" s="100"/>
    </row>
    <row r="676" spans="3:14" ht="13">
      <c r="C676" s="5"/>
      <c r="D676" s="95"/>
      <c r="I676" s="95"/>
      <c r="M676" s="5"/>
      <c r="N676" s="100"/>
    </row>
    <row r="677" spans="3:14" ht="13">
      <c r="C677" s="5"/>
      <c r="D677" s="95"/>
      <c r="I677" s="95"/>
      <c r="M677" s="5"/>
      <c r="N677" s="100"/>
    </row>
    <row r="678" spans="3:14" ht="13">
      <c r="C678" s="5"/>
      <c r="D678" s="95"/>
      <c r="I678" s="95"/>
      <c r="M678" s="5"/>
      <c r="N678" s="100"/>
    </row>
    <row r="679" spans="3:14" ht="13">
      <c r="C679" s="5"/>
      <c r="D679" s="95"/>
      <c r="I679" s="95"/>
      <c r="M679" s="5"/>
      <c r="N679" s="100"/>
    </row>
    <row r="680" spans="3:14" ht="13">
      <c r="C680" s="5"/>
      <c r="D680" s="95"/>
      <c r="I680" s="95"/>
      <c r="M680" s="5"/>
      <c r="N680" s="100"/>
    </row>
    <row r="681" spans="3:14" ht="13">
      <c r="C681" s="5"/>
      <c r="D681" s="95"/>
      <c r="I681" s="95"/>
      <c r="M681" s="5"/>
      <c r="N681" s="100"/>
    </row>
    <row r="682" spans="3:14" ht="13">
      <c r="C682" s="5"/>
      <c r="D682" s="95"/>
      <c r="I682" s="95"/>
      <c r="M682" s="5"/>
      <c r="N682" s="100"/>
    </row>
    <row r="683" spans="3:14" ht="13">
      <c r="C683" s="5"/>
      <c r="D683" s="95"/>
      <c r="I683" s="95"/>
      <c r="M683" s="5"/>
      <c r="N683" s="100"/>
    </row>
    <row r="684" spans="3:14" ht="13">
      <c r="C684" s="5"/>
      <c r="D684" s="95"/>
      <c r="I684" s="95"/>
      <c r="M684" s="5"/>
      <c r="N684" s="100"/>
    </row>
    <row r="685" spans="3:14" ht="13">
      <c r="C685" s="5"/>
      <c r="D685" s="95"/>
      <c r="I685" s="95"/>
      <c r="M685" s="5"/>
      <c r="N685" s="100"/>
    </row>
    <row r="686" spans="3:14" ht="13">
      <c r="C686" s="5"/>
      <c r="D686" s="95"/>
      <c r="I686" s="95"/>
      <c r="M686" s="5"/>
      <c r="N686" s="100"/>
    </row>
    <row r="687" spans="3:14" ht="13">
      <c r="C687" s="5"/>
      <c r="D687" s="95"/>
      <c r="I687" s="95"/>
      <c r="M687" s="5"/>
      <c r="N687" s="100"/>
    </row>
    <row r="688" spans="3:14" ht="13">
      <c r="C688" s="5"/>
      <c r="D688" s="95"/>
      <c r="I688" s="95"/>
      <c r="M688" s="5"/>
      <c r="N688" s="100"/>
    </row>
    <row r="689" spans="3:14" ht="13">
      <c r="C689" s="5"/>
      <c r="D689" s="95"/>
      <c r="I689" s="95"/>
      <c r="M689" s="5"/>
      <c r="N689" s="100"/>
    </row>
    <row r="690" spans="3:14" ht="13">
      <c r="C690" s="5"/>
      <c r="D690" s="95"/>
      <c r="I690" s="95"/>
      <c r="M690" s="5"/>
      <c r="N690" s="100"/>
    </row>
    <row r="691" spans="3:14" ht="13">
      <c r="C691" s="5"/>
      <c r="D691" s="95"/>
      <c r="I691" s="95"/>
      <c r="M691" s="5"/>
      <c r="N691" s="100"/>
    </row>
    <row r="692" spans="3:14" ht="13">
      <c r="C692" s="5"/>
      <c r="D692" s="95"/>
      <c r="I692" s="95"/>
      <c r="M692" s="5"/>
      <c r="N692" s="100"/>
    </row>
    <row r="693" spans="3:14" ht="13">
      <c r="C693" s="5"/>
      <c r="D693" s="95"/>
      <c r="I693" s="95"/>
      <c r="M693" s="5"/>
      <c r="N693" s="100"/>
    </row>
    <row r="694" spans="3:14" ht="13">
      <c r="C694" s="5"/>
      <c r="D694" s="95"/>
      <c r="I694" s="95"/>
      <c r="M694" s="5"/>
      <c r="N694" s="100"/>
    </row>
    <row r="695" spans="3:14" ht="13">
      <c r="C695" s="5"/>
      <c r="D695" s="95"/>
      <c r="I695" s="95"/>
      <c r="M695" s="5"/>
      <c r="N695" s="100"/>
    </row>
    <row r="696" spans="3:14" ht="13">
      <c r="C696" s="5"/>
      <c r="D696" s="95"/>
      <c r="I696" s="95"/>
      <c r="M696" s="5"/>
      <c r="N696" s="100"/>
    </row>
    <row r="697" spans="3:14" ht="13">
      <c r="C697" s="5"/>
      <c r="D697" s="95"/>
      <c r="I697" s="95"/>
      <c r="M697" s="5"/>
      <c r="N697" s="100"/>
    </row>
    <row r="698" spans="3:14" ht="13">
      <c r="C698" s="5"/>
      <c r="D698" s="95"/>
      <c r="I698" s="95"/>
      <c r="M698" s="5"/>
      <c r="N698" s="100"/>
    </row>
    <row r="699" spans="3:14" ht="13">
      <c r="C699" s="5"/>
      <c r="D699" s="95"/>
      <c r="I699" s="95"/>
      <c r="M699" s="5"/>
      <c r="N699" s="100"/>
    </row>
    <row r="700" spans="3:14" ht="13">
      <c r="C700" s="5"/>
      <c r="D700" s="95"/>
      <c r="I700" s="95"/>
      <c r="M700" s="5"/>
      <c r="N700" s="100"/>
    </row>
    <row r="701" spans="3:14" ht="13">
      <c r="C701" s="5"/>
      <c r="D701" s="95"/>
      <c r="I701" s="95"/>
      <c r="M701" s="5"/>
      <c r="N701" s="100"/>
    </row>
    <row r="702" spans="3:14" ht="13">
      <c r="C702" s="5"/>
      <c r="D702" s="95"/>
      <c r="I702" s="95"/>
      <c r="M702" s="5"/>
      <c r="N702" s="100"/>
    </row>
    <row r="703" spans="3:14" ht="13">
      <c r="C703" s="5"/>
      <c r="D703" s="95"/>
      <c r="I703" s="95"/>
      <c r="M703" s="5"/>
      <c r="N703" s="100"/>
    </row>
    <row r="704" spans="3:14" ht="13">
      <c r="C704" s="5"/>
      <c r="D704" s="95"/>
      <c r="I704" s="95"/>
      <c r="M704" s="5"/>
      <c r="N704" s="100"/>
    </row>
    <row r="705" spans="3:14" ht="13">
      <c r="C705" s="5"/>
      <c r="D705" s="95"/>
      <c r="I705" s="95"/>
      <c r="M705" s="5"/>
      <c r="N705" s="100"/>
    </row>
    <row r="706" spans="3:14" ht="13">
      <c r="C706" s="5"/>
      <c r="D706" s="95"/>
      <c r="I706" s="95"/>
      <c r="M706" s="5"/>
      <c r="N706" s="100"/>
    </row>
    <row r="707" spans="3:14" ht="13">
      <c r="C707" s="5"/>
      <c r="D707" s="95"/>
      <c r="I707" s="95"/>
      <c r="M707" s="5"/>
      <c r="N707" s="100"/>
    </row>
    <row r="708" spans="3:14" ht="13">
      <c r="C708" s="5"/>
      <c r="D708" s="95"/>
      <c r="I708" s="95"/>
      <c r="M708" s="5"/>
      <c r="N708" s="100"/>
    </row>
    <row r="709" spans="3:14" ht="13">
      <c r="C709" s="5"/>
      <c r="D709" s="95"/>
      <c r="I709" s="95"/>
      <c r="M709" s="5"/>
      <c r="N709" s="100"/>
    </row>
    <row r="710" spans="3:14" ht="13">
      <c r="C710" s="5"/>
      <c r="D710" s="95"/>
      <c r="I710" s="95"/>
      <c r="M710" s="5"/>
      <c r="N710" s="100"/>
    </row>
    <row r="711" spans="3:14" ht="13">
      <c r="C711" s="5"/>
      <c r="D711" s="95"/>
      <c r="I711" s="95"/>
      <c r="M711" s="5"/>
      <c r="N711" s="100"/>
    </row>
    <row r="712" spans="3:14" ht="13">
      <c r="C712" s="5"/>
      <c r="D712" s="95"/>
      <c r="I712" s="95"/>
      <c r="M712" s="5"/>
      <c r="N712" s="100"/>
    </row>
    <row r="713" spans="3:14" ht="13">
      <c r="C713" s="5"/>
      <c r="D713" s="95"/>
      <c r="I713" s="95"/>
      <c r="M713" s="5"/>
      <c r="N713" s="100"/>
    </row>
    <row r="714" spans="3:14" ht="13">
      <c r="C714" s="5"/>
      <c r="D714" s="95"/>
      <c r="I714" s="95"/>
      <c r="M714" s="5"/>
      <c r="N714" s="100"/>
    </row>
    <row r="715" spans="3:14" ht="13">
      <c r="C715" s="5"/>
      <c r="D715" s="95"/>
      <c r="I715" s="95"/>
      <c r="M715" s="5"/>
      <c r="N715" s="100"/>
    </row>
    <row r="716" spans="3:14" ht="13">
      <c r="C716" s="5"/>
      <c r="D716" s="95"/>
      <c r="I716" s="95"/>
      <c r="M716" s="5"/>
      <c r="N716" s="100"/>
    </row>
    <row r="717" spans="3:14" ht="13">
      <c r="C717" s="5"/>
      <c r="D717" s="95"/>
      <c r="I717" s="95"/>
      <c r="M717" s="5"/>
      <c r="N717" s="100"/>
    </row>
    <row r="718" spans="3:14" ht="13">
      <c r="C718" s="5"/>
      <c r="D718" s="95"/>
      <c r="I718" s="95"/>
      <c r="M718" s="5"/>
      <c r="N718" s="100"/>
    </row>
    <row r="719" spans="3:14" ht="13">
      <c r="C719" s="5"/>
      <c r="D719" s="95"/>
      <c r="I719" s="95"/>
      <c r="M719" s="5"/>
      <c r="N719" s="100"/>
    </row>
    <row r="720" spans="3:14" ht="13">
      <c r="C720" s="5"/>
      <c r="D720" s="95"/>
      <c r="I720" s="95"/>
      <c r="M720" s="5"/>
      <c r="N720" s="100"/>
    </row>
    <row r="721" spans="3:14" ht="13">
      <c r="C721" s="5"/>
      <c r="D721" s="95"/>
      <c r="I721" s="95"/>
      <c r="M721" s="5"/>
      <c r="N721" s="100"/>
    </row>
    <row r="722" spans="3:14" ht="13">
      <c r="C722" s="5"/>
      <c r="D722" s="95"/>
      <c r="I722" s="95"/>
      <c r="M722" s="5"/>
      <c r="N722" s="100"/>
    </row>
    <row r="723" spans="3:14" ht="13">
      <c r="C723" s="5"/>
      <c r="D723" s="95"/>
      <c r="I723" s="95"/>
      <c r="M723" s="5"/>
      <c r="N723" s="100"/>
    </row>
    <row r="724" spans="3:14" ht="13">
      <c r="C724" s="5"/>
      <c r="D724" s="95"/>
      <c r="I724" s="95"/>
      <c r="M724" s="5"/>
      <c r="N724" s="100"/>
    </row>
    <row r="725" spans="3:14" ht="13">
      <c r="C725" s="5"/>
      <c r="D725" s="95"/>
      <c r="I725" s="95"/>
      <c r="M725" s="5"/>
      <c r="N725" s="100"/>
    </row>
    <row r="726" spans="3:14" ht="13">
      <c r="C726" s="5"/>
      <c r="D726" s="95"/>
      <c r="I726" s="95"/>
      <c r="M726" s="5"/>
      <c r="N726" s="100"/>
    </row>
    <row r="727" spans="3:14" ht="13">
      <c r="C727" s="5"/>
      <c r="D727" s="95"/>
      <c r="I727" s="95"/>
      <c r="M727" s="5"/>
      <c r="N727" s="100"/>
    </row>
    <row r="728" spans="3:14" ht="13">
      <c r="C728" s="5"/>
      <c r="D728" s="95"/>
      <c r="I728" s="95"/>
      <c r="M728" s="5"/>
      <c r="N728" s="100"/>
    </row>
    <row r="729" spans="3:14" ht="13">
      <c r="C729" s="5"/>
      <c r="D729" s="95"/>
      <c r="I729" s="95"/>
      <c r="M729" s="5"/>
      <c r="N729" s="100"/>
    </row>
    <row r="730" spans="3:14" ht="13">
      <c r="C730" s="5"/>
      <c r="D730" s="95"/>
      <c r="I730" s="95"/>
      <c r="M730" s="5"/>
      <c r="N730" s="100"/>
    </row>
    <row r="731" spans="3:14" ht="13">
      <c r="C731" s="5"/>
      <c r="D731" s="95"/>
      <c r="I731" s="95"/>
      <c r="M731" s="5"/>
      <c r="N731" s="100"/>
    </row>
    <row r="732" spans="3:14" ht="13">
      <c r="C732" s="5"/>
      <c r="D732" s="95"/>
      <c r="I732" s="95"/>
      <c r="M732" s="5"/>
      <c r="N732" s="100"/>
    </row>
    <row r="733" spans="3:14" ht="13">
      <c r="C733" s="5"/>
      <c r="D733" s="95"/>
      <c r="I733" s="95"/>
      <c r="M733" s="5"/>
      <c r="N733" s="100"/>
    </row>
    <row r="734" spans="3:14" ht="13">
      <c r="C734" s="5"/>
      <c r="D734" s="95"/>
      <c r="I734" s="95"/>
      <c r="M734" s="5"/>
      <c r="N734" s="100"/>
    </row>
    <row r="735" spans="3:14" ht="13">
      <c r="C735" s="5"/>
      <c r="D735" s="95"/>
      <c r="I735" s="95"/>
      <c r="M735" s="5"/>
      <c r="N735" s="100"/>
    </row>
    <row r="736" spans="3:14" ht="13">
      <c r="C736" s="5"/>
      <c r="D736" s="95"/>
      <c r="I736" s="95"/>
      <c r="M736" s="5"/>
      <c r="N736" s="100"/>
    </row>
    <row r="737" spans="3:14" ht="13">
      <c r="C737" s="5"/>
      <c r="D737" s="95"/>
      <c r="I737" s="95"/>
      <c r="M737" s="5"/>
      <c r="N737" s="100"/>
    </row>
    <row r="738" spans="3:14" ht="13">
      <c r="C738" s="5"/>
      <c r="D738" s="95"/>
      <c r="I738" s="95"/>
      <c r="M738" s="5"/>
      <c r="N738" s="100"/>
    </row>
    <row r="739" spans="3:14" ht="13">
      <c r="C739" s="5"/>
      <c r="D739" s="95"/>
      <c r="I739" s="95"/>
      <c r="M739" s="5"/>
      <c r="N739" s="100"/>
    </row>
    <row r="740" spans="3:14" ht="13">
      <c r="C740" s="5"/>
      <c r="D740" s="95"/>
      <c r="I740" s="95"/>
      <c r="M740" s="5"/>
      <c r="N740" s="100"/>
    </row>
    <row r="741" spans="3:14" ht="13">
      <c r="C741" s="5"/>
      <c r="D741" s="95"/>
      <c r="I741" s="95"/>
      <c r="M741" s="5"/>
      <c r="N741" s="100"/>
    </row>
    <row r="742" spans="3:14" ht="13">
      <c r="C742" s="5"/>
      <c r="D742" s="95"/>
      <c r="I742" s="95"/>
      <c r="M742" s="5"/>
      <c r="N742" s="100"/>
    </row>
    <row r="743" spans="3:14" ht="13">
      <c r="C743" s="5"/>
      <c r="D743" s="95"/>
      <c r="I743" s="95"/>
      <c r="M743" s="5"/>
      <c r="N743" s="100"/>
    </row>
    <row r="744" spans="3:14" ht="13">
      <c r="C744" s="5"/>
      <c r="D744" s="95"/>
      <c r="I744" s="95"/>
      <c r="M744" s="5"/>
      <c r="N744" s="100"/>
    </row>
    <row r="745" spans="3:14" ht="13">
      <c r="C745" s="5"/>
      <c r="D745" s="95"/>
      <c r="I745" s="95"/>
      <c r="M745" s="5"/>
      <c r="N745" s="100"/>
    </row>
    <row r="746" spans="3:14" ht="13">
      <c r="C746" s="5"/>
      <c r="D746" s="95"/>
      <c r="I746" s="95"/>
      <c r="M746" s="5"/>
      <c r="N746" s="100"/>
    </row>
    <row r="747" spans="3:14" ht="13">
      <c r="C747" s="5"/>
      <c r="D747" s="95"/>
      <c r="I747" s="95"/>
      <c r="M747" s="5"/>
      <c r="N747" s="100"/>
    </row>
    <row r="748" spans="3:14" ht="13">
      <c r="C748" s="5"/>
      <c r="D748" s="95"/>
      <c r="I748" s="95"/>
      <c r="M748" s="5"/>
      <c r="N748" s="100"/>
    </row>
    <row r="749" spans="3:14" ht="13">
      <c r="C749" s="5"/>
      <c r="D749" s="95"/>
      <c r="I749" s="95"/>
      <c r="M749" s="5"/>
      <c r="N749" s="100"/>
    </row>
    <row r="750" spans="3:14" ht="13">
      <c r="C750" s="5"/>
      <c r="D750" s="95"/>
      <c r="I750" s="95"/>
      <c r="M750" s="5"/>
      <c r="N750" s="100"/>
    </row>
    <row r="751" spans="3:14" ht="13">
      <c r="C751" s="5"/>
      <c r="D751" s="95"/>
      <c r="I751" s="95"/>
      <c r="M751" s="5"/>
      <c r="N751" s="100"/>
    </row>
    <row r="752" spans="3:14" ht="13">
      <c r="C752" s="5"/>
      <c r="D752" s="95"/>
      <c r="I752" s="95"/>
      <c r="M752" s="5"/>
      <c r="N752" s="100"/>
    </row>
    <row r="753" spans="3:14" ht="13">
      <c r="C753" s="5"/>
      <c r="D753" s="95"/>
      <c r="I753" s="95"/>
      <c r="M753" s="5"/>
      <c r="N753" s="100"/>
    </row>
    <row r="754" spans="3:14" ht="13">
      <c r="C754" s="5"/>
      <c r="D754" s="95"/>
      <c r="I754" s="95"/>
      <c r="M754" s="5"/>
      <c r="N754" s="100"/>
    </row>
    <row r="755" spans="3:14" ht="13">
      <c r="C755" s="5"/>
      <c r="D755" s="95"/>
      <c r="I755" s="95"/>
      <c r="M755" s="5"/>
      <c r="N755" s="100"/>
    </row>
    <row r="756" spans="3:14" ht="13">
      <c r="C756" s="5"/>
      <c r="D756" s="95"/>
      <c r="I756" s="95"/>
      <c r="M756" s="5"/>
      <c r="N756" s="100"/>
    </row>
    <row r="757" spans="3:14" ht="13">
      <c r="C757" s="5"/>
      <c r="D757" s="95"/>
      <c r="I757" s="95"/>
      <c r="M757" s="5"/>
      <c r="N757" s="100"/>
    </row>
    <row r="758" spans="3:14" ht="13">
      <c r="C758" s="5"/>
      <c r="D758" s="95"/>
      <c r="I758" s="95"/>
      <c r="M758" s="5"/>
      <c r="N758" s="100"/>
    </row>
    <row r="759" spans="3:14" ht="13">
      <c r="C759" s="5"/>
      <c r="D759" s="95"/>
      <c r="I759" s="95"/>
      <c r="M759" s="5"/>
      <c r="N759" s="100"/>
    </row>
    <row r="760" spans="3:14" ht="13">
      <c r="C760" s="5"/>
      <c r="D760" s="95"/>
      <c r="I760" s="95"/>
      <c r="M760" s="5"/>
      <c r="N760" s="100"/>
    </row>
    <row r="761" spans="3:14" ht="13">
      <c r="C761" s="5"/>
      <c r="D761" s="95"/>
      <c r="I761" s="95"/>
      <c r="M761" s="5"/>
      <c r="N761" s="100"/>
    </row>
    <row r="762" spans="3:14" ht="13">
      <c r="C762" s="5"/>
      <c r="D762" s="95"/>
      <c r="I762" s="95"/>
      <c r="M762" s="5"/>
      <c r="N762" s="100"/>
    </row>
    <row r="763" spans="3:14" ht="13">
      <c r="C763" s="5"/>
      <c r="D763" s="95"/>
      <c r="I763" s="95"/>
      <c r="M763" s="5"/>
      <c r="N763" s="100"/>
    </row>
    <row r="764" spans="3:14" ht="13">
      <c r="C764" s="5"/>
      <c r="D764" s="95"/>
      <c r="I764" s="95"/>
      <c r="M764" s="5"/>
      <c r="N764" s="100"/>
    </row>
    <row r="765" spans="3:14" ht="13">
      <c r="C765" s="5"/>
      <c r="D765" s="95"/>
      <c r="I765" s="95"/>
      <c r="M765" s="5"/>
      <c r="N765" s="100"/>
    </row>
    <row r="766" spans="3:14" ht="13">
      <c r="C766" s="5"/>
      <c r="D766" s="95"/>
      <c r="I766" s="95"/>
      <c r="M766" s="5"/>
      <c r="N766" s="100"/>
    </row>
    <row r="767" spans="3:14" ht="13">
      <c r="C767" s="5"/>
      <c r="D767" s="95"/>
      <c r="I767" s="95"/>
      <c r="M767" s="5"/>
      <c r="N767" s="100"/>
    </row>
    <row r="768" spans="3:14" ht="13">
      <c r="C768" s="5"/>
      <c r="D768" s="95"/>
      <c r="I768" s="95"/>
      <c r="M768" s="5"/>
      <c r="N768" s="100"/>
    </row>
    <row r="769" spans="3:14" ht="13">
      <c r="C769" s="5"/>
      <c r="D769" s="95"/>
      <c r="I769" s="95"/>
      <c r="M769" s="5"/>
      <c r="N769" s="100"/>
    </row>
    <row r="770" spans="3:14" ht="13">
      <c r="C770" s="5"/>
      <c r="D770" s="95"/>
      <c r="I770" s="95"/>
      <c r="M770" s="5"/>
      <c r="N770" s="100"/>
    </row>
    <row r="771" spans="3:14" ht="13">
      <c r="C771" s="5"/>
      <c r="D771" s="95"/>
      <c r="I771" s="95"/>
      <c r="M771" s="5"/>
      <c r="N771" s="100"/>
    </row>
    <row r="772" spans="3:14" ht="13">
      <c r="C772" s="5"/>
      <c r="D772" s="95"/>
      <c r="I772" s="95"/>
      <c r="M772" s="5"/>
      <c r="N772" s="100"/>
    </row>
    <row r="773" spans="3:14" ht="13">
      <c r="C773" s="5"/>
      <c r="D773" s="95"/>
      <c r="I773" s="95"/>
      <c r="M773" s="5"/>
      <c r="N773" s="100"/>
    </row>
    <row r="774" spans="3:14" ht="13">
      <c r="C774" s="5"/>
      <c r="D774" s="95"/>
      <c r="I774" s="95"/>
      <c r="M774" s="5"/>
      <c r="N774" s="100"/>
    </row>
    <row r="775" spans="3:14" ht="13">
      <c r="C775" s="5"/>
      <c r="D775" s="95"/>
      <c r="I775" s="95"/>
      <c r="M775" s="5"/>
      <c r="N775" s="100"/>
    </row>
    <row r="776" spans="3:14" ht="13">
      <c r="C776" s="5"/>
      <c r="D776" s="95"/>
      <c r="I776" s="95"/>
      <c r="M776" s="5"/>
      <c r="N776" s="100"/>
    </row>
    <row r="777" spans="3:14" ht="13">
      <c r="C777" s="5"/>
      <c r="D777" s="95"/>
      <c r="I777" s="95"/>
      <c r="M777" s="5"/>
      <c r="N777" s="100"/>
    </row>
    <row r="778" spans="3:14" ht="13">
      <c r="C778" s="5"/>
      <c r="D778" s="95"/>
      <c r="I778" s="95"/>
      <c r="M778" s="5"/>
      <c r="N778" s="100"/>
    </row>
    <row r="779" spans="3:14" ht="13">
      <c r="C779" s="5"/>
      <c r="D779" s="95"/>
      <c r="I779" s="95"/>
      <c r="M779" s="5"/>
      <c r="N779" s="100"/>
    </row>
    <row r="780" spans="3:14" ht="13">
      <c r="C780" s="5"/>
      <c r="D780" s="95"/>
      <c r="I780" s="95"/>
      <c r="M780" s="5"/>
      <c r="N780" s="100"/>
    </row>
    <row r="781" spans="3:14" ht="13">
      <c r="C781" s="5"/>
      <c r="D781" s="95"/>
      <c r="I781" s="95"/>
      <c r="M781" s="5"/>
      <c r="N781" s="100"/>
    </row>
    <row r="782" spans="3:14" ht="13">
      <c r="C782" s="5"/>
      <c r="D782" s="95"/>
      <c r="I782" s="95"/>
      <c r="M782" s="5"/>
      <c r="N782" s="100"/>
    </row>
    <row r="783" spans="3:14" ht="13">
      <c r="C783" s="5"/>
      <c r="D783" s="95"/>
      <c r="I783" s="95"/>
      <c r="M783" s="5"/>
      <c r="N783" s="100"/>
    </row>
    <row r="784" spans="3:14" ht="13">
      <c r="C784" s="5"/>
      <c r="D784" s="95"/>
      <c r="I784" s="95"/>
      <c r="M784" s="5"/>
      <c r="N784" s="100"/>
    </row>
    <row r="785" spans="3:14" ht="13">
      <c r="C785" s="5"/>
      <c r="D785" s="95"/>
      <c r="I785" s="95"/>
      <c r="M785" s="5"/>
      <c r="N785" s="100"/>
    </row>
    <row r="786" spans="3:14" ht="13">
      <c r="C786" s="5"/>
      <c r="D786" s="95"/>
      <c r="I786" s="95"/>
      <c r="M786" s="5"/>
      <c r="N786" s="100"/>
    </row>
    <row r="787" spans="3:14" ht="13">
      <c r="C787" s="5"/>
      <c r="D787" s="95"/>
      <c r="I787" s="95"/>
      <c r="M787" s="5"/>
      <c r="N787" s="100"/>
    </row>
    <row r="788" spans="3:14" ht="13">
      <c r="C788" s="5"/>
      <c r="D788" s="95"/>
      <c r="I788" s="95"/>
      <c r="M788" s="5"/>
      <c r="N788" s="100"/>
    </row>
    <row r="789" spans="3:14" ht="13">
      <c r="C789" s="5"/>
      <c r="D789" s="95"/>
      <c r="I789" s="95"/>
      <c r="M789" s="5"/>
      <c r="N789" s="100"/>
    </row>
    <row r="790" spans="3:14" ht="13">
      <c r="C790" s="5"/>
      <c r="D790" s="95"/>
      <c r="I790" s="95"/>
      <c r="M790" s="5"/>
      <c r="N790" s="100"/>
    </row>
    <row r="791" spans="3:14" ht="13">
      <c r="C791" s="5"/>
      <c r="D791" s="95"/>
      <c r="I791" s="95"/>
      <c r="M791" s="5"/>
      <c r="N791" s="100"/>
    </row>
    <row r="792" spans="3:14" ht="13">
      <c r="C792" s="5"/>
      <c r="D792" s="95"/>
      <c r="I792" s="95"/>
      <c r="M792" s="5"/>
      <c r="N792" s="100"/>
    </row>
    <row r="793" spans="3:14" ht="13">
      <c r="C793" s="5"/>
      <c r="D793" s="95"/>
      <c r="I793" s="95"/>
      <c r="M793" s="5"/>
      <c r="N793" s="100"/>
    </row>
    <row r="794" spans="3:14" ht="13">
      <c r="C794" s="5"/>
      <c r="D794" s="95"/>
      <c r="I794" s="95"/>
      <c r="M794" s="5"/>
      <c r="N794" s="100"/>
    </row>
    <row r="795" spans="3:14" ht="13">
      <c r="C795" s="5"/>
      <c r="D795" s="95"/>
      <c r="I795" s="95"/>
      <c r="M795" s="5"/>
      <c r="N795" s="100"/>
    </row>
    <row r="796" spans="3:14" ht="13">
      <c r="C796" s="5"/>
      <c r="D796" s="95"/>
      <c r="I796" s="95"/>
      <c r="M796" s="5"/>
      <c r="N796" s="100"/>
    </row>
    <row r="797" spans="3:14" ht="13">
      <c r="C797" s="5"/>
      <c r="D797" s="95"/>
      <c r="I797" s="95"/>
      <c r="M797" s="5"/>
      <c r="N797" s="100"/>
    </row>
    <row r="798" spans="3:14" ht="13">
      <c r="C798" s="5"/>
      <c r="D798" s="95"/>
      <c r="I798" s="95"/>
      <c r="M798" s="5"/>
      <c r="N798" s="100"/>
    </row>
    <row r="799" spans="3:14" ht="13">
      <c r="C799" s="5"/>
      <c r="D799" s="95"/>
      <c r="I799" s="95"/>
      <c r="M799" s="5"/>
      <c r="N799" s="100"/>
    </row>
    <row r="800" spans="3:14" ht="13">
      <c r="C800" s="5"/>
      <c r="D800" s="95"/>
      <c r="I800" s="95"/>
      <c r="M800" s="5"/>
      <c r="N800" s="100"/>
    </row>
    <row r="801" spans="3:14" ht="13">
      <c r="C801" s="5"/>
      <c r="D801" s="95"/>
      <c r="I801" s="95"/>
      <c r="M801" s="5"/>
      <c r="N801" s="100"/>
    </row>
    <row r="802" spans="3:14" ht="13">
      <c r="C802" s="5"/>
      <c r="D802" s="95"/>
      <c r="I802" s="95"/>
      <c r="M802" s="5"/>
      <c r="N802" s="100"/>
    </row>
    <row r="803" spans="3:14" ht="13">
      <c r="C803" s="5"/>
      <c r="D803" s="95"/>
      <c r="I803" s="95"/>
      <c r="M803" s="5"/>
      <c r="N803" s="100"/>
    </row>
    <row r="804" spans="3:14" ht="13">
      <c r="C804" s="5"/>
      <c r="D804" s="95"/>
      <c r="I804" s="95"/>
      <c r="M804" s="5"/>
      <c r="N804" s="100"/>
    </row>
    <row r="805" spans="3:14" ht="13">
      <c r="C805" s="5"/>
      <c r="D805" s="95"/>
      <c r="I805" s="95"/>
      <c r="M805" s="5"/>
      <c r="N805" s="100"/>
    </row>
    <row r="806" spans="3:14" ht="13">
      <c r="C806" s="5"/>
      <c r="D806" s="95"/>
      <c r="I806" s="95"/>
      <c r="M806" s="5"/>
      <c r="N806" s="100"/>
    </row>
    <row r="807" spans="3:14" ht="13">
      <c r="C807" s="5"/>
      <c r="D807" s="95"/>
      <c r="I807" s="95"/>
      <c r="M807" s="5"/>
      <c r="N807" s="100"/>
    </row>
    <row r="808" spans="3:14" ht="13">
      <c r="C808" s="5"/>
      <c r="D808" s="95"/>
      <c r="I808" s="95"/>
      <c r="M808" s="5"/>
      <c r="N808" s="100"/>
    </row>
    <row r="809" spans="3:14" ht="13">
      <c r="C809" s="5"/>
      <c r="D809" s="95"/>
      <c r="I809" s="95"/>
      <c r="M809" s="5"/>
      <c r="N809" s="100"/>
    </row>
    <row r="810" spans="3:14" ht="13">
      <c r="C810" s="5"/>
      <c r="D810" s="95"/>
      <c r="I810" s="95"/>
      <c r="M810" s="5"/>
      <c r="N810" s="100"/>
    </row>
    <row r="811" spans="3:14" ht="13">
      <c r="C811" s="5"/>
      <c r="D811" s="95"/>
      <c r="I811" s="95"/>
      <c r="M811" s="5"/>
      <c r="N811" s="100"/>
    </row>
    <row r="812" spans="3:14" ht="13">
      <c r="C812" s="5"/>
      <c r="D812" s="95"/>
      <c r="I812" s="95"/>
      <c r="M812" s="5"/>
      <c r="N812" s="100"/>
    </row>
    <row r="813" spans="3:14" ht="13">
      <c r="C813" s="5"/>
      <c r="D813" s="95"/>
      <c r="I813" s="95"/>
      <c r="M813" s="5"/>
      <c r="N813" s="100"/>
    </row>
    <row r="814" spans="3:14" ht="13">
      <c r="C814" s="5"/>
      <c r="D814" s="95"/>
      <c r="I814" s="95"/>
      <c r="M814" s="5"/>
      <c r="N814" s="100"/>
    </row>
    <row r="815" spans="3:14" ht="13">
      <c r="C815" s="5"/>
      <c r="D815" s="95"/>
      <c r="I815" s="95"/>
      <c r="M815" s="5"/>
      <c r="N815" s="100"/>
    </row>
    <row r="816" spans="3:14" ht="13">
      <c r="C816" s="5"/>
      <c r="D816" s="95"/>
      <c r="I816" s="95"/>
      <c r="M816" s="5"/>
      <c r="N816" s="100"/>
    </row>
    <row r="817" spans="3:14" ht="13">
      <c r="C817" s="5"/>
      <c r="D817" s="95"/>
      <c r="I817" s="95"/>
      <c r="M817" s="5"/>
      <c r="N817" s="100"/>
    </row>
    <row r="818" spans="3:14" ht="13">
      <c r="C818" s="5"/>
      <c r="D818" s="95"/>
      <c r="I818" s="95"/>
      <c r="M818" s="5"/>
      <c r="N818" s="100"/>
    </row>
    <row r="819" spans="3:14" ht="13">
      <c r="C819" s="5"/>
      <c r="D819" s="95"/>
      <c r="I819" s="95"/>
      <c r="M819" s="5"/>
      <c r="N819" s="100"/>
    </row>
    <row r="820" spans="3:14" ht="13">
      <c r="C820" s="5"/>
      <c r="D820" s="95"/>
      <c r="I820" s="95"/>
      <c r="M820" s="5"/>
      <c r="N820" s="100"/>
    </row>
    <row r="821" spans="3:14" ht="13">
      <c r="C821" s="5"/>
      <c r="D821" s="95"/>
      <c r="I821" s="95"/>
      <c r="M821" s="5"/>
      <c r="N821" s="100"/>
    </row>
    <row r="822" spans="3:14" ht="13">
      <c r="C822" s="5"/>
      <c r="D822" s="95"/>
      <c r="I822" s="95"/>
      <c r="M822" s="5"/>
      <c r="N822" s="100"/>
    </row>
    <row r="823" spans="3:14" ht="13">
      <c r="C823" s="5"/>
      <c r="D823" s="95"/>
      <c r="I823" s="95"/>
      <c r="M823" s="5"/>
      <c r="N823" s="100"/>
    </row>
    <row r="824" spans="3:14" ht="13">
      <c r="C824" s="5"/>
      <c r="D824" s="95"/>
      <c r="I824" s="95"/>
      <c r="M824" s="5"/>
      <c r="N824" s="100"/>
    </row>
    <row r="825" spans="3:14" ht="13">
      <c r="C825" s="5"/>
      <c r="D825" s="95"/>
      <c r="I825" s="95"/>
      <c r="M825" s="5"/>
      <c r="N825" s="100"/>
    </row>
    <row r="826" spans="3:14" ht="13">
      <c r="C826" s="5"/>
      <c r="D826" s="95"/>
      <c r="I826" s="95"/>
      <c r="M826" s="5"/>
      <c r="N826" s="100"/>
    </row>
    <row r="827" spans="3:14" ht="13">
      <c r="C827" s="5"/>
      <c r="D827" s="95"/>
      <c r="I827" s="95"/>
      <c r="M827" s="5"/>
      <c r="N827" s="100"/>
    </row>
    <row r="828" spans="3:14" ht="13">
      <c r="C828" s="5"/>
      <c r="D828" s="95"/>
      <c r="I828" s="95"/>
      <c r="M828" s="5"/>
      <c r="N828" s="100"/>
    </row>
    <row r="829" spans="3:14" ht="13">
      <c r="C829" s="5"/>
      <c r="D829" s="95"/>
      <c r="I829" s="95"/>
      <c r="M829" s="5"/>
      <c r="N829" s="100"/>
    </row>
    <row r="830" spans="3:14" ht="13">
      <c r="C830" s="5"/>
      <c r="D830" s="95"/>
      <c r="I830" s="95"/>
      <c r="M830" s="5"/>
      <c r="N830" s="100"/>
    </row>
    <row r="831" spans="3:14" ht="13">
      <c r="C831" s="5"/>
      <c r="D831" s="95"/>
      <c r="I831" s="95"/>
      <c r="M831" s="5"/>
      <c r="N831" s="100"/>
    </row>
    <row r="832" spans="3:14" ht="13">
      <c r="C832" s="5"/>
      <c r="D832" s="95"/>
      <c r="I832" s="95"/>
      <c r="M832" s="5"/>
      <c r="N832" s="100"/>
    </row>
    <row r="833" spans="3:14" ht="13">
      <c r="C833" s="5"/>
      <c r="D833" s="95"/>
      <c r="I833" s="95"/>
      <c r="M833" s="5"/>
      <c r="N833" s="100"/>
    </row>
    <row r="834" spans="3:14" ht="13">
      <c r="C834" s="5"/>
      <c r="D834" s="95"/>
      <c r="I834" s="95"/>
      <c r="M834" s="5"/>
      <c r="N834" s="100"/>
    </row>
    <row r="835" spans="3:14" ht="13">
      <c r="C835" s="5"/>
      <c r="D835" s="95"/>
      <c r="I835" s="95"/>
      <c r="M835" s="5"/>
      <c r="N835" s="100"/>
    </row>
    <row r="836" spans="3:14" ht="13">
      <c r="C836" s="5"/>
      <c r="D836" s="95"/>
      <c r="I836" s="95"/>
      <c r="M836" s="5"/>
      <c r="N836" s="100"/>
    </row>
    <row r="837" spans="3:14" ht="13">
      <c r="C837" s="5"/>
      <c r="D837" s="95"/>
      <c r="I837" s="95"/>
      <c r="M837" s="5"/>
      <c r="N837" s="100"/>
    </row>
    <row r="838" spans="3:14" ht="13">
      <c r="C838" s="5"/>
      <c r="D838" s="95"/>
      <c r="I838" s="95"/>
      <c r="M838" s="5"/>
      <c r="N838" s="100"/>
    </row>
    <row r="839" spans="3:14" ht="13">
      <c r="C839" s="5"/>
      <c r="D839" s="95"/>
      <c r="I839" s="95"/>
      <c r="M839" s="5"/>
      <c r="N839" s="100"/>
    </row>
    <row r="840" spans="3:14" ht="13">
      <c r="C840" s="5"/>
      <c r="D840" s="95"/>
      <c r="I840" s="95"/>
      <c r="M840" s="5"/>
      <c r="N840" s="100"/>
    </row>
    <row r="841" spans="3:14" ht="13">
      <c r="C841" s="5"/>
      <c r="D841" s="95"/>
      <c r="I841" s="95"/>
      <c r="M841" s="5"/>
      <c r="N841" s="100"/>
    </row>
    <row r="842" spans="3:14" ht="13">
      <c r="C842" s="5"/>
      <c r="D842" s="95"/>
      <c r="I842" s="95"/>
      <c r="M842" s="5"/>
      <c r="N842" s="100"/>
    </row>
    <row r="843" spans="3:14" ht="13">
      <c r="C843" s="5"/>
      <c r="D843" s="95"/>
      <c r="I843" s="95"/>
      <c r="M843" s="5"/>
      <c r="N843" s="100"/>
    </row>
    <row r="844" spans="3:14" ht="13">
      <c r="C844" s="5"/>
      <c r="D844" s="95"/>
      <c r="I844" s="95"/>
      <c r="M844" s="5"/>
      <c r="N844" s="100"/>
    </row>
    <row r="845" spans="3:14" ht="13">
      <c r="C845" s="5"/>
      <c r="D845" s="95"/>
      <c r="I845" s="95"/>
      <c r="M845" s="5"/>
      <c r="N845" s="100"/>
    </row>
    <row r="846" spans="3:14" ht="13">
      <c r="C846" s="5"/>
      <c r="D846" s="95"/>
      <c r="I846" s="95"/>
      <c r="M846" s="5"/>
      <c r="N846" s="100"/>
    </row>
    <row r="847" spans="3:14" ht="13">
      <c r="C847" s="5"/>
      <c r="D847" s="95"/>
      <c r="I847" s="95"/>
      <c r="M847" s="5"/>
      <c r="N847" s="100"/>
    </row>
    <row r="848" spans="3:14" ht="13">
      <c r="C848" s="5"/>
      <c r="D848" s="95"/>
      <c r="I848" s="95"/>
      <c r="M848" s="5"/>
      <c r="N848" s="100"/>
    </row>
    <row r="849" spans="3:14" ht="13">
      <c r="C849" s="5"/>
      <c r="D849" s="95"/>
      <c r="I849" s="95"/>
      <c r="M849" s="5"/>
      <c r="N849" s="100"/>
    </row>
    <row r="850" spans="3:14" ht="13">
      <c r="C850" s="5"/>
      <c r="D850" s="95"/>
      <c r="I850" s="95"/>
      <c r="M850" s="5"/>
      <c r="N850" s="100"/>
    </row>
    <row r="851" spans="3:14" ht="13">
      <c r="C851" s="5"/>
      <c r="D851" s="95"/>
      <c r="I851" s="95"/>
      <c r="M851" s="5"/>
      <c r="N851" s="100"/>
    </row>
    <row r="852" spans="3:14" ht="13">
      <c r="C852" s="5"/>
      <c r="D852" s="95"/>
      <c r="I852" s="95"/>
      <c r="M852" s="5"/>
      <c r="N852" s="100"/>
    </row>
    <row r="853" spans="3:14" ht="13">
      <c r="C853" s="5"/>
      <c r="D853" s="95"/>
      <c r="I853" s="95"/>
      <c r="M853" s="5"/>
      <c r="N853" s="100"/>
    </row>
    <row r="854" spans="3:14" ht="13">
      <c r="C854" s="5"/>
      <c r="D854" s="95"/>
      <c r="I854" s="95"/>
      <c r="M854" s="5"/>
      <c r="N854" s="100"/>
    </row>
    <row r="855" spans="3:14" ht="13">
      <c r="C855" s="5"/>
      <c r="D855" s="95"/>
      <c r="I855" s="95"/>
      <c r="M855" s="5"/>
      <c r="N855" s="100"/>
    </row>
    <row r="856" spans="3:14" ht="13">
      <c r="C856" s="5"/>
      <c r="D856" s="95"/>
      <c r="I856" s="95"/>
      <c r="M856" s="5"/>
      <c r="N856" s="100"/>
    </row>
    <row r="857" spans="3:14" ht="13">
      <c r="C857" s="5"/>
      <c r="D857" s="95"/>
      <c r="I857" s="95"/>
      <c r="M857" s="5"/>
      <c r="N857" s="100"/>
    </row>
    <row r="858" spans="3:14" ht="13">
      <c r="C858" s="5"/>
      <c r="D858" s="95"/>
      <c r="I858" s="95"/>
      <c r="M858" s="5"/>
      <c r="N858" s="100"/>
    </row>
    <row r="859" spans="3:14" ht="13">
      <c r="C859" s="5"/>
      <c r="D859" s="95"/>
      <c r="I859" s="95"/>
      <c r="M859" s="5"/>
      <c r="N859" s="100"/>
    </row>
    <row r="860" spans="3:14" ht="13">
      <c r="C860" s="5"/>
      <c r="D860" s="95"/>
      <c r="I860" s="95"/>
      <c r="M860" s="5"/>
      <c r="N860" s="100"/>
    </row>
    <row r="861" spans="3:14" ht="13">
      <c r="C861" s="5"/>
      <c r="D861" s="95"/>
      <c r="I861" s="95"/>
      <c r="M861" s="5"/>
      <c r="N861" s="100"/>
    </row>
    <row r="862" spans="3:14" ht="13">
      <c r="C862" s="5"/>
      <c r="D862" s="95"/>
      <c r="I862" s="95"/>
      <c r="M862" s="5"/>
      <c r="N862" s="100"/>
    </row>
    <row r="863" spans="3:14" ht="13">
      <c r="C863" s="5"/>
      <c r="D863" s="95"/>
      <c r="I863" s="95"/>
      <c r="M863" s="5"/>
      <c r="N863" s="100"/>
    </row>
    <row r="864" spans="3:14" ht="13">
      <c r="C864" s="5"/>
      <c r="D864" s="95"/>
      <c r="I864" s="95"/>
      <c r="M864" s="5"/>
      <c r="N864" s="100"/>
    </row>
    <row r="865" spans="3:14" ht="13">
      <c r="C865" s="5"/>
      <c r="D865" s="95"/>
      <c r="I865" s="95"/>
      <c r="M865" s="5"/>
      <c r="N865" s="100"/>
    </row>
    <row r="866" spans="3:14" ht="13">
      <c r="C866" s="5"/>
      <c r="D866" s="95"/>
      <c r="I866" s="95"/>
      <c r="M866" s="5"/>
      <c r="N866" s="100"/>
    </row>
    <row r="867" spans="3:14" ht="13">
      <c r="C867" s="5"/>
      <c r="D867" s="95"/>
      <c r="I867" s="95"/>
      <c r="M867" s="5"/>
      <c r="N867" s="100"/>
    </row>
    <row r="868" spans="3:14" ht="13">
      <c r="C868" s="5"/>
      <c r="D868" s="95"/>
      <c r="I868" s="95"/>
      <c r="M868" s="5"/>
      <c r="N868" s="100"/>
    </row>
    <row r="869" spans="3:14" ht="13">
      <c r="C869" s="5"/>
      <c r="D869" s="95"/>
      <c r="I869" s="95"/>
      <c r="M869" s="5"/>
      <c r="N869" s="100"/>
    </row>
    <row r="870" spans="3:14" ht="13">
      <c r="C870" s="5"/>
      <c r="D870" s="95"/>
      <c r="I870" s="95"/>
      <c r="M870" s="5"/>
      <c r="N870" s="100"/>
    </row>
    <row r="871" spans="3:14" ht="13">
      <c r="C871" s="5"/>
      <c r="D871" s="95"/>
      <c r="I871" s="95"/>
      <c r="M871" s="5"/>
      <c r="N871" s="100"/>
    </row>
    <row r="872" spans="3:14" ht="13">
      <c r="C872" s="5"/>
      <c r="D872" s="95"/>
      <c r="I872" s="95"/>
      <c r="M872" s="5"/>
      <c r="N872" s="100"/>
    </row>
    <row r="873" spans="3:14" ht="13">
      <c r="C873" s="5"/>
      <c r="D873" s="95"/>
      <c r="I873" s="95"/>
      <c r="M873" s="5"/>
      <c r="N873" s="100"/>
    </row>
    <row r="874" spans="3:14" ht="13">
      <c r="C874" s="5"/>
      <c r="D874" s="95"/>
      <c r="I874" s="95"/>
      <c r="M874" s="5"/>
      <c r="N874" s="100"/>
    </row>
    <row r="875" spans="3:14" ht="13">
      <c r="C875" s="5"/>
      <c r="D875" s="95"/>
      <c r="I875" s="95"/>
      <c r="M875" s="5"/>
      <c r="N875" s="100"/>
    </row>
    <row r="876" spans="3:14" ht="13">
      <c r="C876" s="5"/>
      <c r="D876" s="95"/>
      <c r="I876" s="95"/>
      <c r="M876" s="5"/>
      <c r="N876" s="100"/>
    </row>
    <row r="877" spans="3:14" ht="13">
      <c r="C877" s="5"/>
      <c r="D877" s="95"/>
      <c r="I877" s="95"/>
      <c r="M877" s="5"/>
      <c r="N877" s="100"/>
    </row>
    <row r="878" spans="3:14" ht="13">
      <c r="C878" s="5"/>
      <c r="D878" s="95"/>
      <c r="I878" s="95"/>
      <c r="M878" s="5"/>
      <c r="N878" s="100"/>
    </row>
    <row r="879" spans="3:14" ht="13">
      <c r="C879" s="5"/>
      <c r="D879" s="95"/>
      <c r="I879" s="95"/>
      <c r="M879" s="5"/>
      <c r="N879" s="100"/>
    </row>
    <row r="880" spans="3:14" ht="13">
      <c r="C880" s="5"/>
      <c r="D880" s="95"/>
      <c r="I880" s="95"/>
      <c r="M880" s="5"/>
      <c r="N880" s="100"/>
    </row>
    <row r="881" spans="3:14" ht="13">
      <c r="C881" s="5"/>
      <c r="D881" s="95"/>
      <c r="I881" s="95"/>
      <c r="M881" s="5"/>
      <c r="N881" s="100"/>
    </row>
    <row r="882" spans="3:14" ht="13">
      <c r="C882" s="5"/>
      <c r="D882" s="95"/>
      <c r="I882" s="95"/>
      <c r="M882" s="5"/>
      <c r="N882" s="100"/>
    </row>
    <row r="883" spans="3:14" ht="13">
      <c r="C883" s="5"/>
      <c r="D883" s="95"/>
      <c r="I883" s="95"/>
      <c r="M883" s="5"/>
      <c r="N883" s="100"/>
    </row>
    <row r="884" spans="3:14" ht="13">
      <c r="C884" s="5"/>
      <c r="D884" s="95"/>
      <c r="I884" s="95"/>
      <c r="M884" s="5"/>
      <c r="N884" s="100"/>
    </row>
    <row r="885" spans="3:14" ht="13">
      <c r="C885" s="5"/>
      <c r="D885" s="95"/>
      <c r="I885" s="95"/>
      <c r="M885" s="5"/>
      <c r="N885" s="100"/>
    </row>
    <row r="886" spans="3:14" ht="13">
      <c r="C886" s="5"/>
      <c r="D886" s="95"/>
      <c r="I886" s="95"/>
      <c r="M886" s="5"/>
      <c r="N886" s="100"/>
    </row>
    <row r="887" spans="3:14" ht="13">
      <c r="C887" s="5"/>
      <c r="D887" s="95"/>
      <c r="I887" s="95"/>
      <c r="M887" s="5"/>
      <c r="N887" s="100"/>
    </row>
    <row r="888" spans="3:14" ht="13">
      <c r="C888" s="5"/>
      <c r="D888" s="95"/>
      <c r="I888" s="95"/>
      <c r="M888" s="5"/>
      <c r="N888" s="100"/>
    </row>
    <row r="889" spans="3:14" ht="13">
      <c r="C889" s="5"/>
      <c r="D889" s="95"/>
      <c r="I889" s="95"/>
      <c r="M889" s="5"/>
      <c r="N889" s="100"/>
    </row>
    <row r="890" spans="3:14" ht="13">
      <c r="C890" s="5"/>
      <c r="D890" s="95"/>
      <c r="I890" s="95"/>
      <c r="M890" s="5"/>
      <c r="N890" s="100"/>
    </row>
    <row r="891" spans="3:14" ht="13">
      <c r="C891" s="5"/>
      <c r="D891" s="95"/>
      <c r="I891" s="95"/>
      <c r="M891" s="5"/>
      <c r="N891" s="100"/>
    </row>
    <row r="892" spans="3:14" ht="13">
      <c r="C892" s="5"/>
      <c r="D892" s="95"/>
      <c r="I892" s="95"/>
      <c r="M892" s="5"/>
      <c r="N892" s="100"/>
    </row>
    <row r="893" spans="3:14" ht="13">
      <c r="C893" s="5"/>
      <c r="D893" s="95"/>
      <c r="I893" s="95"/>
      <c r="M893" s="5"/>
      <c r="N893" s="100"/>
    </row>
    <row r="894" spans="3:14" ht="13">
      <c r="C894" s="5"/>
      <c r="D894" s="95"/>
      <c r="I894" s="95"/>
      <c r="M894" s="5"/>
      <c r="N894" s="100"/>
    </row>
    <row r="895" spans="3:14" ht="13">
      <c r="C895" s="5"/>
      <c r="D895" s="95"/>
      <c r="I895" s="95"/>
      <c r="M895" s="5"/>
      <c r="N895" s="100"/>
    </row>
    <row r="896" spans="3:14" ht="13">
      <c r="C896" s="5"/>
      <c r="D896" s="95"/>
      <c r="I896" s="95"/>
      <c r="M896" s="5"/>
      <c r="N896" s="100"/>
    </row>
    <row r="897" spans="3:14" ht="13">
      <c r="C897" s="5"/>
      <c r="D897" s="95"/>
      <c r="I897" s="95"/>
      <c r="M897" s="5"/>
      <c r="N897" s="100"/>
    </row>
    <row r="898" spans="3:14" ht="13">
      <c r="C898" s="5"/>
      <c r="D898" s="95"/>
      <c r="I898" s="95"/>
      <c r="M898" s="5"/>
      <c r="N898" s="100"/>
    </row>
    <row r="899" spans="3:14" ht="13">
      <c r="C899" s="5"/>
      <c r="D899" s="95"/>
      <c r="I899" s="95"/>
      <c r="M899" s="5"/>
      <c r="N899" s="100"/>
    </row>
    <row r="900" spans="3:14" ht="13">
      <c r="C900" s="5"/>
      <c r="D900" s="95"/>
      <c r="I900" s="95"/>
      <c r="M900" s="5"/>
      <c r="N900" s="100"/>
    </row>
    <row r="901" spans="3:14" ht="13">
      <c r="C901" s="5"/>
      <c r="D901" s="95"/>
      <c r="I901" s="95"/>
      <c r="M901" s="5"/>
      <c r="N901" s="100"/>
    </row>
    <row r="902" spans="3:14" ht="13">
      <c r="C902" s="5"/>
      <c r="D902" s="95"/>
      <c r="I902" s="95"/>
      <c r="M902" s="5"/>
      <c r="N902" s="100"/>
    </row>
    <row r="903" spans="3:14" ht="13">
      <c r="C903" s="5"/>
      <c r="D903" s="95"/>
      <c r="I903" s="95"/>
      <c r="M903" s="5"/>
      <c r="N903" s="100"/>
    </row>
    <row r="904" spans="3:14" ht="13">
      <c r="C904" s="5"/>
      <c r="D904" s="95"/>
      <c r="I904" s="95"/>
      <c r="M904" s="5"/>
      <c r="N904" s="100"/>
    </row>
    <row r="905" spans="3:14" ht="13">
      <c r="C905" s="5"/>
      <c r="D905" s="95"/>
      <c r="I905" s="95"/>
      <c r="M905" s="5"/>
      <c r="N905" s="100"/>
    </row>
    <row r="906" spans="3:14" ht="13">
      <c r="C906" s="5"/>
      <c r="D906" s="95"/>
      <c r="I906" s="95"/>
      <c r="M906" s="5"/>
      <c r="N906" s="100"/>
    </row>
    <row r="907" spans="3:14" ht="13">
      <c r="C907" s="5"/>
      <c r="D907" s="95"/>
      <c r="I907" s="95"/>
      <c r="M907" s="5"/>
      <c r="N907" s="100"/>
    </row>
    <row r="908" spans="3:14" ht="13">
      <c r="C908" s="5"/>
      <c r="D908" s="95"/>
      <c r="I908" s="95"/>
      <c r="M908" s="5"/>
      <c r="N908" s="100"/>
    </row>
    <row r="909" spans="3:14" ht="13">
      <c r="C909" s="5"/>
      <c r="D909" s="95"/>
      <c r="I909" s="95"/>
      <c r="M909" s="5"/>
      <c r="N909" s="100"/>
    </row>
    <row r="910" spans="3:14" ht="13">
      <c r="C910" s="5"/>
      <c r="D910" s="95"/>
      <c r="I910" s="95"/>
      <c r="M910" s="5"/>
      <c r="N910" s="100"/>
    </row>
    <row r="911" spans="3:14" ht="13">
      <c r="C911" s="5"/>
      <c r="D911" s="95"/>
      <c r="I911" s="95"/>
      <c r="M911" s="5"/>
      <c r="N911" s="100"/>
    </row>
    <row r="912" spans="3:14" ht="13">
      <c r="C912" s="5"/>
      <c r="D912" s="95"/>
      <c r="I912" s="95"/>
      <c r="M912" s="5"/>
      <c r="N912" s="100"/>
    </row>
    <row r="913" spans="3:14" ht="13">
      <c r="C913" s="5"/>
      <c r="D913" s="95"/>
      <c r="I913" s="95"/>
      <c r="M913" s="5"/>
      <c r="N913" s="100"/>
    </row>
    <row r="914" spans="3:14" ht="13">
      <c r="C914" s="5"/>
      <c r="D914" s="95"/>
      <c r="I914" s="95"/>
      <c r="M914" s="5"/>
      <c r="N914" s="100"/>
    </row>
    <row r="915" spans="3:14" ht="13">
      <c r="C915" s="5"/>
      <c r="D915" s="95"/>
      <c r="I915" s="95"/>
      <c r="M915" s="5"/>
      <c r="N915" s="100"/>
    </row>
    <row r="916" spans="3:14" ht="13">
      <c r="C916" s="5"/>
      <c r="D916" s="95"/>
      <c r="I916" s="95"/>
      <c r="M916" s="5"/>
      <c r="N916" s="100"/>
    </row>
    <row r="917" spans="3:14" ht="13">
      <c r="C917" s="5"/>
      <c r="D917" s="95"/>
      <c r="I917" s="95"/>
      <c r="M917" s="5"/>
      <c r="N917" s="100"/>
    </row>
    <row r="918" spans="3:14" ht="13">
      <c r="C918" s="5"/>
      <c r="D918" s="95"/>
      <c r="I918" s="95"/>
      <c r="M918" s="5"/>
      <c r="N918" s="100"/>
    </row>
    <row r="919" spans="3:14" ht="13">
      <c r="C919" s="5"/>
      <c r="D919" s="95"/>
      <c r="I919" s="95"/>
      <c r="M919" s="5"/>
      <c r="N919" s="100"/>
    </row>
    <row r="920" spans="3:14" ht="13">
      <c r="C920" s="5"/>
      <c r="D920" s="95"/>
      <c r="I920" s="95"/>
      <c r="M920" s="5"/>
      <c r="N920" s="100"/>
    </row>
    <row r="921" spans="3:14" ht="13">
      <c r="C921" s="5"/>
      <c r="D921" s="95"/>
      <c r="I921" s="95"/>
      <c r="M921" s="5"/>
      <c r="N921" s="100"/>
    </row>
    <row r="922" spans="3:14" ht="13">
      <c r="C922" s="5"/>
      <c r="D922" s="95"/>
      <c r="I922" s="95"/>
      <c r="M922" s="5"/>
      <c r="N922" s="100"/>
    </row>
    <row r="923" spans="3:14" ht="13">
      <c r="C923" s="5"/>
      <c r="D923" s="95"/>
      <c r="I923" s="95"/>
      <c r="M923" s="5"/>
      <c r="N923" s="100"/>
    </row>
    <row r="924" spans="3:14" ht="13">
      <c r="C924" s="5"/>
      <c r="D924" s="95"/>
      <c r="I924" s="95"/>
      <c r="M924" s="5"/>
      <c r="N924" s="100"/>
    </row>
  </sheetData>
  <mergeCells count="2">
    <mergeCell ref="B4:E4"/>
    <mergeCell ref="G4:J4"/>
  </mergeCells>
  <hyperlinks>
    <hyperlink ref="G5" r:id="rId1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E1026"/>
  <sheetViews>
    <sheetView showGridLines="0" topLeftCell="A29" workbookViewId="0"/>
  </sheetViews>
  <sheetFormatPr baseColWidth="10" defaultColWidth="12.6640625" defaultRowHeight="15.75" customHeight="1"/>
  <cols>
    <col min="1" max="1" width="5.5" customWidth="1"/>
    <col min="2" max="2" width="1.5" customWidth="1"/>
    <col min="3" max="3" width="14.6640625" customWidth="1"/>
    <col min="4" max="4" width="24.6640625" customWidth="1"/>
    <col min="5" max="5" width="15.5" customWidth="1"/>
    <col min="6" max="6" width="24.1640625" customWidth="1"/>
    <col min="7" max="7" width="13.1640625" customWidth="1"/>
    <col min="8" max="8" width="14.1640625" customWidth="1"/>
    <col min="9" max="9" width="13.83203125" customWidth="1"/>
    <col min="10" max="12" width="18.1640625" customWidth="1"/>
    <col min="13" max="13" width="23.33203125" customWidth="1"/>
    <col min="14" max="15" width="6.83203125" customWidth="1"/>
    <col min="21" max="21" width="17.83203125" customWidth="1"/>
  </cols>
  <sheetData>
    <row r="1" spans="1:57" ht="26">
      <c r="A1" s="190"/>
      <c r="B1" s="190"/>
      <c r="C1" s="190"/>
      <c r="D1" s="190"/>
      <c r="E1" s="190"/>
      <c r="F1" s="190"/>
      <c r="G1" s="190"/>
      <c r="H1" s="190"/>
      <c r="I1" s="190"/>
      <c r="J1" s="190"/>
      <c r="K1" s="191"/>
      <c r="L1" s="191"/>
      <c r="M1" s="33"/>
      <c r="N1" s="33"/>
      <c r="O1" s="33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</row>
    <row r="2" spans="1:57" ht="26">
      <c r="A2" s="190"/>
      <c r="B2" s="315" t="s">
        <v>299</v>
      </c>
      <c r="C2" s="291"/>
      <c r="D2" s="291"/>
      <c r="E2" s="291"/>
      <c r="F2" s="291"/>
      <c r="G2" s="291"/>
      <c r="H2" s="291"/>
      <c r="I2" s="291"/>
      <c r="J2" s="291"/>
      <c r="K2" s="291"/>
      <c r="L2" s="292"/>
      <c r="M2" s="33"/>
      <c r="N2" s="33"/>
      <c r="O2" s="33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</row>
    <row r="3" spans="1:57" ht="26">
      <c r="A3" s="190"/>
      <c r="B3" s="190"/>
      <c r="C3" s="190"/>
      <c r="D3" s="190"/>
      <c r="E3" s="192"/>
      <c r="F3" s="190"/>
      <c r="G3" s="191"/>
      <c r="H3" s="190"/>
      <c r="I3" s="190"/>
      <c r="J3" s="190"/>
      <c r="K3" s="191"/>
      <c r="L3" s="191"/>
      <c r="M3" s="33"/>
      <c r="N3" s="33"/>
      <c r="O3" s="33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</row>
    <row r="4" spans="1:57" ht="21">
      <c r="A4" s="33"/>
      <c r="B4" s="33"/>
      <c r="C4" s="316" t="s">
        <v>300</v>
      </c>
      <c r="D4" s="291"/>
      <c r="E4" s="291"/>
      <c r="F4" s="292"/>
      <c r="G4" s="100"/>
      <c r="I4" s="316" t="s">
        <v>301</v>
      </c>
      <c r="J4" s="291"/>
      <c r="K4" s="291"/>
      <c r="L4" s="292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</row>
    <row r="5" spans="1:57" ht="25.5" customHeight="1">
      <c r="A5" s="32"/>
      <c r="B5" s="32"/>
      <c r="C5" s="126" t="s">
        <v>1</v>
      </c>
      <c r="D5" s="317">
        <f>'Actividad 1'!C5</f>
        <v>0</v>
      </c>
      <c r="E5" s="291"/>
      <c r="F5" s="292"/>
      <c r="G5" s="100"/>
      <c r="I5" s="142" t="s">
        <v>1</v>
      </c>
      <c r="J5" s="317">
        <f>'Actividad 1'!C13</f>
        <v>0</v>
      </c>
      <c r="K5" s="291"/>
      <c r="L5" s="292"/>
      <c r="M5" s="33"/>
      <c r="N5" s="33"/>
      <c r="O5" s="33"/>
      <c r="P5" s="318"/>
      <c r="Q5" s="289"/>
      <c r="R5" s="289"/>
      <c r="S5" s="289"/>
      <c r="T5" s="289"/>
      <c r="U5" s="289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</row>
    <row r="6" spans="1:57" ht="25.5" customHeight="1">
      <c r="A6" s="32"/>
      <c r="B6" s="32"/>
      <c r="C6" s="126" t="s">
        <v>2</v>
      </c>
      <c r="D6" s="317">
        <f>'Actividad 1'!C7</f>
        <v>0</v>
      </c>
      <c r="E6" s="291"/>
      <c r="F6" s="292"/>
      <c r="G6" s="100"/>
      <c r="I6" s="142" t="s">
        <v>2</v>
      </c>
      <c r="J6" s="317">
        <f>'Actividad 1'!C15</f>
        <v>0</v>
      </c>
      <c r="K6" s="291"/>
      <c r="L6" s="292"/>
      <c r="M6" s="33"/>
      <c r="N6" s="33"/>
      <c r="O6" s="33"/>
      <c r="P6" s="289"/>
      <c r="Q6" s="289"/>
      <c r="R6" s="289"/>
      <c r="S6" s="289"/>
      <c r="T6" s="289"/>
      <c r="U6" s="289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</row>
    <row r="7" spans="1:57" ht="25.5" customHeight="1">
      <c r="A7" s="32"/>
      <c r="B7" s="32"/>
      <c r="C7" s="126" t="s">
        <v>3</v>
      </c>
      <c r="D7" s="317">
        <f>'Actividad 1'!C9</f>
        <v>0</v>
      </c>
      <c r="E7" s="291"/>
      <c r="F7" s="292"/>
      <c r="G7" s="100"/>
      <c r="I7" s="142" t="s">
        <v>3</v>
      </c>
      <c r="J7" s="317">
        <f>'Actividad 1'!C17</f>
        <v>0</v>
      </c>
      <c r="K7" s="291"/>
      <c r="L7" s="292"/>
      <c r="M7" s="33"/>
      <c r="N7" s="33"/>
      <c r="O7" s="33"/>
      <c r="P7" s="289"/>
      <c r="Q7" s="289"/>
      <c r="R7" s="289"/>
      <c r="S7" s="289"/>
      <c r="T7" s="289"/>
      <c r="U7" s="289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</row>
    <row r="8" spans="1:57" ht="16">
      <c r="A8" s="32"/>
      <c r="B8" s="32"/>
      <c r="C8" s="32"/>
      <c r="D8" s="32"/>
      <c r="E8" s="102"/>
      <c r="F8" s="32"/>
      <c r="G8" s="36"/>
      <c r="H8" s="32"/>
      <c r="I8" s="32"/>
      <c r="J8" s="32"/>
      <c r="K8" s="36"/>
      <c r="L8" s="36"/>
      <c r="M8" s="33"/>
      <c r="N8" s="33"/>
      <c r="O8" s="33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</row>
    <row r="9" spans="1:57" ht="16">
      <c r="A9" s="32"/>
      <c r="B9" s="32"/>
      <c r="C9" s="32"/>
      <c r="D9" s="32"/>
      <c r="E9" s="102"/>
      <c r="F9" s="32"/>
      <c r="G9" s="36"/>
      <c r="H9" s="32"/>
      <c r="I9" s="32"/>
      <c r="J9" s="32"/>
      <c r="K9" s="36"/>
      <c r="L9" s="36"/>
      <c r="M9" s="33"/>
      <c r="N9" s="33"/>
      <c r="O9" s="33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</row>
    <row r="10" spans="1:57" ht="26">
      <c r="A10" s="190"/>
      <c r="B10" s="319" t="s">
        <v>12</v>
      </c>
      <c r="C10" s="291"/>
      <c r="D10" s="291"/>
      <c r="E10" s="291"/>
      <c r="F10" s="291"/>
      <c r="G10" s="291"/>
      <c r="H10" s="291"/>
      <c r="I10" s="291"/>
      <c r="J10" s="291"/>
      <c r="K10" s="291"/>
      <c r="L10" s="292"/>
      <c r="M10" s="33"/>
      <c r="N10" s="33"/>
      <c r="O10" s="33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</row>
    <row r="11" spans="1:57" ht="26">
      <c r="A11" s="190"/>
      <c r="B11" s="190"/>
      <c r="C11" s="190"/>
      <c r="D11" s="190"/>
      <c r="E11" s="192"/>
      <c r="F11" s="190"/>
      <c r="G11" s="191"/>
      <c r="H11" s="190"/>
      <c r="I11" s="190"/>
      <c r="J11" s="190"/>
      <c r="K11" s="191"/>
      <c r="L11" s="191"/>
      <c r="M11" s="33"/>
      <c r="N11" s="33"/>
      <c r="O11" s="33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</row>
    <row r="12" spans="1:57" ht="29">
      <c r="A12" s="190"/>
      <c r="B12" s="190"/>
      <c r="C12" s="302" t="s">
        <v>302</v>
      </c>
      <c r="D12" s="291"/>
      <c r="E12" s="291"/>
      <c r="F12" s="291"/>
      <c r="G12" s="292"/>
      <c r="H12" s="190"/>
      <c r="I12" s="320" t="s">
        <v>303</v>
      </c>
      <c r="J12" s="291"/>
      <c r="K12" s="291"/>
      <c r="L12" s="292"/>
      <c r="M12" s="33"/>
      <c r="N12" s="33"/>
      <c r="O12" s="33"/>
      <c r="P12" s="321"/>
      <c r="Q12" s="289"/>
      <c r="R12" s="289"/>
      <c r="S12" s="289"/>
      <c r="T12" s="289"/>
      <c r="U12" s="289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</row>
    <row r="13" spans="1:57" ht="26">
      <c r="A13" s="190"/>
      <c r="B13" s="190"/>
      <c r="C13" s="33"/>
      <c r="D13" s="34"/>
      <c r="E13" s="102"/>
      <c r="F13" s="35"/>
      <c r="G13" s="180"/>
      <c r="H13" s="35"/>
      <c r="K13" s="100"/>
      <c r="L13" s="100"/>
      <c r="M13" s="33"/>
      <c r="N13" s="33"/>
      <c r="O13" s="33"/>
      <c r="P13" s="289"/>
      <c r="Q13" s="289"/>
      <c r="R13" s="289"/>
      <c r="S13" s="289"/>
      <c r="T13" s="289"/>
      <c r="U13" s="289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</row>
    <row r="14" spans="1:57" ht="26">
      <c r="A14" s="190"/>
      <c r="B14" s="190"/>
      <c r="C14" s="193"/>
      <c r="D14" s="194" t="s">
        <v>12</v>
      </c>
      <c r="E14" s="195" t="s">
        <v>17</v>
      </c>
      <c r="F14" s="196" t="s">
        <v>18</v>
      </c>
      <c r="G14" s="197" t="s">
        <v>19</v>
      </c>
      <c r="I14" s="193" t="s">
        <v>12</v>
      </c>
      <c r="J14" s="196" t="s">
        <v>304</v>
      </c>
      <c r="K14" s="198" t="s">
        <v>305</v>
      </c>
      <c r="L14" s="199" t="s">
        <v>306</v>
      </c>
      <c r="M14" s="32"/>
      <c r="N14" s="32"/>
      <c r="O14" s="32"/>
      <c r="P14" s="289"/>
      <c r="Q14" s="289"/>
      <c r="R14" s="289"/>
      <c r="S14" s="289"/>
      <c r="T14" s="289"/>
      <c r="U14" s="289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7" ht="26">
      <c r="A15" s="190"/>
      <c r="B15" s="190"/>
      <c r="C15" s="200">
        <v>1</v>
      </c>
      <c r="D15" s="201" t="str">
        <f>'Actividad 2'!C5</f>
        <v>Vivienda</v>
      </c>
      <c r="E15" s="202">
        <f>'Actividad 2'!J5</f>
        <v>0</v>
      </c>
      <c r="F15" s="203">
        <f>'Actividad 2'!K5</f>
        <v>0</v>
      </c>
      <c r="G15" s="204">
        <f>'Actividad 2'!L5</f>
        <v>0</v>
      </c>
      <c r="I15" s="126" t="s">
        <v>1</v>
      </c>
      <c r="J15" s="128"/>
      <c r="K15" s="205"/>
      <c r="L15" s="205"/>
      <c r="M15" s="32"/>
      <c r="N15" s="32"/>
      <c r="O15" s="32"/>
      <c r="P15" s="289"/>
      <c r="Q15" s="289"/>
      <c r="R15" s="289"/>
      <c r="S15" s="289"/>
      <c r="T15" s="289"/>
      <c r="U15" s="289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</row>
    <row r="16" spans="1:57" ht="26">
      <c r="A16" s="190"/>
      <c r="B16" s="190"/>
      <c r="C16" s="200">
        <v>2</v>
      </c>
      <c r="D16" s="201" t="str">
        <f>'Actividad 2'!C20</f>
        <v>Supermercado</v>
      </c>
      <c r="E16" s="202">
        <f>'Actividad 2'!J20</f>
        <v>0</v>
      </c>
      <c r="F16" s="203">
        <f>'Actividad 2'!K20</f>
        <v>0</v>
      </c>
      <c r="G16" s="204">
        <f>'Actividad 2'!L20</f>
        <v>0</v>
      </c>
      <c r="I16" s="126" t="s">
        <v>2</v>
      </c>
      <c r="J16" s="128"/>
      <c r="K16" s="205"/>
      <c r="L16" s="205"/>
      <c r="M16" s="32"/>
      <c r="N16" s="32"/>
      <c r="O16" s="32"/>
      <c r="P16" s="289"/>
      <c r="Q16" s="289"/>
      <c r="R16" s="289"/>
      <c r="S16" s="289"/>
      <c r="T16" s="289"/>
      <c r="U16" s="289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</row>
    <row r="17" spans="1:55" ht="26">
      <c r="A17" s="190"/>
      <c r="B17" s="190"/>
      <c r="C17" s="200">
        <v>3</v>
      </c>
      <c r="D17" s="201" t="str">
        <f>'Actividad 2'!C25</f>
        <v>Educación</v>
      </c>
      <c r="E17" s="202">
        <f>'Actividad 2'!J25</f>
        <v>0</v>
      </c>
      <c r="F17" s="203">
        <f>'Actividad 2'!K25</f>
        <v>0</v>
      </c>
      <c r="G17" s="204">
        <f>'Actividad 2'!L25</f>
        <v>0</v>
      </c>
      <c r="I17" s="126" t="s">
        <v>3</v>
      </c>
      <c r="J17" s="206"/>
      <c r="K17" s="205"/>
      <c r="L17" s="205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</row>
    <row r="18" spans="1:55" ht="26">
      <c r="A18" s="190"/>
      <c r="B18" s="190"/>
      <c r="C18" s="200">
        <v>4</v>
      </c>
      <c r="D18" s="201" t="str">
        <f>'Actividad 2'!C35</f>
        <v>Salud</v>
      </c>
      <c r="E18" s="202">
        <f>'Actividad 2'!J35</f>
        <v>0</v>
      </c>
      <c r="F18" s="203">
        <f>'Actividad 2'!K35</f>
        <v>0</v>
      </c>
      <c r="G18" s="204">
        <f>'Actividad 2'!L35</f>
        <v>0</v>
      </c>
      <c r="I18" s="126" t="s">
        <v>307</v>
      </c>
      <c r="J18" s="206"/>
      <c r="K18" s="205"/>
      <c r="L18" s="205"/>
      <c r="M18" s="32"/>
      <c r="N18" s="32"/>
      <c r="O18" s="32"/>
      <c r="P18" s="321"/>
      <c r="Q18" s="289"/>
      <c r="R18" s="289"/>
      <c r="S18" s="289"/>
      <c r="T18" s="289"/>
      <c r="U18" s="289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</row>
    <row r="19" spans="1:55" ht="26">
      <c r="A19" s="190"/>
      <c r="B19" s="190"/>
      <c r="C19" s="200">
        <v>5</v>
      </c>
      <c r="D19" s="201" t="str">
        <f>'Actividad 2'!C43</f>
        <v>Transporte</v>
      </c>
      <c r="E19" s="202">
        <f>'Actividad 2'!J43</f>
        <v>0</v>
      </c>
      <c r="F19" s="203">
        <f>'Actividad 2'!K43</f>
        <v>0</v>
      </c>
      <c r="G19" s="204">
        <f>'Actividad 2'!L43</f>
        <v>0</v>
      </c>
      <c r="I19" s="193" t="s">
        <v>156</v>
      </c>
      <c r="J19" s="207">
        <f>SUM(J15:J18)</f>
        <v>0</v>
      </c>
      <c r="K19" s="208"/>
      <c r="L19" s="199"/>
      <c r="M19" s="32"/>
      <c r="N19" s="32"/>
      <c r="O19" s="32"/>
      <c r="P19" s="289"/>
      <c r="Q19" s="289"/>
      <c r="R19" s="289"/>
      <c r="S19" s="289"/>
      <c r="T19" s="289"/>
      <c r="U19" s="289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</row>
    <row r="20" spans="1:55" ht="26">
      <c r="A20" s="190"/>
      <c r="B20" s="190"/>
      <c r="C20" s="200">
        <v>6</v>
      </c>
      <c r="D20" s="201" t="str">
        <f>'Actividad 2'!C53</f>
        <v>Gastos Financieros</v>
      </c>
      <c r="E20" s="202">
        <f>'Actividad 2'!J53</f>
        <v>0</v>
      </c>
      <c r="F20" s="203">
        <f>'Actividad 2'!K53</f>
        <v>0</v>
      </c>
      <c r="G20" s="204">
        <f>'Actividad 2'!L53</f>
        <v>0</v>
      </c>
      <c r="K20" s="100"/>
      <c r="L20" s="191"/>
      <c r="M20" s="32"/>
      <c r="N20" s="32"/>
      <c r="O20" s="32"/>
      <c r="P20" s="289"/>
      <c r="Q20" s="289"/>
      <c r="R20" s="289"/>
      <c r="S20" s="289"/>
      <c r="T20" s="289"/>
      <c r="U20" s="289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</row>
    <row r="21" spans="1:55" ht="26">
      <c r="A21" s="190"/>
      <c r="B21" s="190"/>
      <c r="C21" s="200">
        <v>7</v>
      </c>
      <c r="D21" s="201" t="str">
        <f>'Actividad 2'!C65</f>
        <v>Mascotas</v>
      </c>
      <c r="E21" s="202">
        <f>'Actividad 2'!J65</f>
        <v>0</v>
      </c>
      <c r="F21" s="203">
        <f>'Actividad 2'!K65</f>
        <v>0</v>
      </c>
      <c r="G21" s="204">
        <f>'Actividad 2'!L65</f>
        <v>0</v>
      </c>
      <c r="I21" s="320" t="s">
        <v>308</v>
      </c>
      <c r="J21" s="292"/>
      <c r="K21" s="323">
        <f>F33*300</f>
        <v>0</v>
      </c>
      <c r="L21" s="292"/>
      <c r="M21" s="32"/>
      <c r="N21" s="32"/>
      <c r="O21" s="32"/>
      <c r="P21" s="289"/>
      <c r="Q21" s="289"/>
      <c r="R21" s="289"/>
      <c r="S21" s="289"/>
      <c r="T21" s="289"/>
      <c r="U21" s="289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</row>
    <row r="22" spans="1:55" ht="26">
      <c r="A22" s="190"/>
      <c r="B22" s="190"/>
      <c r="C22" s="200">
        <v>8</v>
      </c>
      <c r="D22" s="201" t="str">
        <f>'Actividad 2'!C70</f>
        <v>Vestuario</v>
      </c>
      <c r="E22" s="202">
        <f>'Actividad 2'!J70</f>
        <v>0</v>
      </c>
      <c r="F22" s="203">
        <f>'Actividad 2'!K70</f>
        <v>0</v>
      </c>
      <c r="G22" s="204">
        <f>'Actividad 2'!L70</f>
        <v>0</v>
      </c>
      <c r="K22" s="100"/>
      <c r="L22" s="191"/>
      <c r="M22" s="32"/>
      <c r="N22" s="32"/>
      <c r="O22" s="32"/>
      <c r="P22" s="289"/>
      <c r="Q22" s="289"/>
      <c r="R22" s="289"/>
      <c r="S22" s="289"/>
      <c r="T22" s="289"/>
      <c r="U22" s="289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</row>
    <row r="23" spans="1:55" ht="26">
      <c r="A23" s="190"/>
      <c r="B23" s="190"/>
      <c r="C23" s="200">
        <v>9</v>
      </c>
      <c r="D23" s="201" t="str">
        <f>'Actividad 2'!C78</f>
        <v>Subscripciones</v>
      </c>
      <c r="E23" s="202">
        <f>'Actividad 2'!J78</f>
        <v>0</v>
      </c>
      <c r="F23" s="203">
        <f>'Actividad 2'!K78</f>
        <v>0</v>
      </c>
      <c r="G23" s="204">
        <f>'Actividad 2'!L78</f>
        <v>0</v>
      </c>
      <c r="I23" s="322" t="s">
        <v>309</v>
      </c>
      <c r="J23" s="291"/>
      <c r="K23" s="291"/>
      <c r="L23" s="292"/>
      <c r="N23" s="32"/>
      <c r="O23" s="32"/>
      <c r="P23" s="289"/>
      <c r="Q23" s="289"/>
      <c r="R23" s="289"/>
      <c r="S23" s="289"/>
      <c r="T23" s="289"/>
      <c r="U23" s="289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</row>
    <row r="24" spans="1:55" ht="26">
      <c r="A24" s="190"/>
      <c r="B24" s="190"/>
      <c r="C24" s="200">
        <v>10</v>
      </c>
      <c r="D24" s="201" t="str">
        <f>'Actividad 2'!C91</f>
        <v>Deporte</v>
      </c>
      <c r="E24" s="202">
        <f>'Actividad 2'!J91</f>
        <v>0</v>
      </c>
      <c r="F24" s="203">
        <f>'Actividad 2'!K91</f>
        <v>0</v>
      </c>
      <c r="G24" s="204">
        <f>'Actividad 2'!L91</f>
        <v>0</v>
      </c>
      <c r="I24" s="126" t="s">
        <v>1</v>
      </c>
      <c r="J24" s="324"/>
      <c r="K24" s="291"/>
      <c r="L24" s="29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</row>
    <row r="25" spans="1:55" ht="26">
      <c r="A25" s="190"/>
      <c r="B25" s="190"/>
      <c r="C25" s="200">
        <v>11</v>
      </c>
      <c r="D25" s="201" t="str">
        <f>'Actividad 2'!C98</f>
        <v>Tecnología</v>
      </c>
      <c r="E25" s="202">
        <f>'Actividad 2'!J98</f>
        <v>0</v>
      </c>
      <c r="F25" s="203">
        <f>'Actividad 2'!K98</f>
        <v>0</v>
      </c>
      <c r="G25" s="204">
        <f>'Actividad 2'!L98</f>
        <v>0</v>
      </c>
      <c r="I25" s="126" t="s">
        <v>2</v>
      </c>
      <c r="J25" s="324"/>
      <c r="K25" s="291"/>
      <c r="L25" s="292"/>
      <c r="N25" s="32"/>
      <c r="O25" s="32"/>
      <c r="P25" s="321"/>
      <c r="Q25" s="289"/>
      <c r="R25" s="289"/>
      <c r="S25" s="289"/>
      <c r="T25" s="289"/>
      <c r="U25" s="289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</row>
    <row r="26" spans="1:55" ht="26">
      <c r="A26" s="190"/>
      <c r="B26" s="190"/>
      <c r="C26" s="200">
        <v>12</v>
      </c>
      <c r="D26" s="201" t="str">
        <f>'Actividad 2'!C102</f>
        <v>Entretenimiento</v>
      </c>
      <c r="E26" s="202">
        <f>'Actividad 2'!J102</f>
        <v>0</v>
      </c>
      <c r="F26" s="203">
        <f>'Actividad 2'!K102</f>
        <v>0</v>
      </c>
      <c r="G26" s="204">
        <f>'Actividad 2'!L102</f>
        <v>0</v>
      </c>
      <c r="I26" s="126" t="s">
        <v>3</v>
      </c>
      <c r="J26" s="324"/>
      <c r="K26" s="291"/>
      <c r="L26" s="292"/>
      <c r="N26" s="32"/>
      <c r="O26" s="32"/>
      <c r="P26" s="289"/>
      <c r="Q26" s="289"/>
      <c r="R26" s="289"/>
      <c r="S26" s="289"/>
      <c r="T26" s="289"/>
      <c r="U26" s="289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</row>
    <row r="27" spans="1:55" ht="26">
      <c r="A27" s="190"/>
      <c r="B27" s="190"/>
      <c r="C27" s="200">
        <v>13</v>
      </c>
      <c r="D27" s="201" t="str">
        <f>'Actividad 2'!C109</f>
        <v>Compras Online /Distintas de comida</v>
      </c>
      <c r="E27" s="202">
        <f>'Actividad 2'!J109</f>
        <v>0</v>
      </c>
      <c r="F27" s="203">
        <f>'Actividad 2'!K109</f>
        <v>0</v>
      </c>
      <c r="G27" s="204">
        <f>'Actividad 2'!L109</f>
        <v>0</v>
      </c>
      <c r="I27" s="126" t="s">
        <v>307</v>
      </c>
      <c r="J27" s="324"/>
      <c r="K27" s="291"/>
      <c r="L27" s="292"/>
      <c r="N27" s="32"/>
      <c r="O27" s="32"/>
      <c r="P27" s="289"/>
      <c r="Q27" s="289"/>
      <c r="R27" s="289"/>
      <c r="S27" s="289"/>
      <c r="T27" s="289"/>
      <c r="U27" s="289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</row>
    <row r="28" spans="1:55" ht="26">
      <c r="A28" s="190"/>
      <c r="B28" s="190"/>
      <c r="C28" s="200">
        <v>14</v>
      </c>
      <c r="D28" s="201" t="str">
        <f>'Actividad 2'!C120</f>
        <v>Cuidado Personal</v>
      </c>
      <c r="E28" s="202">
        <f>'Actividad 2'!J120</f>
        <v>0</v>
      </c>
      <c r="F28" s="203">
        <f>'Actividad 2'!K120</f>
        <v>0</v>
      </c>
      <c r="G28" s="204">
        <f>'Actividad 2'!L120</f>
        <v>0</v>
      </c>
      <c r="N28" s="32"/>
      <c r="O28" s="32"/>
      <c r="P28" s="289"/>
      <c r="Q28" s="289"/>
      <c r="R28" s="289"/>
      <c r="S28" s="289"/>
      <c r="T28" s="289"/>
      <c r="U28" s="289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</row>
    <row r="29" spans="1:55" ht="26">
      <c r="A29" s="190"/>
      <c r="B29" s="190"/>
      <c r="C29" s="200">
        <v>15</v>
      </c>
      <c r="D29" s="201" t="str">
        <f>'Actividad 2'!C123</f>
        <v>Viajes</v>
      </c>
      <c r="E29" s="202">
        <f>'Actividad 2'!J123</f>
        <v>0</v>
      </c>
      <c r="F29" s="203">
        <f>'Actividad 2'!K123</f>
        <v>0</v>
      </c>
      <c r="G29" s="204">
        <f>'Actividad 2'!L123</f>
        <v>0</v>
      </c>
      <c r="N29" s="32"/>
      <c r="O29" s="32"/>
      <c r="P29" s="289"/>
      <c r="Q29" s="289"/>
      <c r="R29" s="289"/>
      <c r="S29" s="289"/>
      <c r="T29" s="289"/>
      <c r="U29" s="289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</row>
    <row r="30" spans="1:55" ht="26">
      <c r="A30" s="190"/>
      <c r="B30" s="190"/>
      <c r="C30" s="200">
        <v>16</v>
      </c>
      <c r="D30" s="201" t="str">
        <f>'Actividad 2'!C128</f>
        <v>Donaciones</v>
      </c>
      <c r="E30" s="202">
        <f>'Actividad 2'!J128</f>
        <v>0</v>
      </c>
      <c r="F30" s="203">
        <f>'Actividad 2'!K128</f>
        <v>0</v>
      </c>
      <c r="G30" s="204">
        <f>'Actividad 2'!L128</f>
        <v>0</v>
      </c>
      <c r="N30" s="32"/>
      <c r="O30" s="32"/>
      <c r="P30" s="289"/>
      <c r="Q30" s="289"/>
      <c r="R30" s="289"/>
      <c r="S30" s="289"/>
      <c r="T30" s="289"/>
      <c r="U30" s="289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</row>
    <row r="31" spans="1:55" ht="26">
      <c r="A31" s="190"/>
      <c r="B31" s="190"/>
      <c r="C31" s="200">
        <v>17</v>
      </c>
      <c r="D31" s="201" t="str">
        <f>'Actividad 2'!C130</f>
        <v>Vicios</v>
      </c>
      <c r="E31" s="202">
        <f>'Actividad 2'!J130</f>
        <v>0</v>
      </c>
      <c r="F31" s="203">
        <f>'Actividad 2'!K130</f>
        <v>0</v>
      </c>
      <c r="G31" s="204">
        <f>'Actividad 2'!L130</f>
        <v>0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</row>
    <row r="32" spans="1:55" ht="26">
      <c r="A32" s="190"/>
      <c r="B32" s="190"/>
      <c r="C32" s="200">
        <v>18</v>
      </c>
      <c r="D32" s="201" t="str">
        <f>'Actividad 2'!C133</f>
        <v>Cargas Adicionales</v>
      </c>
      <c r="E32" s="202">
        <f>'Actividad 2'!J133</f>
        <v>0</v>
      </c>
      <c r="F32" s="203">
        <f>'Actividad 2'!K133</f>
        <v>0</v>
      </c>
      <c r="G32" s="204">
        <f>'Actividad 2'!L133</f>
        <v>0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</row>
    <row r="33" spans="1:57" ht="26">
      <c r="A33" s="190"/>
      <c r="B33" s="190"/>
      <c r="C33" s="89"/>
      <c r="D33" s="144" t="s">
        <v>156</v>
      </c>
      <c r="E33" s="209">
        <f t="shared" ref="E33:G33" si="0">SUM(E15:E32)</f>
        <v>0</v>
      </c>
      <c r="F33" s="209">
        <f t="shared" si="0"/>
        <v>0</v>
      </c>
      <c r="G33" s="210">
        <f t="shared" si="0"/>
        <v>0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</row>
    <row r="34" spans="1:57" ht="26">
      <c r="A34" s="190"/>
      <c r="B34" s="190"/>
      <c r="C34" s="190"/>
      <c r="D34" s="190"/>
      <c r="E34" s="192"/>
      <c r="F34" s="209"/>
      <c r="G34" s="210"/>
      <c r="N34" s="33"/>
      <c r="O34" s="33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</row>
    <row r="35" spans="1:57" ht="16">
      <c r="A35" s="32"/>
      <c r="B35" s="32"/>
      <c r="C35" s="32"/>
      <c r="D35" s="32"/>
      <c r="E35" s="102"/>
      <c r="F35" s="32"/>
      <c r="G35" s="36"/>
      <c r="H35" s="32"/>
      <c r="I35" s="32"/>
      <c r="J35" s="32"/>
      <c r="K35" s="36"/>
      <c r="L35" s="36"/>
      <c r="M35" s="33"/>
      <c r="N35" s="33"/>
      <c r="O35" s="33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</row>
    <row r="36" spans="1:57" ht="26">
      <c r="A36" s="190"/>
      <c r="B36" s="319" t="s">
        <v>160</v>
      </c>
      <c r="C36" s="291"/>
      <c r="D36" s="291"/>
      <c r="E36" s="291"/>
      <c r="F36" s="291"/>
      <c r="G36" s="291"/>
      <c r="H36" s="291"/>
      <c r="I36" s="291"/>
      <c r="J36" s="291"/>
      <c r="K36" s="291"/>
      <c r="L36" s="292"/>
      <c r="M36" s="33"/>
      <c r="N36" s="33"/>
      <c r="O36" s="33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</row>
    <row r="37" spans="1:57" ht="16">
      <c r="A37" s="32"/>
      <c r="B37" s="32"/>
      <c r="C37" s="32"/>
      <c r="D37" s="32"/>
      <c r="E37" s="102"/>
      <c r="F37" s="32"/>
      <c r="G37" s="36"/>
      <c r="H37" s="32"/>
      <c r="I37" s="32"/>
      <c r="J37" s="32"/>
      <c r="K37" s="36"/>
      <c r="L37" s="36"/>
      <c r="M37" s="33"/>
      <c r="N37" s="33"/>
      <c r="O37" s="33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</row>
    <row r="38" spans="1:57" ht="29">
      <c r="A38" s="32"/>
      <c r="B38" s="32"/>
      <c r="C38" s="302" t="s">
        <v>159</v>
      </c>
      <c r="D38" s="291"/>
      <c r="E38" s="291"/>
      <c r="F38" s="291"/>
      <c r="G38" s="292"/>
      <c r="H38" s="32"/>
      <c r="I38" s="32"/>
      <c r="J38" s="32"/>
      <c r="K38" s="32"/>
      <c r="L38" s="36"/>
      <c r="M38" s="33"/>
      <c r="N38" s="33"/>
      <c r="O38" s="33"/>
      <c r="P38" s="321"/>
      <c r="Q38" s="289"/>
      <c r="R38" s="289"/>
      <c r="S38" s="289"/>
      <c r="T38" s="289"/>
      <c r="U38" s="289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</row>
    <row r="39" spans="1:57" ht="16">
      <c r="A39" s="32"/>
      <c r="B39" s="32"/>
      <c r="C39" s="33"/>
      <c r="D39" s="34"/>
      <c r="E39" s="102"/>
      <c r="F39" s="33"/>
      <c r="G39" s="180"/>
      <c r="H39" s="33"/>
      <c r="I39" s="32"/>
      <c r="J39" s="32"/>
      <c r="K39" s="32"/>
      <c r="L39" s="180"/>
      <c r="M39" s="33"/>
      <c r="N39" s="33"/>
      <c r="O39" s="33"/>
      <c r="P39" s="289"/>
      <c r="Q39" s="289"/>
      <c r="R39" s="289"/>
      <c r="S39" s="289"/>
      <c r="T39" s="289"/>
      <c r="U39" s="289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</row>
    <row r="40" spans="1:57" ht="16">
      <c r="A40" s="32"/>
      <c r="B40" s="32"/>
      <c r="C40" s="89"/>
      <c r="D40" s="144" t="s">
        <v>160</v>
      </c>
      <c r="E40" s="209" t="s">
        <v>17</v>
      </c>
      <c r="F40" s="89" t="s">
        <v>18</v>
      </c>
      <c r="G40" s="91" t="s">
        <v>19</v>
      </c>
      <c r="I40" s="322" t="s">
        <v>309</v>
      </c>
      <c r="J40" s="291"/>
      <c r="K40" s="291"/>
      <c r="L40" s="292"/>
      <c r="M40" s="32"/>
      <c r="N40" s="32"/>
      <c r="O40" s="32"/>
      <c r="P40" s="289"/>
      <c r="Q40" s="289"/>
      <c r="R40" s="289"/>
      <c r="S40" s="289"/>
      <c r="T40" s="289"/>
      <c r="U40" s="289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</row>
    <row r="41" spans="1:57" ht="16">
      <c r="A41" s="32"/>
      <c r="B41" s="32"/>
      <c r="C41" s="200">
        <v>1</v>
      </c>
      <c r="D41" s="201" t="s">
        <v>161</v>
      </c>
      <c r="E41" s="202">
        <f>F41*12</f>
        <v>0</v>
      </c>
      <c r="F41" s="203">
        <f>'Actividad 3'!J6</f>
        <v>0</v>
      </c>
      <c r="G41" s="204">
        <f>'Actividad 3'!K6</f>
        <v>0</v>
      </c>
      <c r="I41" s="126" t="s">
        <v>1</v>
      </c>
      <c r="J41" s="324"/>
      <c r="K41" s="291"/>
      <c r="L41" s="292"/>
      <c r="M41" s="32"/>
      <c r="N41" s="32"/>
      <c r="O41" s="32"/>
      <c r="P41" s="289"/>
      <c r="Q41" s="289"/>
      <c r="R41" s="289"/>
      <c r="S41" s="289"/>
      <c r="T41" s="289"/>
      <c r="U41" s="289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</row>
    <row r="42" spans="1:57" ht="16">
      <c r="A42" s="32"/>
      <c r="B42" s="32"/>
      <c r="C42" s="200">
        <v>2</v>
      </c>
      <c r="D42" s="201" t="s">
        <v>166</v>
      </c>
      <c r="E42" s="202">
        <f>'Actividad 3'!I11</f>
        <v>0</v>
      </c>
      <c r="F42" s="203">
        <f>'Actividad 3'!J11</f>
        <v>0</v>
      </c>
      <c r="G42" s="204">
        <f>'Actividad 3'!K11</f>
        <v>0</v>
      </c>
      <c r="I42" s="126" t="s">
        <v>2</v>
      </c>
      <c r="J42" s="324"/>
      <c r="K42" s="291"/>
      <c r="L42" s="292"/>
      <c r="M42" s="36"/>
      <c r="N42" s="36"/>
      <c r="O42" s="36"/>
      <c r="P42" s="289"/>
      <c r="Q42" s="289"/>
      <c r="R42" s="289"/>
      <c r="S42" s="289"/>
      <c r="T42" s="289"/>
      <c r="U42" s="289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</row>
    <row r="43" spans="1:57" ht="16">
      <c r="A43" s="32"/>
      <c r="B43" s="32"/>
      <c r="C43" s="200">
        <v>3</v>
      </c>
      <c r="D43" s="201" t="s">
        <v>167</v>
      </c>
      <c r="E43" s="202">
        <f>'Actividad 3'!I16</f>
        <v>0</v>
      </c>
      <c r="F43" s="203">
        <f>'Actividad 3'!J16</f>
        <v>0</v>
      </c>
      <c r="G43" s="204">
        <f>'Actividad 3'!K16</f>
        <v>0</v>
      </c>
      <c r="I43" s="126" t="s">
        <v>3</v>
      </c>
      <c r="J43" s="324"/>
      <c r="K43" s="291"/>
      <c r="L43" s="292"/>
      <c r="M43" s="36"/>
      <c r="N43" s="36"/>
      <c r="O43" s="36"/>
      <c r="P43" s="289"/>
      <c r="Q43" s="289"/>
      <c r="R43" s="289"/>
      <c r="S43" s="289"/>
      <c r="T43" s="289"/>
      <c r="U43" s="289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</row>
    <row r="44" spans="1:57" ht="16">
      <c r="A44" s="32"/>
      <c r="B44" s="32"/>
      <c r="C44" s="200">
        <v>4</v>
      </c>
      <c r="D44" s="201" t="s">
        <v>170</v>
      </c>
      <c r="E44" s="202">
        <f>'Actividad 3'!I19</f>
        <v>0</v>
      </c>
      <c r="F44" s="203">
        <f>'Actividad 3'!J19</f>
        <v>0</v>
      </c>
      <c r="G44" s="204">
        <f>'Actividad 3'!K19</f>
        <v>0</v>
      </c>
      <c r="I44" s="126" t="s">
        <v>307</v>
      </c>
      <c r="J44" s="324"/>
      <c r="K44" s="291"/>
      <c r="L44" s="292"/>
      <c r="M44" s="32"/>
      <c r="N44" s="32"/>
      <c r="O44" s="32"/>
      <c r="P44" s="107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</row>
    <row r="45" spans="1:57" ht="16">
      <c r="A45" s="32"/>
      <c r="B45" s="32"/>
      <c r="C45" s="200">
        <v>5</v>
      </c>
      <c r="D45" s="201" t="s">
        <v>175</v>
      </c>
      <c r="E45" s="202">
        <f>'Actividad 3'!I24</f>
        <v>0</v>
      </c>
      <c r="F45" s="203">
        <f>'Actividad 3'!J24</f>
        <v>0</v>
      </c>
      <c r="G45" s="204">
        <f>'Actividad 3'!K24</f>
        <v>0</v>
      </c>
      <c r="I45" s="32"/>
      <c r="J45" s="32"/>
      <c r="K45" s="32"/>
      <c r="L45" s="36"/>
      <c r="M45" s="32"/>
      <c r="N45" s="32"/>
      <c r="O45" s="32"/>
      <c r="P45" s="321"/>
      <c r="Q45" s="289"/>
      <c r="R45" s="289"/>
      <c r="S45" s="289"/>
      <c r="T45" s="289"/>
      <c r="U45" s="289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</row>
    <row r="46" spans="1:57" ht="16">
      <c r="A46" s="32"/>
      <c r="B46" s="32"/>
      <c r="C46" s="200">
        <v>6</v>
      </c>
      <c r="D46" s="201" t="s">
        <v>179</v>
      </c>
      <c r="E46" s="202">
        <f>'Actividad 3'!I28</f>
        <v>0</v>
      </c>
      <c r="F46" s="203">
        <f>'Actividad 3'!J28</f>
        <v>0</v>
      </c>
      <c r="G46" s="204">
        <f>'Actividad 3'!K28</f>
        <v>0</v>
      </c>
      <c r="I46" s="32"/>
      <c r="J46" s="32"/>
      <c r="K46" s="32"/>
      <c r="L46" s="36"/>
      <c r="M46" s="32"/>
      <c r="N46" s="32"/>
      <c r="O46" s="32"/>
      <c r="P46" s="289"/>
      <c r="Q46" s="289"/>
      <c r="R46" s="289"/>
      <c r="S46" s="289"/>
      <c r="T46" s="289"/>
      <c r="U46" s="289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</row>
    <row r="47" spans="1:57" ht="16">
      <c r="A47" s="32"/>
      <c r="B47" s="32"/>
      <c r="C47" s="200">
        <v>7</v>
      </c>
      <c r="D47" s="201" t="s">
        <v>182</v>
      </c>
      <c r="E47" s="202">
        <f>'Actividad 3'!I31</f>
        <v>0</v>
      </c>
      <c r="F47" s="203">
        <f>'Actividad 3'!J31</f>
        <v>0</v>
      </c>
      <c r="G47" s="204">
        <f>'Actividad 3'!K31</f>
        <v>0</v>
      </c>
      <c r="I47" s="32"/>
      <c r="J47" s="32"/>
      <c r="K47" s="32"/>
      <c r="L47" s="36"/>
      <c r="M47" s="32"/>
      <c r="N47" s="32"/>
      <c r="O47" s="32"/>
      <c r="P47" s="289"/>
      <c r="Q47" s="289"/>
      <c r="R47" s="289"/>
      <c r="S47" s="289"/>
      <c r="T47" s="289"/>
      <c r="U47" s="289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</row>
    <row r="48" spans="1:57" ht="16">
      <c r="A48" s="32"/>
      <c r="B48" s="32"/>
      <c r="C48" s="200">
        <v>8</v>
      </c>
      <c r="D48" s="201" t="s">
        <v>186</v>
      </c>
      <c r="E48" s="202">
        <f>'Actividad 3'!I36</f>
        <v>0</v>
      </c>
      <c r="F48" s="203">
        <f>'Actividad 3'!J36</f>
        <v>0</v>
      </c>
      <c r="G48" s="204">
        <f>'Actividad 3'!K36</f>
        <v>0</v>
      </c>
      <c r="I48" s="32"/>
      <c r="J48" s="32"/>
      <c r="K48" s="32"/>
      <c r="L48" s="36"/>
      <c r="M48" s="32"/>
      <c r="N48" s="32"/>
      <c r="O48" s="32"/>
      <c r="P48" s="289"/>
      <c r="Q48" s="289"/>
      <c r="R48" s="289"/>
      <c r="S48" s="289"/>
      <c r="T48" s="289"/>
      <c r="U48" s="289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</row>
    <row r="49" spans="1:57" ht="16">
      <c r="A49" s="32"/>
      <c r="B49" s="32"/>
      <c r="C49" s="200">
        <v>9</v>
      </c>
      <c r="D49" s="201" t="s">
        <v>189</v>
      </c>
      <c r="E49" s="202">
        <f>'Actividad 3'!I40</f>
        <v>0</v>
      </c>
      <c r="F49" s="203">
        <f>'Actividad 3'!J40</f>
        <v>0</v>
      </c>
      <c r="G49" s="204">
        <f>'Actividad 3'!K40</f>
        <v>0</v>
      </c>
      <c r="I49" s="32"/>
      <c r="J49" s="32"/>
      <c r="K49" s="32"/>
      <c r="L49" s="36"/>
      <c r="M49" s="32"/>
      <c r="N49" s="32"/>
      <c r="O49" s="32"/>
      <c r="P49" s="289"/>
      <c r="Q49" s="289"/>
      <c r="R49" s="289"/>
      <c r="S49" s="289"/>
      <c r="T49" s="289"/>
      <c r="U49" s="289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</row>
    <row r="50" spans="1:57" ht="16">
      <c r="A50" s="32"/>
      <c r="B50" s="32"/>
      <c r="C50" s="200">
        <v>10</v>
      </c>
      <c r="D50" s="201" t="s">
        <v>49</v>
      </c>
      <c r="E50" s="202">
        <f>'Actividad 3'!I44</f>
        <v>0</v>
      </c>
      <c r="F50" s="203">
        <f>'Actividad 3'!J44</f>
        <v>0</v>
      </c>
      <c r="G50" s="204">
        <f>'Actividad 3'!K44</f>
        <v>0</v>
      </c>
      <c r="I50" s="32"/>
      <c r="J50" s="32"/>
      <c r="K50" s="32"/>
      <c r="L50" s="36"/>
      <c r="M50" s="32"/>
      <c r="N50" s="32"/>
      <c r="O50" s="32"/>
      <c r="P50" s="289"/>
      <c r="Q50" s="289"/>
      <c r="R50" s="289"/>
      <c r="S50" s="289"/>
      <c r="T50" s="289"/>
      <c r="U50" s="289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</row>
    <row r="51" spans="1:57" ht="16">
      <c r="A51" s="32"/>
      <c r="B51" s="32"/>
      <c r="C51" s="38"/>
      <c r="D51" s="39" t="s">
        <v>156</v>
      </c>
      <c r="E51" s="209">
        <f t="shared" ref="E51:G51" si="1">SUM(E41:E50)</f>
        <v>0</v>
      </c>
      <c r="F51" s="211">
        <f t="shared" si="1"/>
        <v>0</v>
      </c>
      <c r="G51" s="212">
        <f t="shared" si="1"/>
        <v>0</v>
      </c>
      <c r="I51" s="32"/>
      <c r="J51" s="32"/>
      <c r="K51" s="32"/>
      <c r="L51" s="100"/>
      <c r="M51" s="33"/>
      <c r="N51" s="33"/>
      <c r="O51" s="33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</row>
    <row r="52" spans="1:57" ht="16">
      <c r="A52" s="32"/>
      <c r="B52" s="32"/>
      <c r="C52" s="213"/>
      <c r="D52" s="214" t="s">
        <v>165</v>
      </c>
      <c r="E52" s="215">
        <f>'Actividad 4'!J18</f>
        <v>0</v>
      </c>
      <c r="F52" s="216">
        <f>E52/12</f>
        <v>0</v>
      </c>
      <c r="G52" s="217">
        <f t="shared" ref="G52:G53" si="2">SUM(G42:G51)</f>
        <v>0</v>
      </c>
      <c r="K52" s="36"/>
      <c r="L52" s="36"/>
      <c r="M52" s="33"/>
      <c r="N52" s="33"/>
      <c r="O52" s="33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</row>
    <row r="53" spans="1:57" ht="16">
      <c r="A53" s="32"/>
      <c r="B53" s="32"/>
      <c r="C53" s="38"/>
      <c r="D53" s="39" t="s">
        <v>310</v>
      </c>
      <c r="E53" s="209">
        <f t="shared" ref="E53:F53" si="3">E51-E52</f>
        <v>0</v>
      </c>
      <c r="F53" s="211">
        <f t="shared" si="3"/>
        <v>0</v>
      </c>
      <c r="G53" s="212">
        <f t="shared" si="2"/>
        <v>0</v>
      </c>
      <c r="K53" s="36"/>
      <c r="L53" s="36"/>
      <c r="M53" s="33"/>
      <c r="N53" s="33"/>
      <c r="O53" s="33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</row>
    <row r="54" spans="1:57" ht="16">
      <c r="A54" s="32"/>
      <c r="B54" s="32"/>
      <c r="C54" s="32"/>
      <c r="D54" s="218" t="s">
        <v>210</v>
      </c>
      <c r="E54" s="219"/>
      <c r="F54" s="219">
        <f>F53-F33</f>
        <v>0</v>
      </c>
      <c r="G54" s="36"/>
      <c r="K54" s="36"/>
      <c r="L54" s="36"/>
      <c r="M54" s="33"/>
      <c r="N54" s="33"/>
      <c r="O54" s="33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</row>
    <row r="55" spans="1:57" ht="16">
      <c r="A55" s="32"/>
      <c r="B55" s="32"/>
      <c r="C55" s="33"/>
      <c r="D55" s="33"/>
      <c r="E55" s="102"/>
      <c r="F55" s="32"/>
      <c r="G55" s="36"/>
      <c r="I55" s="220"/>
      <c r="J55" s="220"/>
      <c r="K55" s="221"/>
      <c r="L55" s="36"/>
      <c r="M55" s="33"/>
      <c r="N55" s="33"/>
      <c r="O55" s="33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</row>
    <row r="56" spans="1:57" ht="16">
      <c r="A56" s="32"/>
      <c r="B56" s="32"/>
      <c r="C56" s="33"/>
      <c r="D56" s="33"/>
      <c r="E56" s="102"/>
      <c r="F56" s="32"/>
      <c r="G56" s="36"/>
      <c r="I56" s="220"/>
      <c r="J56" s="220"/>
      <c r="K56" s="221"/>
      <c r="L56" s="36"/>
      <c r="M56" s="33"/>
      <c r="N56" s="33"/>
      <c r="O56" s="33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</row>
    <row r="57" spans="1:57" ht="26">
      <c r="A57" s="190"/>
      <c r="B57" s="319" t="s">
        <v>311</v>
      </c>
      <c r="C57" s="291"/>
      <c r="D57" s="291"/>
      <c r="E57" s="291"/>
      <c r="F57" s="291"/>
      <c r="G57" s="291"/>
      <c r="H57" s="291"/>
      <c r="I57" s="291"/>
      <c r="J57" s="291"/>
      <c r="K57" s="291"/>
      <c r="L57" s="292"/>
      <c r="M57" s="33"/>
      <c r="N57" s="33"/>
      <c r="O57" s="33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</row>
    <row r="58" spans="1:57" ht="16">
      <c r="A58" s="32"/>
      <c r="B58" s="32"/>
      <c r="C58" s="33"/>
      <c r="D58" s="33"/>
      <c r="E58" s="102"/>
      <c r="F58" s="32"/>
      <c r="G58" s="36"/>
      <c r="H58" s="32"/>
      <c r="I58" s="32"/>
      <c r="J58" s="32"/>
      <c r="K58" s="36"/>
      <c r="L58" s="36"/>
      <c r="M58" s="33"/>
      <c r="N58" s="33"/>
      <c r="O58" s="33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</row>
    <row r="59" spans="1:57" ht="16">
      <c r="A59" s="32"/>
      <c r="B59" s="32"/>
      <c r="C59" s="300" t="s">
        <v>228</v>
      </c>
      <c r="D59" s="291"/>
      <c r="E59" s="291"/>
      <c r="F59" s="292"/>
      <c r="G59" s="100"/>
      <c r="J59" s="38" t="s">
        <v>312</v>
      </c>
      <c r="K59" s="222"/>
      <c r="L59" s="40"/>
      <c r="M59" s="43"/>
      <c r="N59" s="33"/>
      <c r="O59" s="33"/>
      <c r="P59" s="321"/>
      <c r="Q59" s="289"/>
      <c r="R59" s="289"/>
      <c r="S59" s="289"/>
      <c r="T59" s="289"/>
      <c r="U59" s="289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</row>
    <row r="60" spans="1:57" ht="16">
      <c r="A60" s="32"/>
      <c r="B60" s="32"/>
      <c r="C60" s="156"/>
      <c r="D60" s="156"/>
      <c r="E60" s="223"/>
      <c r="F60" s="156"/>
      <c r="G60" s="224"/>
      <c r="K60" s="224"/>
      <c r="L60" s="156"/>
      <c r="M60" s="32"/>
      <c r="N60" s="33"/>
      <c r="O60" s="33"/>
      <c r="P60" s="289"/>
      <c r="Q60" s="289"/>
      <c r="R60" s="289"/>
      <c r="S60" s="289"/>
      <c r="T60" s="289"/>
      <c r="U60" s="289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</row>
    <row r="61" spans="1:57" ht="16">
      <c r="A61" s="32"/>
      <c r="B61" s="32"/>
      <c r="C61" s="38"/>
      <c r="D61" s="38"/>
      <c r="E61" s="209" t="s">
        <v>225</v>
      </c>
      <c r="F61" s="90" t="s">
        <v>19</v>
      </c>
      <c r="G61" s="90" t="s">
        <v>313</v>
      </c>
      <c r="H61" s="90" t="s">
        <v>314</v>
      </c>
      <c r="J61" s="38"/>
      <c r="K61" s="225"/>
      <c r="L61" s="89" t="s">
        <v>225</v>
      </c>
      <c r="M61" s="43" t="s">
        <v>19</v>
      </c>
      <c r="N61" s="33"/>
      <c r="O61" s="33"/>
      <c r="P61" s="289"/>
      <c r="Q61" s="289"/>
      <c r="R61" s="289"/>
      <c r="S61" s="289"/>
      <c r="T61" s="289"/>
      <c r="U61" s="289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</row>
    <row r="62" spans="1:57" ht="16">
      <c r="A62" s="32"/>
      <c r="B62" s="32"/>
      <c r="C62" s="200">
        <v>1</v>
      </c>
      <c r="D62" s="201" t="s">
        <v>231</v>
      </c>
      <c r="E62" s="226">
        <f>'Actividad 5'!D7</f>
        <v>0</v>
      </c>
      <c r="F62" s="204">
        <f t="shared" ref="F62:F74" si="4">IFERROR(E62/$E$75,0)</f>
        <v>0</v>
      </c>
      <c r="G62" s="178"/>
      <c r="H62" s="227">
        <f t="shared" ref="H62:H74" si="5">F62*G62</f>
        <v>0</v>
      </c>
      <c r="J62" s="200">
        <v>1</v>
      </c>
      <c r="K62" s="228" t="s">
        <v>232</v>
      </c>
      <c r="L62" s="203">
        <f>'Actividad 5'!I7</f>
        <v>0</v>
      </c>
      <c r="M62" s="204">
        <f>IFERROR(L62/'Actividad 5'!$I$44,0)</f>
        <v>0</v>
      </c>
      <c r="N62" s="33"/>
      <c r="O62" s="33"/>
      <c r="P62" s="289"/>
      <c r="Q62" s="289"/>
      <c r="R62" s="289"/>
      <c r="S62" s="289"/>
      <c r="T62" s="289"/>
      <c r="U62" s="289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</row>
    <row r="63" spans="1:57" ht="16">
      <c r="A63" s="32"/>
      <c r="B63" s="32"/>
      <c r="C63" s="200">
        <v>2</v>
      </c>
      <c r="D63" s="201" t="s">
        <v>237</v>
      </c>
      <c r="E63" s="226">
        <f>'Actividad 5'!D12</f>
        <v>0</v>
      </c>
      <c r="F63" s="204">
        <f t="shared" si="4"/>
        <v>0</v>
      </c>
      <c r="G63" s="178"/>
      <c r="H63" s="227">
        <f t="shared" si="5"/>
        <v>0</v>
      </c>
      <c r="J63" s="200">
        <v>2</v>
      </c>
      <c r="K63" s="228" t="s">
        <v>238</v>
      </c>
      <c r="L63" s="203">
        <f>'Actividad 5'!I12</f>
        <v>0</v>
      </c>
      <c r="M63" s="204">
        <f>IFERROR(L63/'Actividad 5'!$I$44,0)</f>
        <v>0</v>
      </c>
      <c r="N63" s="33"/>
      <c r="O63" s="33"/>
      <c r="P63" s="289"/>
      <c r="Q63" s="289"/>
      <c r="R63" s="289"/>
      <c r="S63" s="289"/>
      <c r="T63" s="289"/>
      <c r="U63" s="289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</row>
    <row r="64" spans="1:57" ht="16">
      <c r="A64" s="32"/>
      <c r="B64" s="32"/>
      <c r="C64" s="200">
        <v>3</v>
      </c>
      <c r="D64" s="201" t="s">
        <v>239</v>
      </c>
      <c r="E64" s="226">
        <f>'Actividad 5'!D17</f>
        <v>0</v>
      </c>
      <c r="F64" s="204">
        <f t="shared" si="4"/>
        <v>0</v>
      </c>
      <c r="G64" s="178"/>
      <c r="H64" s="227">
        <f t="shared" si="5"/>
        <v>0</v>
      </c>
      <c r="J64" s="200">
        <v>3</v>
      </c>
      <c r="K64" s="228" t="s">
        <v>315</v>
      </c>
      <c r="L64" s="203">
        <f>'Actividad 5'!I17</f>
        <v>0</v>
      </c>
      <c r="M64" s="204">
        <f>IFERROR(L64/'Actividad 5'!$I$44,0)</f>
        <v>0</v>
      </c>
      <c r="N64" s="33"/>
      <c r="O64" s="33"/>
      <c r="P64" s="289"/>
      <c r="Q64" s="289"/>
      <c r="R64" s="289"/>
      <c r="S64" s="289"/>
      <c r="T64" s="289"/>
      <c r="U64" s="289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</row>
    <row r="65" spans="1:57" ht="16">
      <c r="A65" s="32"/>
      <c r="B65" s="32"/>
      <c r="C65" s="200">
        <v>4</v>
      </c>
      <c r="D65" s="201" t="s">
        <v>241</v>
      </c>
      <c r="E65" s="226">
        <f>'Actividad 5'!D28</f>
        <v>0</v>
      </c>
      <c r="F65" s="204">
        <f t="shared" si="4"/>
        <v>0</v>
      </c>
      <c r="G65" s="178"/>
      <c r="H65" s="227">
        <f t="shared" si="5"/>
        <v>0</v>
      </c>
      <c r="J65" s="200">
        <v>4</v>
      </c>
      <c r="K65" s="228" t="s">
        <v>242</v>
      </c>
      <c r="L65" s="203">
        <f>'Actividad 5'!I28</f>
        <v>0</v>
      </c>
      <c r="M65" s="204">
        <f>IFERROR(L65/'Actividad 5'!$I$44,0)</f>
        <v>0</v>
      </c>
      <c r="N65" s="33"/>
      <c r="O65" s="33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</row>
    <row r="66" spans="1:57" ht="16">
      <c r="A66" s="32"/>
      <c r="B66" s="32"/>
      <c r="C66" s="200">
        <v>5</v>
      </c>
      <c r="D66" s="201" t="s">
        <v>246</v>
      </c>
      <c r="E66" s="226">
        <f>'Actividad 5'!D33</f>
        <v>0</v>
      </c>
      <c r="F66" s="204">
        <f t="shared" si="4"/>
        <v>0</v>
      </c>
      <c r="G66" s="178"/>
      <c r="H66" s="227">
        <f t="shared" si="5"/>
        <v>0</v>
      </c>
      <c r="J66" s="200">
        <v>5</v>
      </c>
      <c r="K66" s="228" t="s">
        <v>247</v>
      </c>
      <c r="L66" s="203">
        <f>'Actividad 5'!I33</f>
        <v>0</v>
      </c>
      <c r="M66" s="204">
        <f>IFERROR(L66/'Actividad 5'!$I$44,0)</f>
        <v>0</v>
      </c>
      <c r="N66" s="33"/>
      <c r="O66" s="33"/>
      <c r="P66" s="321"/>
      <c r="Q66" s="289"/>
      <c r="R66" s="289"/>
      <c r="S66" s="289"/>
      <c r="T66" s="289"/>
      <c r="U66" s="289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</row>
    <row r="67" spans="1:57" ht="16">
      <c r="A67" s="32"/>
      <c r="B67" s="32"/>
      <c r="C67" s="200">
        <v>6</v>
      </c>
      <c r="D67" s="201" t="s">
        <v>191</v>
      </c>
      <c r="E67" s="226">
        <f>'Actividad 5'!D37</f>
        <v>0</v>
      </c>
      <c r="F67" s="204">
        <f t="shared" si="4"/>
        <v>0</v>
      </c>
      <c r="G67" s="178"/>
      <c r="H67" s="227">
        <f t="shared" si="5"/>
        <v>0</v>
      </c>
      <c r="J67" s="200">
        <v>6</v>
      </c>
      <c r="K67" s="228" t="s">
        <v>252</v>
      </c>
      <c r="L67" s="203">
        <f>'Actividad 5'!I38</f>
        <v>0</v>
      </c>
      <c r="M67" s="204">
        <f>IFERROR(L67/'Actividad 5'!$I$44,0)</f>
        <v>0</v>
      </c>
      <c r="N67" s="33"/>
      <c r="O67" s="33"/>
      <c r="P67" s="289"/>
      <c r="Q67" s="289"/>
      <c r="R67" s="289"/>
      <c r="S67" s="289"/>
      <c r="T67" s="289"/>
      <c r="U67" s="289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</row>
    <row r="68" spans="1:57" ht="16">
      <c r="A68" s="32"/>
      <c r="B68" s="32"/>
      <c r="C68" s="200">
        <v>7</v>
      </c>
      <c r="D68" s="201" t="s">
        <v>176</v>
      </c>
      <c r="E68" s="226">
        <f>'Actividad 5'!D42</f>
        <v>0</v>
      </c>
      <c r="F68" s="204">
        <f t="shared" si="4"/>
        <v>0</v>
      </c>
      <c r="G68" s="178"/>
      <c r="H68" s="227">
        <f t="shared" si="5"/>
        <v>0</v>
      </c>
      <c r="J68" s="38"/>
      <c r="K68" s="225" t="s">
        <v>225</v>
      </c>
      <c r="L68" s="90">
        <f t="shared" ref="L68:M68" si="6">SUM(L62:L67)</f>
        <v>0</v>
      </c>
      <c r="M68" s="210">
        <f t="shared" si="6"/>
        <v>0</v>
      </c>
      <c r="N68" s="33"/>
      <c r="O68" s="33"/>
      <c r="P68" s="289"/>
      <c r="Q68" s="289"/>
      <c r="R68" s="289"/>
      <c r="S68" s="289"/>
      <c r="T68" s="289"/>
      <c r="U68" s="289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</row>
    <row r="69" spans="1:57" ht="16">
      <c r="A69" s="32"/>
      <c r="B69" s="32"/>
      <c r="C69" s="200">
        <v>8</v>
      </c>
      <c r="D69" s="201" t="s">
        <v>177</v>
      </c>
      <c r="E69" s="226">
        <f>'Actividad 5'!D53</f>
        <v>0</v>
      </c>
      <c r="F69" s="204">
        <f t="shared" si="4"/>
        <v>0</v>
      </c>
      <c r="G69" s="178"/>
      <c r="H69" s="227">
        <f t="shared" si="5"/>
        <v>0</v>
      </c>
      <c r="K69" s="100"/>
      <c r="L69" s="32"/>
      <c r="M69" s="36"/>
      <c r="N69" s="33"/>
      <c r="O69" s="33"/>
      <c r="P69" s="289"/>
      <c r="Q69" s="289"/>
      <c r="R69" s="289"/>
      <c r="S69" s="289"/>
      <c r="T69" s="289"/>
      <c r="U69" s="289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</row>
    <row r="70" spans="1:57" ht="16">
      <c r="A70" s="32"/>
      <c r="B70" s="32"/>
      <c r="C70" s="200">
        <v>9</v>
      </c>
      <c r="D70" s="201" t="s">
        <v>277</v>
      </c>
      <c r="E70" s="226">
        <f>'Actividad 5'!D60</f>
        <v>0</v>
      </c>
      <c r="F70" s="204">
        <f t="shared" si="4"/>
        <v>0</v>
      </c>
      <c r="G70" s="178"/>
      <c r="H70" s="227">
        <f t="shared" si="5"/>
        <v>0</v>
      </c>
      <c r="J70" s="38" t="s">
        <v>298</v>
      </c>
      <c r="K70" s="222"/>
      <c r="L70" s="43"/>
      <c r="M70" s="211">
        <f>E75-L68</f>
        <v>0</v>
      </c>
      <c r="N70" s="183"/>
      <c r="O70" s="183"/>
      <c r="P70" s="289"/>
      <c r="Q70" s="289"/>
      <c r="R70" s="289"/>
      <c r="S70" s="289"/>
      <c r="T70" s="289"/>
      <c r="U70" s="289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</row>
    <row r="71" spans="1:57" ht="16">
      <c r="A71" s="32"/>
      <c r="B71" s="32"/>
      <c r="C71" s="200">
        <v>10</v>
      </c>
      <c r="D71" s="201" t="s">
        <v>281</v>
      </c>
      <c r="E71" s="226">
        <f>'Actividad 5'!D64</f>
        <v>0</v>
      </c>
      <c r="F71" s="204">
        <f t="shared" si="4"/>
        <v>0</v>
      </c>
      <c r="G71" s="178"/>
      <c r="H71" s="227">
        <f t="shared" si="5"/>
        <v>0</v>
      </c>
      <c r="K71" s="100"/>
      <c r="L71" s="32"/>
      <c r="M71" s="36"/>
      <c r="N71" s="183"/>
      <c r="O71" s="183"/>
      <c r="P71" s="289"/>
      <c r="Q71" s="289"/>
      <c r="R71" s="289"/>
      <c r="S71" s="289"/>
      <c r="T71" s="289"/>
      <c r="U71" s="289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</row>
    <row r="72" spans="1:57" ht="16">
      <c r="A72" s="32"/>
      <c r="B72" s="32"/>
      <c r="C72" s="200">
        <v>11</v>
      </c>
      <c r="D72" s="201" t="s">
        <v>285</v>
      </c>
      <c r="E72" s="226">
        <f>'Actividad 5'!D68</f>
        <v>0</v>
      </c>
      <c r="F72" s="204">
        <f t="shared" si="4"/>
        <v>0</v>
      </c>
      <c r="G72" s="178"/>
      <c r="H72" s="227">
        <f t="shared" si="5"/>
        <v>0</v>
      </c>
      <c r="K72" s="199" t="s">
        <v>316</v>
      </c>
      <c r="L72" s="229" t="s">
        <v>317</v>
      </c>
      <c r="M72" s="229" t="s">
        <v>318</v>
      </c>
      <c r="N72" s="33"/>
      <c r="O72" s="33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</row>
    <row r="73" spans="1:57" ht="16">
      <c r="A73" s="32"/>
      <c r="B73" s="32"/>
      <c r="C73" s="200">
        <v>12</v>
      </c>
      <c r="D73" s="201" t="s">
        <v>289</v>
      </c>
      <c r="E73" s="226">
        <f>'Actividad 5'!D72</f>
        <v>0</v>
      </c>
      <c r="F73" s="204">
        <f t="shared" si="4"/>
        <v>0</v>
      </c>
      <c r="G73" s="178"/>
      <c r="H73" s="227">
        <f t="shared" si="5"/>
        <v>0</v>
      </c>
      <c r="I73" s="32"/>
      <c r="J73" s="32"/>
      <c r="K73" s="180"/>
      <c r="L73" s="180"/>
      <c r="M73" s="33"/>
      <c r="N73" s="33"/>
      <c r="O73" s="33"/>
      <c r="P73" s="321"/>
      <c r="Q73" s="289"/>
      <c r="R73" s="289"/>
      <c r="S73" s="289"/>
      <c r="T73" s="289"/>
      <c r="U73" s="289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</row>
    <row r="74" spans="1:57" ht="16">
      <c r="A74" s="32"/>
      <c r="B74" s="32"/>
      <c r="C74" s="200">
        <v>13</v>
      </c>
      <c r="D74" s="201" t="s">
        <v>49</v>
      </c>
      <c r="E74" s="226">
        <f>'Actividad 5'!D77</f>
        <v>0</v>
      </c>
      <c r="F74" s="204">
        <f t="shared" si="4"/>
        <v>0</v>
      </c>
      <c r="G74" s="178"/>
      <c r="H74" s="227">
        <f t="shared" si="5"/>
        <v>0</v>
      </c>
      <c r="K74" s="327"/>
      <c r="L74" s="330"/>
      <c r="M74" s="331"/>
      <c r="N74" s="33"/>
      <c r="O74" s="33"/>
      <c r="P74" s="289"/>
      <c r="Q74" s="289"/>
      <c r="R74" s="289"/>
      <c r="S74" s="289"/>
      <c r="T74" s="289"/>
      <c r="U74" s="289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</row>
    <row r="75" spans="1:57" ht="16">
      <c r="A75" s="32"/>
      <c r="B75" s="32"/>
      <c r="C75" s="38"/>
      <c r="D75" s="186" t="s">
        <v>297</v>
      </c>
      <c r="E75" s="209">
        <f t="shared" ref="E75:F75" si="7">SUM(E62:E74)</f>
        <v>0</v>
      </c>
      <c r="F75" s="210">
        <f t="shared" si="7"/>
        <v>0</v>
      </c>
      <c r="G75" s="210"/>
      <c r="H75" s="230">
        <f>SUM(H62:H74)</f>
        <v>0</v>
      </c>
      <c r="I75" s="100"/>
      <c r="K75" s="328"/>
      <c r="L75" s="328"/>
      <c r="M75" s="310"/>
      <c r="N75" s="33"/>
      <c r="O75" s="33"/>
      <c r="P75" s="289"/>
      <c r="Q75" s="289"/>
      <c r="R75" s="289"/>
      <c r="S75" s="289"/>
      <c r="T75" s="289"/>
      <c r="U75" s="289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</row>
    <row r="76" spans="1:57" ht="16">
      <c r="A76" s="32"/>
      <c r="B76" s="32"/>
      <c r="C76" s="33"/>
      <c r="D76" s="33"/>
      <c r="E76" s="102"/>
      <c r="F76" s="32"/>
      <c r="G76" s="36"/>
      <c r="K76" s="328"/>
      <c r="L76" s="328"/>
      <c r="M76" s="310"/>
      <c r="N76" s="33"/>
      <c r="O76" s="33"/>
      <c r="P76" s="289"/>
      <c r="Q76" s="289"/>
      <c r="R76" s="289"/>
      <c r="S76" s="289"/>
      <c r="T76" s="289"/>
      <c r="U76" s="289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</row>
    <row r="77" spans="1:57" ht="16">
      <c r="A77" s="32"/>
      <c r="B77" s="32"/>
      <c r="C77" s="325" t="s">
        <v>319</v>
      </c>
      <c r="D77" s="291"/>
      <c r="E77" s="291"/>
      <c r="F77" s="292"/>
      <c r="G77" s="36"/>
      <c r="H77" s="185"/>
      <c r="K77" s="328"/>
      <c r="L77" s="328"/>
      <c r="M77" s="310"/>
      <c r="N77" s="33"/>
      <c r="O77" s="33"/>
      <c r="P77" s="289"/>
      <c r="Q77" s="289"/>
      <c r="R77" s="289"/>
      <c r="S77" s="289"/>
      <c r="T77" s="289"/>
      <c r="U77" s="289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</row>
    <row r="78" spans="1:57" ht="16">
      <c r="A78" s="32"/>
      <c r="B78" s="32"/>
      <c r="C78" s="89" t="s">
        <v>320</v>
      </c>
      <c r="D78" s="89" t="s">
        <v>321</v>
      </c>
      <c r="E78" s="209" t="s">
        <v>322</v>
      </c>
      <c r="F78" s="89" t="s">
        <v>323</v>
      </c>
      <c r="G78" s="89" t="s">
        <v>225</v>
      </c>
      <c r="H78" s="89" t="s">
        <v>324</v>
      </c>
      <c r="K78" s="328"/>
      <c r="L78" s="328"/>
      <c r="M78" s="310"/>
      <c r="N78" s="33"/>
      <c r="O78" s="33"/>
      <c r="P78" s="289"/>
      <c r="Q78" s="289"/>
      <c r="R78" s="289"/>
      <c r="S78" s="289"/>
      <c r="T78" s="289"/>
      <c r="U78" s="289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</row>
    <row r="79" spans="1:57" ht="16">
      <c r="A79" s="32"/>
      <c r="B79" s="32"/>
      <c r="C79" s="200" t="s">
        <v>325</v>
      </c>
      <c r="D79" s="231">
        <v>3</v>
      </c>
      <c r="E79" s="202">
        <f t="shared" ref="E79:E81" si="8">D79*$F$33</f>
        <v>0</v>
      </c>
      <c r="F79" s="232"/>
      <c r="G79" s="233">
        <f>E79</f>
        <v>0</v>
      </c>
      <c r="H79" s="234">
        <f t="shared" ref="H79:H81" si="9">IFERROR(G79/E79,0)</f>
        <v>0</v>
      </c>
      <c r="I79" s="235"/>
      <c r="J79" s="236"/>
      <c r="K79" s="328"/>
      <c r="L79" s="328"/>
      <c r="M79" s="310"/>
      <c r="N79" s="33"/>
      <c r="O79" s="33"/>
      <c r="P79" s="237"/>
      <c r="Q79" s="32"/>
      <c r="R79" s="94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</row>
    <row r="80" spans="1:57" ht="16">
      <c r="A80" s="32"/>
      <c r="B80" s="32"/>
      <c r="C80" s="200" t="s">
        <v>326</v>
      </c>
      <c r="D80" s="231">
        <v>24</v>
      </c>
      <c r="E80" s="202">
        <f t="shared" si="8"/>
        <v>0</v>
      </c>
      <c r="F80" s="200"/>
      <c r="G80" s="203">
        <f>E62+E64+E68-G79</f>
        <v>0</v>
      </c>
      <c r="H80" s="204">
        <f t="shared" si="9"/>
        <v>0</v>
      </c>
      <c r="I80" s="100"/>
      <c r="K80" s="328"/>
      <c r="L80" s="328"/>
      <c r="M80" s="310"/>
      <c r="N80" s="33"/>
      <c r="O80" s="33"/>
      <c r="P80" s="321"/>
      <c r="Q80" s="289"/>
      <c r="R80" s="289"/>
      <c r="S80" s="289"/>
      <c r="T80" s="289"/>
      <c r="U80" s="289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</row>
    <row r="81" spans="1:57" ht="16">
      <c r="A81" s="32"/>
      <c r="B81" s="32"/>
      <c r="C81" s="200" t="s">
        <v>327</v>
      </c>
      <c r="D81" s="231">
        <f>300-D80-D79</f>
        <v>273</v>
      </c>
      <c r="E81" s="202">
        <f t="shared" si="8"/>
        <v>0</v>
      </c>
      <c r="F81" s="200"/>
      <c r="G81" s="203">
        <f>E67+E65</f>
        <v>0</v>
      </c>
      <c r="H81" s="204">
        <f t="shared" si="9"/>
        <v>0</v>
      </c>
      <c r="K81" s="328"/>
      <c r="L81" s="328"/>
      <c r="M81" s="310"/>
      <c r="N81" s="33"/>
      <c r="O81" s="33"/>
      <c r="P81" s="289"/>
      <c r="Q81" s="289"/>
      <c r="R81" s="289"/>
      <c r="S81" s="289"/>
      <c r="T81" s="289"/>
      <c r="U81" s="289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</row>
    <row r="82" spans="1:57" ht="16">
      <c r="A82" s="32"/>
      <c r="B82" s="32"/>
      <c r="C82" s="300" t="s">
        <v>156</v>
      </c>
      <c r="D82" s="292"/>
      <c r="E82" s="238">
        <f>J21</f>
        <v>0</v>
      </c>
      <c r="F82" s="89"/>
      <c r="G82" s="90">
        <f>G79+G80+G81</f>
        <v>0</v>
      </c>
      <c r="H82" s="89"/>
      <c r="K82" s="328"/>
      <c r="L82" s="328"/>
      <c r="M82" s="310"/>
      <c r="N82" s="33"/>
      <c r="O82" s="33"/>
      <c r="P82" s="289"/>
      <c r="Q82" s="289"/>
      <c r="R82" s="289"/>
      <c r="S82" s="289"/>
      <c r="T82" s="289"/>
      <c r="U82" s="289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</row>
    <row r="83" spans="1:57" ht="16">
      <c r="A83" s="32"/>
      <c r="B83" s="32"/>
      <c r="C83" s="33"/>
      <c r="D83" s="33"/>
      <c r="E83" s="102"/>
      <c r="F83" s="32"/>
      <c r="G83" s="32"/>
      <c r="K83" s="329"/>
      <c r="L83" s="329"/>
      <c r="M83" s="313"/>
      <c r="N83" s="33"/>
      <c r="O83" s="33"/>
      <c r="P83" s="289"/>
      <c r="Q83" s="289"/>
      <c r="R83" s="289"/>
      <c r="S83" s="289"/>
      <c r="T83" s="289"/>
      <c r="U83" s="289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</row>
    <row r="84" spans="1:57" ht="16">
      <c r="A84" s="32"/>
      <c r="B84" s="32"/>
      <c r="C84" s="89" t="s">
        <v>193</v>
      </c>
      <c r="D84" s="203">
        <v>0</v>
      </c>
      <c r="E84" s="102"/>
      <c r="F84" s="32"/>
      <c r="G84" s="36"/>
      <c r="K84" s="100"/>
      <c r="L84" s="36"/>
      <c r="M84" s="33"/>
      <c r="N84" s="33"/>
      <c r="O84" s="33"/>
      <c r="P84" s="289"/>
      <c r="Q84" s="289"/>
      <c r="R84" s="289"/>
      <c r="S84" s="289"/>
      <c r="T84" s="289"/>
      <c r="U84" s="289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</row>
    <row r="85" spans="1:57" ht="16">
      <c r="A85" s="32"/>
      <c r="B85" s="32"/>
      <c r="C85" s="89" t="s">
        <v>328</v>
      </c>
      <c r="D85" s="204"/>
      <c r="E85" s="102"/>
      <c r="F85" s="32"/>
      <c r="G85" s="36"/>
      <c r="I85" s="185"/>
      <c r="K85" s="100"/>
      <c r="L85" s="36"/>
      <c r="M85" s="33"/>
      <c r="N85" s="33"/>
      <c r="O85" s="33"/>
      <c r="P85" s="289"/>
      <c r="Q85" s="289"/>
      <c r="R85" s="289"/>
      <c r="S85" s="289"/>
      <c r="T85" s="289"/>
      <c r="U85" s="289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</row>
    <row r="86" spans="1:57" ht="16">
      <c r="A86" s="32"/>
      <c r="B86" s="32"/>
      <c r="C86" s="33"/>
      <c r="D86" s="33"/>
      <c r="E86" s="102"/>
      <c r="F86" s="32"/>
      <c r="G86" s="36"/>
      <c r="K86" s="100"/>
      <c r="L86" s="36"/>
      <c r="M86" s="33"/>
      <c r="N86" s="33"/>
      <c r="O86" s="33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</row>
    <row r="87" spans="1:57" ht="26">
      <c r="A87" s="190"/>
      <c r="B87" s="326" t="s">
        <v>329</v>
      </c>
      <c r="C87" s="291"/>
      <c r="D87" s="291"/>
      <c r="E87" s="291"/>
      <c r="F87" s="291"/>
      <c r="G87" s="291"/>
      <c r="H87" s="291"/>
      <c r="I87" s="291"/>
      <c r="J87" s="291"/>
      <c r="K87" s="291"/>
      <c r="L87" s="292"/>
      <c r="M87" s="33"/>
      <c r="N87" s="33"/>
      <c r="O87" s="33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</row>
    <row r="88" spans="1:57" ht="16">
      <c r="A88" s="32"/>
      <c r="B88" s="32"/>
      <c r="C88" s="32"/>
      <c r="D88" s="32"/>
      <c r="E88" s="102"/>
      <c r="F88" s="32"/>
      <c r="G88" s="36"/>
      <c r="H88" s="32"/>
      <c r="I88" s="32"/>
      <c r="J88" s="32"/>
      <c r="K88" s="36"/>
      <c r="L88" s="36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</row>
    <row r="89" spans="1:57" ht="16">
      <c r="A89" s="32"/>
      <c r="B89" s="32"/>
      <c r="C89" s="32"/>
      <c r="D89" s="32"/>
      <c r="E89" s="102"/>
      <c r="F89" s="32"/>
      <c r="G89" s="239">
        <v>0.04</v>
      </c>
      <c r="H89" s="32"/>
      <c r="I89" s="32"/>
      <c r="J89" s="32"/>
      <c r="K89" s="36"/>
      <c r="L89" s="36"/>
      <c r="M89" s="33"/>
      <c r="N89" s="33"/>
      <c r="O89" s="33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</row>
    <row r="90" spans="1:57" ht="16">
      <c r="A90" s="32"/>
      <c r="B90" s="32"/>
      <c r="C90" s="32"/>
      <c r="D90" s="32"/>
      <c r="E90" s="240" t="s">
        <v>330</v>
      </c>
      <c r="F90" s="241" t="s">
        <v>331</v>
      </c>
      <c r="G90" s="242" t="s">
        <v>332</v>
      </c>
      <c r="H90" s="241" t="s">
        <v>193</v>
      </c>
      <c r="I90" s="241" t="s">
        <v>333</v>
      </c>
      <c r="J90" s="241" t="s">
        <v>334</v>
      </c>
      <c r="K90" s="36"/>
      <c r="L90" s="36"/>
      <c r="M90" s="33"/>
      <c r="N90" s="33"/>
      <c r="O90" s="33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</row>
    <row r="91" spans="1:57" ht="45">
      <c r="A91" s="32"/>
      <c r="B91" s="32"/>
      <c r="C91" s="32"/>
      <c r="D91" s="243"/>
      <c r="E91" s="244"/>
      <c r="F91" s="245" t="s">
        <v>335</v>
      </c>
      <c r="G91" s="245" t="s">
        <v>336</v>
      </c>
      <c r="H91" s="245" t="s">
        <v>337</v>
      </c>
      <c r="I91" s="246"/>
      <c r="J91" s="246"/>
      <c r="K91" s="180"/>
      <c r="L91" s="180"/>
      <c r="M91" s="33"/>
      <c r="N91" s="33"/>
      <c r="O91" s="33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</row>
    <row r="92" spans="1:57" ht="16">
      <c r="A92" s="32"/>
      <c r="B92" s="32"/>
      <c r="C92" s="32"/>
      <c r="D92" s="243"/>
      <c r="E92" s="232">
        <f>'Actividad 1'!C20</f>
        <v>32</v>
      </c>
      <c r="F92" s="233">
        <f>G82</f>
        <v>0</v>
      </c>
      <c r="G92" s="233">
        <f t="shared" ref="G92:G131" si="10">F92*$G$89</f>
        <v>0</v>
      </c>
      <c r="H92" s="233">
        <f>D84</f>
        <v>0</v>
      </c>
      <c r="I92" s="233">
        <f t="shared" ref="I92:I131" si="11">G92+H92+F92</f>
        <v>0</v>
      </c>
      <c r="J92" s="233">
        <f t="shared" ref="J92:J131" si="12">I92*4%/12</f>
        <v>0</v>
      </c>
      <c r="K92" s="36"/>
      <c r="L92" s="95"/>
      <c r="N92" s="33"/>
      <c r="O92" s="33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</row>
    <row r="93" spans="1:57" ht="16">
      <c r="A93" s="32"/>
      <c r="B93" s="32"/>
      <c r="C93" s="32"/>
      <c r="D93" s="32"/>
      <c r="E93" s="232">
        <f t="shared" ref="E93:E131" si="13">E92+1</f>
        <v>33</v>
      </c>
      <c r="F93" s="233">
        <f t="shared" ref="F93:F131" si="14">I92</f>
        <v>0</v>
      </c>
      <c r="G93" s="233">
        <f t="shared" si="10"/>
        <v>0</v>
      </c>
      <c r="H93" s="233">
        <f t="shared" ref="H93:H130" si="15">H92</f>
        <v>0</v>
      </c>
      <c r="I93" s="233">
        <f t="shared" si="11"/>
        <v>0</v>
      </c>
      <c r="J93" s="233">
        <f t="shared" si="12"/>
        <v>0</v>
      </c>
      <c r="K93" s="36"/>
      <c r="M93" s="95"/>
      <c r="N93" s="33"/>
      <c r="O93" s="33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</row>
    <row r="94" spans="1:57" ht="16">
      <c r="A94" s="32"/>
      <c r="B94" s="32"/>
      <c r="C94" s="32"/>
      <c r="D94" s="32"/>
      <c r="E94" s="232">
        <f t="shared" si="13"/>
        <v>34</v>
      </c>
      <c r="F94" s="233">
        <f t="shared" si="14"/>
        <v>0</v>
      </c>
      <c r="G94" s="233">
        <f t="shared" si="10"/>
        <v>0</v>
      </c>
      <c r="H94" s="233">
        <f t="shared" si="15"/>
        <v>0</v>
      </c>
      <c r="I94" s="233">
        <f t="shared" si="11"/>
        <v>0</v>
      </c>
      <c r="J94" s="233">
        <f t="shared" si="12"/>
        <v>0</v>
      </c>
      <c r="K94" s="36"/>
      <c r="L94" s="95"/>
      <c r="M94" s="95"/>
      <c r="N94" s="33"/>
      <c r="O94" s="33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</row>
    <row r="95" spans="1:57" ht="16">
      <c r="A95" s="32"/>
      <c r="B95" s="32"/>
      <c r="C95" s="32"/>
      <c r="D95" s="32"/>
      <c r="E95" s="247">
        <f t="shared" si="13"/>
        <v>35</v>
      </c>
      <c r="F95" s="233">
        <f t="shared" si="14"/>
        <v>0</v>
      </c>
      <c r="G95" s="67">
        <f t="shared" si="10"/>
        <v>0</v>
      </c>
      <c r="H95" s="67">
        <f t="shared" si="15"/>
        <v>0</v>
      </c>
      <c r="I95" s="67">
        <f t="shared" si="11"/>
        <v>0</v>
      </c>
      <c r="J95" s="67">
        <f t="shared" si="12"/>
        <v>0</v>
      </c>
      <c r="K95" s="36"/>
      <c r="L95" s="185"/>
      <c r="N95" s="33"/>
      <c r="O95" s="33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</row>
    <row r="96" spans="1:57" ht="16">
      <c r="A96" s="32"/>
      <c r="B96" s="32"/>
      <c r="C96" s="32"/>
      <c r="D96" s="32"/>
      <c r="E96" s="247">
        <f t="shared" si="13"/>
        <v>36</v>
      </c>
      <c r="F96" s="233">
        <f t="shared" si="14"/>
        <v>0</v>
      </c>
      <c r="G96" s="67">
        <f t="shared" si="10"/>
        <v>0</v>
      </c>
      <c r="H96" s="67">
        <f t="shared" si="15"/>
        <v>0</v>
      </c>
      <c r="I96" s="67">
        <f t="shared" si="11"/>
        <v>0</v>
      </c>
      <c r="J96" s="67">
        <f t="shared" si="12"/>
        <v>0</v>
      </c>
      <c r="K96" s="36"/>
      <c r="L96" s="185"/>
      <c r="N96" s="33"/>
      <c r="O96" s="33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</row>
    <row r="97" spans="1:57" ht="16">
      <c r="A97" s="32"/>
      <c r="B97" s="32"/>
      <c r="C97" s="32"/>
      <c r="D97" s="32"/>
      <c r="E97" s="247">
        <f t="shared" si="13"/>
        <v>37</v>
      </c>
      <c r="F97" s="233">
        <f t="shared" si="14"/>
        <v>0</v>
      </c>
      <c r="G97" s="67">
        <f t="shared" si="10"/>
        <v>0</v>
      </c>
      <c r="H97" s="67">
        <f t="shared" si="15"/>
        <v>0</v>
      </c>
      <c r="I97" s="67">
        <f t="shared" si="11"/>
        <v>0</v>
      </c>
      <c r="J97" s="67">
        <f t="shared" si="12"/>
        <v>0</v>
      </c>
      <c r="K97" s="36"/>
      <c r="L97" s="185"/>
      <c r="N97" s="33"/>
      <c r="O97" s="33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</row>
    <row r="98" spans="1:57" ht="16">
      <c r="A98" s="32"/>
      <c r="B98" s="32"/>
      <c r="C98" s="32"/>
      <c r="D98" s="32"/>
      <c r="E98" s="247">
        <f t="shared" si="13"/>
        <v>38</v>
      </c>
      <c r="F98" s="233">
        <f t="shared" si="14"/>
        <v>0</v>
      </c>
      <c r="G98" s="67">
        <f t="shared" si="10"/>
        <v>0</v>
      </c>
      <c r="H98" s="67">
        <f t="shared" si="15"/>
        <v>0</v>
      </c>
      <c r="I98" s="67">
        <f t="shared" si="11"/>
        <v>0</v>
      </c>
      <c r="J98" s="67">
        <f t="shared" si="12"/>
        <v>0</v>
      </c>
      <c r="K98" s="36"/>
      <c r="L98" s="185"/>
      <c r="N98" s="33"/>
      <c r="O98" s="33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</row>
    <row r="99" spans="1:57" ht="16">
      <c r="A99" s="32"/>
      <c r="B99" s="32"/>
      <c r="C99" s="32"/>
      <c r="D99" s="32"/>
      <c r="E99" s="247">
        <f t="shared" si="13"/>
        <v>39</v>
      </c>
      <c r="F99" s="233">
        <f t="shared" si="14"/>
        <v>0</v>
      </c>
      <c r="G99" s="67">
        <f t="shared" si="10"/>
        <v>0</v>
      </c>
      <c r="H99" s="67">
        <f t="shared" si="15"/>
        <v>0</v>
      </c>
      <c r="I99" s="67">
        <f t="shared" si="11"/>
        <v>0</v>
      </c>
      <c r="J99" s="67">
        <f t="shared" si="12"/>
        <v>0</v>
      </c>
      <c r="K99" s="36"/>
      <c r="L99" s="185"/>
      <c r="N99" s="33"/>
      <c r="O99" s="33"/>
      <c r="P99" s="32"/>
      <c r="Q99" s="32"/>
      <c r="R99" s="94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</row>
    <row r="100" spans="1:57" ht="16">
      <c r="A100" s="32"/>
      <c r="B100" s="32"/>
      <c r="C100" s="32"/>
      <c r="D100" s="32"/>
      <c r="E100" s="247">
        <f t="shared" si="13"/>
        <v>40</v>
      </c>
      <c r="F100" s="233">
        <f t="shared" si="14"/>
        <v>0</v>
      </c>
      <c r="G100" s="67">
        <f t="shared" si="10"/>
        <v>0</v>
      </c>
      <c r="H100" s="67">
        <f t="shared" si="15"/>
        <v>0</v>
      </c>
      <c r="I100" s="67">
        <f t="shared" si="11"/>
        <v>0</v>
      </c>
      <c r="J100" s="67">
        <f t="shared" si="12"/>
        <v>0</v>
      </c>
      <c r="K100" s="36"/>
      <c r="L100" s="185"/>
      <c r="N100" s="33"/>
      <c r="O100" s="33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</row>
    <row r="101" spans="1:57" ht="16">
      <c r="A101" s="32"/>
      <c r="B101" s="32"/>
      <c r="C101" s="32"/>
      <c r="D101" s="32"/>
      <c r="E101" s="248">
        <f t="shared" si="13"/>
        <v>41</v>
      </c>
      <c r="F101" s="249">
        <f t="shared" si="14"/>
        <v>0</v>
      </c>
      <c r="G101" s="249">
        <f t="shared" si="10"/>
        <v>0</v>
      </c>
      <c r="H101" s="249">
        <f t="shared" si="15"/>
        <v>0</v>
      </c>
      <c r="I101" s="249">
        <f t="shared" si="11"/>
        <v>0</v>
      </c>
      <c r="J101" s="249">
        <f t="shared" si="12"/>
        <v>0</v>
      </c>
      <c r="K101" s="36"/>
      <c r="L101" s="185"/>
      <c r="N101" s="33"/>
      <c r="O101" s="33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</row>
    <row r="102" spans="1:57" ht="16">
      <c r="A102" s="32"/>
      <c r="B102" s="32"/>
      <c r="C102" s="32"/>
      <c r="D102" s="32"/>
      <c r="E102" s="248">
        <f t="shared" si="13"/>
        <v>42</v>
      </c>
      <c r="F102" s="249">
        <f t="shared" si="14"/>
        <v>0</v>
      </c>
      <c r="G102" s="249">
        <f t="shared" si="10"/>
        <v>0</v>
      </c>
      <c r="H102" s="249">
        <f t="shared" si="15"/>
        <v>0</v>
      </c>
      <c r="I102" s="249">
        <f t="shared" si="11"/>
        <v>0</v>
      </c>
      <c r="J102" s="249">
        <f t="shared" si="12"/>
        <v>0</v>
      </c>
      <c r="K102" s="36"/>
      <c r="L102" s="185"/>
      <c r="N102" s="33"/>
      <c r="O102" s="33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</row>
    <row r="103" spans="1:57" ht="16">
      <c r="A103" s="32"/>
      <c r="B103" s="32"/>
      <c r="C103" s="32"/>
      <c r="D103" s="32"/>
      <c r="E103" s="248">
        <f t="shared" si="13"/>
        <v>43</v>
      </c>
      <c r="F103" s="249">
        <f t="shared" si="14"/>
        <v>0</v>
      </c>
      <c r="G103" s="249">
        <f t="shared" si="10"/>
        <v>0</v>
      </c>
      <c r="H103" s="249">
        <f t="shared" si="15"/>
        <v>0</v>
      </c>
      <c r="I103" s="249">
        <f t="shared" si="11"/>
        <v>0</v>
      </c>
      <c r="J103" s="249">
        <f t="shared" si="12"/>
        <v>0</v>
      </c>
      <c r="K103" s="36"/>
      <c r="L103" s="185"/>
      <c r="N103" s="33"/>
      <c r="O103" s="33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</row>
    <row r="104" spans="1:57" ht="16">
      <c r="A104" s="32"/>
      <c r="B104" s="32"/>
      <c r="C104" s="32"/>
      <c r="D104" s="32"/>
      <c r="E104" s="248">
        <f t="shared" si="13"/>
        <v>44</v>
      </c>
      <c r="F104" s="249">
        <f t="shared" si="14"/>
        <v>0</v>
      </c>
      <c r="G104" s="249">
        <f t="shared" si="10"/>
        <v>0</v>
      </c>
      <c r="H104" s="249">
        <f t="shared" si="15"/>
        <v>0</v>
      </c>
      <c r="I104" s="249">
        <f t="shared" si="11"/>
        <v>0</v>
      </c>
      <c r="J104" s="249">
        <f t="shared" si="12"/>
        <v>0</v>
      </c>
      <c r="K104" s="36"/>
      <c r="L104" s="185"/>
      <c r="N104" s="33"/>
      <c r="O104" s="33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</row>
    <row r="105" spans="1:57" ht="16">
      <c r="A105" s="32"/>
      <c r="B105" s="32"/>
      <c r="C105" s="32"/>
      <c r="D105" s="32"/>
      <c r="E105" s="248">
        <f t="shared" si="13"/>
        <v>45</v>
      </c>
      <c r="F105" s="249">
        <f t="shared" si="14"/>
        <v>0</v>
      </c>
      <c r="G105" s="249">
        <f t="shared" si="10"/>
        <v>0</v>
      </c>
      <c r="H105" s="249">
        <f t="shared" si="15"/>
        <v>0</v>
      </c>
      <c r="I105" s="249">
        <f t="shared" si="11"/>
        <v>0</v>
      </c>
      <c r="J105" s="249">
        <f t="shared" si="12"/>
        <v>0</v>
      </c>
      <c r="K105" s="36"/>
      <c r="L105" s="185"/>
      <c r="N105" s="33"/>
      <c r="O105" s="33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</row>
    <row r="106" spans="1:57" ht="16">
      <c r="A106" s="32"/>
      <c r="B106" s="32"/>
      <c r="C106" s="32"/>
      <c r="D106" s="32"/>
      <c r="E106" s="248">
        <f t="shared" si="13"/>
        <v>46</v>
      </c>
      <c r="F106" s="249">
        <f t="shared" si="14"/>
        <v>0</v>
      </c>
      <c r="G106" s="249">
        <f t="shared" si="10"/>
        <v>0</v>
      </c>
      <c r="H106" s="249">
        <f t="shared" si="15"/>
        <v>0</v>
      </c>
      <c r="I106" s="249">
        <f t="shared" si="11"/>
        <v>0</v>
      </c>
      <c r="J106" s="249">
        <f t="shared" si="12"/>
        <v>0</v>
      </c>
      <c r="K106" s="36"/>
      <c r="L106" s="185"/>
      <c r="N106" s="33"/>
      <c r="O106" s="33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</row>
    <row r="107" spans="1:57" ht="16">
      <c r="A107" s="32"/>
      <c r="B107" s="32"/>
      <c r="C107" s="32"/>
      <c r="D107" s="32"/>
      <c r="E107" s="248">
        <f t="shared" si="13"/>
        <v>47</v>
      </c>
      <c r="F107" s="249">
        <f t="shared" si="14"/>
        <v>0</v>
      </c>
      <c r="G107" s="249">
        <f t="shared" si="10"/>
        <v>0</v>
      </c>
      <c r="H107" s="249">
        <f t="shared" si="15"/>
        <v>0</v>
      </c>
      <c r="I107" s="249">
        <f t="shared" si="11"/>
        <v>0</v>
      </c>
      <c r="J107" s="249">
        <f t="shared" si="12"/>
        <v>0</v>
      </c>
      <c r="K107" s="36"/>
      <c r="L107" s="185"/>
      <c r="N107" s="33"/>
      <c r="O107" s="33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</row>
    <row r="108" spans="1:57" ht="16">
      <c r="A108" s="32"/>
      <c r="B108" s="32"/>
      <c r="C108" s="32"/>
      <c r="D108" s="32"/>
      <c r="E108" s="248">
        <f t="shared" si="13"/>
        <v>48</v>
      </c>
      <c r="F108" s="249">
        <f t="shared" si="14"/>
        <v>0</v>
      </c>
      <c r="G108" s="249">
        <f t="shared" si="10"/>
        <v>0</v>
      </c>
      <c r="H108" s="249">
        <f t="shared" si="15"/>
        <v>0</v>
      </c>
      <c r="I108" s="249">
        <f t="shared" si="11"/>
        <v>0</v>
      </c>
      <c r="J108" s="249">
        <f t="shared" si="12"/>
        <v>0</v>
      </c>
      <c r="K108" s="36"/>
      <c r="L108" s="185"/>
      <c r="N108" s="33"/>
      <c r="O108" s="33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</row>
    <row r="109" spans="1:57" ht="16">
      <c r="A109" s="32"/>
      <c r="B109" s="32"/>
      <c r="C109" s="32"/>
      <c r="D109" s="32"/>
      <c r="E109" s="248">
        <f t="shared" si="13"/>
        <v>49</v>
      </c>
      <c r="F109" s="249">
        <f t="shared" si="14"/>
        <v>0</v>
      </c>
      <c r="G109" s="249">
        <f t="shared" si="10"/>
        <v>0</v>
      </c>
      <c r="H109" s="249">
        <f t="shared" si="15"/>
        <v>0</v>
      </c>
      <c r="I109" s="249">
        <f t="shared" si="11"/>
        <v>0</v>
      </c>
      <c r="J109" s="249">
        <f t="shared" si="12"/>
        <v>0</v>
      </c>
      <c r="K109" s="36"/>
      <c r="L109" s="185"/>
      <c r="N109" s="33"/>
      <c r="O109" s="33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</row>
    <row r="110" spans="1:57" ht="16">
      <c r="A110" s="32"/>
      <c r="B110" s="32"/>
      <c r="C110" s="32"/>
      <c r="D110" s="32"/>
      <c r="E110" s="248">
        <f t="shared" si="13"/>
        <v>50</v>
      </c>
      <c r="F110" s="249">
        <f t="shared" si="14"/>
        <v>0</v>
      </c>
      <c r="G110" s="249">
        <f t="shared" si="10"/>
        <v>0</v>
      </c>
      <c r="H110" s="249">
        <f t="shared" si="15"/>
        <v>0</v>
      </c>
      <c r="I110" s="249">
        <f t="shared" si="11"/>
        <v>0</v>
      </c>
      <c r="J110" s="249">
        <f t="shared" si="12"/>
        <v>0</v>
      </c>
      <c r="K110" s="36"/>
      <c r="L110" s="185"/>
      <c r="N110" s="33"/>
      <c r="O110" s="33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</row>
    <row r="111" spans="1:57" ht="16">
      <c r="A111" s="32"/>
      <c r="B111" s="32"/>
      <c r="C111" s="32"/>
      <c r="D111" s="32"/>
      <c r="E111" s="248">
        <f t="shared" si="13"/>
        <v>51</v>
      </c>
      <c r="F111" s="249">
        <f t="shared" si="14"/>
        <v>0</v>
      </c>
      <c r="G111" s="249">
        <f t="shared" si="10"/>
        <v>0</v>
      </c>
      <c r="H111" s="249">
        <f t="shared" si="15"/>
        <v>0</v>
      </c>
      <c r="I111" s="249">
        <f t="shared" si="11"/>
        <v>0</v>
      </c>
      <c r="J111" s="249">
        <f t="shared" si="12"/>
        <v>0</v>
      </c>
      <c r="K111" s="36"/>
      <c r="L111" s="185"/>
      <c r="N111" s="33"/>
      <c r="O111" s="33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</row>
    <row r="112" spans="1:57" ht="16">
      <c r="A112" s="32"/>
      <c r="B112" s="32"/>
      <c r="C112" s="32"/>
      <c r="D112" s="32"/>
      <c r="E112" s="248">
        <f t="shared" si="13"/>
        <v>52</v>
      </c>
      <c r="F112" s="249">
        <f t="shared" si="14"/>
        <v>0</v>
      </c>
      <c r="G112" s="249">
        <f t="shared" si="10"/>
        <v>0</v>
      </c>
      <c r="H112" s="249">
        <f t="shared" si="15"/>
        <v>0</v>
      </c>
      <c r="I112" s="249">
        <f t="shared" si="11"/>
        <v>0</v>
      </c>
      <c r="J112" s="249">
        <f t="shared" si="12"/>
        <v>0</v>
      </c>
      <c r="K112" s="36"/>
      <c r="L112" s="185"/>
      <c r="N112" s="33"/>
      <c r="O112" s="33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</row>
    <row r="113" spans="1:57" ht="16">
      <c r="A113" s="32"/>
      <c r="B113" s="32"/>
      <c r="C113" s="32"/>
      <c r="D113" s="32"/>
      <c r="E113" s="248">
        <f t="shared" si="13"/>
        <v>53</v>
      </c>
      <c r="F113" s="249">
        <f t="shared" si="14"/>
        <v>0</v>
      </c>
      <c r="G113" s="249">
        <f t="shared" si="10"/>
        <v>0</v>
      </c>
      <c r="H113" s="249">
        <f t="shared" si="15"/>
        <v>0</v>
      </c>
      <c r="I113" s="249">
        <f t="shared" si="11"/>
        <v>0</v>
      </c>
      <c r="J113" s="249">
        <f t="shared" si="12"/>
        <v>0</v>
      </c>
      <c r="K113" s="36"/>
      <c r="L113" s="185"/>
      <c r="N113" s="33"/>
      <c r="O113" s="33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</row>
    <row r="114" spans="1:57" ht="16">
      <c r="A114" s="32"/>
      <c r="B114" s="32"/>
      <c r="C114" s="32"/>
      <c r="D114" s="32"/>
      <c r="E114" s="248">
        <f t="shared" si="13"/>
        <v>54</v>
      </c>
      <c r="F114" s="249">
        <f t="shared" si="14"/>
        <v>0</v>
      </c>
      <c r="G114" s="249">
        <f t="shared" si="10"/>
        <v>0</v>
      </c>
      <c r="H114" s="249">
        <f t="shared" si="15"/>
        <v>0</v>
      </c>
      <c r="I114" s="249">
        <f t="shared" si="11"/>
        <v>0</v>
      </c>
      <c r="J114" s="249">
        <f t="shared" si="12"/>
        <v>0</v>
      </c>
      <c r="K114" s="36"/>
      <c r="L114" s="185"/>
      <c r="N114" s="33"/>
      <c r="O114" s="33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</row>
    <row r="115" spans="1:57" ht="16">
      <c r="A115" s="32"/>
      <c r="B115" s="32"/>
      <c r="C115" s="32"/>
      <c r="D115" s="32"/>
      <c r="E115" s="248">
        <f t="shared" si="13"/>
        <v>55</v>
      </c>
      <c r="F115" s="249">
        <f t="shared" si="14"/>
        <v>0</v>
      </c>
      <c r="G115" s="249">
        <f t="shared" si="10"/>
        <v>0</v>
      </c>
      <c r="H115" s="249">
        <f t="shared" si="15"/>
        <v>0</v>
      </c>
      <c r="I115" s="249">
        <f t="shared" si="11"/>
        <v>0</v>
      </c>
      <c r="J115" s="249">
        <f t="shared" si="12"/>
        <v>0</v>
      </c>
      <c r="K115" s="36"/>
      <c r="L115" s="185"/>
      <c r="N115" s="33"/>
      <c r="O115" s="33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</row>
    <row r="116" spans="1:57" ht="16">
      <c r="A116" s="32"/>
      <c r="B116" s="32"/>
      <c r="C116" s="32"/>
      <c r="D116" s="32"/>
      <c r="E116" s="232">
        <f t="shared" si="13"/>
        <v>56</v>
      </c>
      <c r="F116" s="233">
        <f t="shared" si="14"/>
        <v>0</v>
      </c>
      <c r="G116" s="233">
        <f t="shared" si="10"/>
        <v>0</v>
      </c>
      <c r="H116" s="233">
        <f t="shared" si="15"/>
        <v>0</v>
      </c>
      <c r="I116" s="233">
        <f t="shared" si="11"/>
        <v>0</v>
      </c>
      <c r="J116" s="233">
        <f t="shared" si="12"/>
        <v>0</v>
      </c>
      <c r="K116" s="36"/>
      <c r="L116" s="185"/>
      <c r="N116" s="33"/>
      <c r="O116" s="33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</row>
    <row r="117" spans="1:57" ht="16">
      <c r="A117" s="32"/>
      <c r="B117" s="32"/>
      <c r="C117" s="32"/>
      <c r="D117" s="32"/>
      <c r="E117" s="232">
        <f t="shared" si="13"/>
        <v>57</v>
      </c>
      <c r="F117" s="233">
        <f t="shared" si="14"/>
        <v>0</v>
      </c>
      <c r="G117" s="233">
        <f t="shared" si="10"/>
        <v>0</v>
      </c>
      <c r="H117" s="233">
        <f t="shared" si="15"/>
        <v>0</v>
      </c>
      <c r="I117" s="233">
        <f t="shared" si="11"/>
        <v>0</v>
      </c>
      <c r="J117" s="233">
        <f t="shared" si="12"/>
        <v>0</v>
      </c>
      <c r="K117" s="36"/>
      <c r="L117" s="185"/>
      <c r="N117" s="33"/>
      <c r="O117" s="33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</row>
    <row r="118" spans="1:57" ht="16">
      <c r="A118" s="32"/>
      <c r="B118" s="32"/>
      <c r="C118" s="32"/>
      <c r="D118" s="32"/>
      <c r="E118" s="232">
        <f t="shared" si="13"/>
        <v>58</v>
      </c>
      <c r="F118" s="233">
        <f t="shared" si="14"/>
        <v>0</v>
      </c>
      <c r="G118" s="233">
        <f t="shared" si="10"/>
        <v>0</v>
      </c>
      <c r="H118" s="233">
        <f t="shared" si="15"/>
        <v>0</v>
      </c>
      <c r="I118" s="233">
        <f t="shared" si="11"/>
        <v>0</v>
      </c>
      <c r="J118" s="233">
        <f t="shared" si="12"/>
        <v>0</v>
      </c>
      <c r="K118" s="36"/>
      <c r="L118" s="185"/>
      <c r="N118" s="33"/>
      <c r="O118" s="33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</row>
    <row r="119" spans="1:57" ht="16">
      <c r="A119" s="32"/>
      <c r="B119" s="32"/>
      <c r="C119" s="32"/>
      <c r="D119" s="32"/>
      <c r="E119" s="232">
        <f t="shared" si="13"/>
        <v>59</v>
      </c>
      <c r="F119" s="233">
        <f t="shared" si="14"/>
        <v>0</v>
      </c>
      <c r="G119" s="233">
        <f t="shared" si="10"/>
        <v>0</v>
      </c>
      <c r="H119" s="233">
        <f t="shared" si="15"/>
        <v>0</v>
      </c>
      <c r="I119" s="233">
        <f t="shared" si="11"/>
        <v>0</v>
      </c>
      <c r="J119" s="233">
        <f t="shared" si="12"/>
        <v>0</v>
      </c>
      <c r="K119" s="36"/>
      <c r="L119" s="185"/>
      <c r="N119" s="33"/>
      <c r="O119" s="33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</row>
    <row r="120" spans="1:57" ht="16">
      <c r="A120" s="32"/>
      <c r="B120" s="32"/>
      <c r="C120" s="32"/>
      <c r="D120" s="32"/>
      <c r="E120" s="232">
        <f t="shared" si="13"/>
        <v>60</v>
      </c>
      <c r="F120" s="233">
        <f t="shared" si="14"/>
        <v>0</v>
      </c>
      <c r="G120" s="233">
        <f t="shared" si="10"/>
        <v>0</v>
      </c>
      <c r="H120" s="233">
        <f t="shared" si="15"/>
        <v>0</v>
      </c>
      <c r="I120" s="233">
        <f t="shared" si="11"/>
        <v>0</v>
      </c>
      <c r="J120" s="233">
        <f t="shared" si="12"/>
        <v>0</v>
      </c>
      <c r="K120" s="36"/>
      <c r="L120" s="185"/>
      <c r="N120" s="33"/>
      <c r="O120" s="33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</row>
    <row r="121" spans="1:57" ht="16">
      <c r="A121" s="32"/>
      <c r="B121" s="32"/>
      <c r="C121" s="32"/>
      <c r="D121" s="32"/>
      <c r="E121" s="232">
        <f t="shared" si="13"/>
        <v>61</v>
      </c>
      <c r="F121" s="233">
        <f t="shared" si="14"/>
        <v>0</v>
      </c>
      <c r="G121" s="233">
        <f t="shared" si="10"/>
        <v>0</v>
      </c>
      <c r="H121" s="233">
        <f t="shared" si="15"/>
        <v>0</v>
      </c>
      <c r="I121" s="233">
        <f t="shared" si="11"/>
        <v>0</v>
      </c>
      <c r="J121" s="233">
        <f t="shared" si="12"/>
        <v>0</v>
      </c>
      <c r="K121" s="36"/>
      <c r="L121" s="185"/>
      <c r="N121" s="33"/>
      <c r="O121" s="33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</row>
    <row r="122" spans="1:57" ht="16">
      <c r="A122" s="32"/>
      <c r="B122" s="32"/>
      <c r="C122" s="32"/>
      <c r="D122" s="32"/>
      <c r="E122" s="232">
        <f t="shared" si="13"/>
        <v>62</v>
      </c>
      <c r="F122" s="233">
        <f t="shared" si="14"/>
        <v>0</v>
      </c>
      <c r="G122" s="233">
        <f t="shared" si="10"/>
        <v>0</v>
      </c>
      <c r="H122" s="233">
        <f t="shared" si="15"/>
        <v>0</v>
      </c>
      <c r="I122" s="233">
        <f t="shared" si="11"/>
        <v>0</v>
      </c>
      <c r="J122" s="233">
        <f t="shared" si="12"/>
        <v>0</v>
      </c>
      <c r="K122" s="36"/>
      <c r="L122" s="185"/>
      <c r="N122" s="33"/>
      <c r="O122" s="33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</row>
    <row r="123" spans="1:57" ht="16">
      <c r="A123" s="250"/>
      <c r="E123" s="232">
        <f t="shared" si="13"/>
        <v>63</v>
      </c>
      <c r="F123" s="233">
        <f t="shared" si="14"/>
        <v>0</v>
      </c>
      <c r="G123" s="233">
        <f t="shared" si="10"/>
        <v>0</v>
      </c>
      <c r="H123" s="233">
        <f t="shared" si="15"/>
        <v>0</v>
      </c>
      <c r="I123" s="233">
        <f t="shared" si="11"/>
        <v>0</v>
      </c>
      <c r="J123" s="233">
        <f t="shared" si="12"/>
        <v>0</v>
      </c>
      <c r="K123" s="100"/>
      <c r="L123" s="185"/>
    </row>
    <row r="124" spans="1:57" ht="16">
      <c r="A124" s="250"/>
      <c r="E124" s="232">
        <f t="shared" si="13"/>
        <v>64</v>
      </c>
      <c r="F124" s="233">
        <f t="shared" si="14"/>
        <v>0</v>
      </c>
      <c r="G124" s="233">
        <f t="shared" si="10"/>
        <v>0</v>
      </c>
      <c r="H124" s="233">
        <f t="shared" si="15"/>
        <v>0</v>
      </c>
      <c r="I124" s="233">
        <f t="shared" si="11"/>
        <v>0</v>
      </c>
      <c r="J124" s="233">
        <f t="shared" si="12"/>
        <v>0</v>
      </c>
      <c r="K124" s="100"/>
      <c r="L124" s="185"/>
    </row>
    <row r="125" spans="1:57" ht="16">
      <c r="A125" s="250"/>
      <c r="E125" s="232">
        <f t="shared" si="13"/>
        <v>65</v>
      </c>
      <c r="F125" s="233">
        <f t="shared" si="14"/>
        <v>0</v>
      </c>
      <c r="G125" s="233">
        <f t="shared" si="10"/>
        <v>0</v>
      </c>
      <c r="H125" s="233">
        <f t="shared" si="15"/>
        <v>0</v>
      </c>
      <c r="I125" s="233">
        <f t="shared" si="11"/>
        <v>0</v>
      </c>
      <c r="J125" s="233">
        <f t="shared" si="12"/>
        <v>0</v>
      </c>
      <c r="K125" s="100"/>
      <c r="L125" s="185"/>
    </row>
    <row r="126" spans="1:57" ht="16">
      <c r="A126" s="250"/>
      <c r="E126" s="232">
        <f t="shared" si="13"/>
        <v>66</v>
      </c>
      <c r="F126" s="233">
        <f t="shared" si="14"/>
        <v>0</v>
      </c>
      <c r="G126" s="233">
        <f t="shared" si="10"/>
        <v>0</v>
      </c>
      <c r="H126" s="233">
        <f t="shared" si="15"/>
        <v>0</v>
      </c>
      <c r="I126" s="233">
        <f t="shared" si="11"/>
        <v>0</v>
      </c>
      <c r="J126" s="233">
        <f t="shared" si="12"/>
        <v>0</v>
      </c>
      <c r="K126" s="100"/>
      <c r="L126" s="185"/>
    </row>
    <row r="127" spans="1:57" ht="16">
      <c r="A127" s="250"/>
      <c r="E127" s="232">
        <f t="shared" si="13"/>
        <v>67</v>
      </c>
      <c r="F127" s="233">
        <f t="shared" si="14"/>
        <v>0</v>
      </c>
      <c r="G127" s="233">
        <f t="shared" si="10"/>
        <v>0</v>
      </c>
      <c r="H127" s="233">
        <f t="shared" si="15"/>
        <v>0</v>
      </c>
      <c r="I127" s="233">
        <f t="shared" si="11"/>
        <v>0</v>
      </c>
      <c r="J127" s="233">
        <f t="shared" si="12"/>
        <v>0</v>
      </c>
      <c r="K127" s="100"/>
      <c r="L127" s="185"/>
    </row>
    <row r="128" spans="1:57" ht="16">
      <c r="A128" s="250"/>
      <c r="E128" s="232">
        <f t="shared" si="13"/>
        <v>68</v>
      </c>
      <c r="F128" s="233">
        <f t="shared" si="14"/>
        <v>0</v>
      </c>
      <c r="G128" s="233">
        <f t="shared" si="10"/>
        <v>0</v>
      </c>
      <c r="H128" s="233">
        <f t="shared" si="15"/>
        <v>0</v>
      </c>
      <c r="I128" s="233">
        <f t="shared" si="11"/>
        <v>0</v>
      </c>
      <c r="J128" s="233">
        <f t="shared" si="12"/>
        <v>0</v>
      </c>
      <c r="K128" s="100"/>
      <c r="L128" s="185"/>
    </row>
    <row r="129" spans="1:12" ht="16">
      <c r="A129" s="250"/>
      <c r="E129" s="232">
        <f t="shared" si="13"/>
        <v>69</v>
      </c>
      <c r="F129" s="233">
        <f t="shared" si="14"/>
        <v>0</v>
      </c>
      <c r="G129" s="233">
        <f t="shared" si="10"/>
        <v>0</v>
      </c>
      <c r="H129" s="233">
        <f t="shared" si="15"/>
        <v>0</v>
      </c>
      <c r="I129" s="233">
        <f t="shared" si="11"/>
        <v>0</v>
      </c>
      <c r="J129" s="233">
        <f t="shared" si="12"/>
        <v>0</v>
      </c>
      <c r="K129" s="100"/>
      <c r="L129" s="185"/>
    </row>
    <row r="130" spans="1:12" ht="16">
      <c r="A130" s="250"/>
      <c r="E130" s="232">
        <f t="shared" si="13"/>
        <v>70</v>
      </c>
      <c r="F130" s="233">
        <f t="shared" si="14"/>
        <v>0</v>
      </c>
      <c r="G130" s="233">
        <f t="shared" si="10"/>
        <v>0</v>
      </c>
      <c r="H130" s="233">
        <f t="shared" si="15"/>
        <v>0</v>
      </c>
      <c r="I130" s="233">
        <f t="shared" si="11"/>
        <v>0</v>
      </c>
      <c r="J130" s="233">
        <f t="shared" si="12"/>
        <v>0</v>
      </c>
      <c r="K130" s="100"/>
      <c r="L130" s="185"/>
    </row>
    <row r="131" spans="1:12" ht="16">
      <c r="A131" s="250"/>
      <c r="E131" s="232">
        <f t="shared" si="13"/>
        <v>71</v>
      </c>
      <c r="F131" s="233">
        <f t="shared" si="14"/>
        <v>0</v>
      </c>
      <c r="G131" s="233">
        <f t="shared" si="10"/>
        <v>0</v>
      </c>
      <c r="H131" s="233"/>
      <c r="I131" s="233">
        <f t="shared" si="11"/>
        <v>0</v>
      </c>
      <c r="J131" s="233">
        <f t="shared" si="12"/>
        <v>0</v>
      </c>
      <c r="K131" s="100"/>
      <c r="L131" s="185"/>
    </row>
    <row r="132" spans="1:12" ht="13">
      <c r="A132" s="250"/>
      <c r="E132" s="115"/>
      <c r="G132" s="100"/>
      <c r="K132" s="100"/>
      <c r="L132" s="100"/>
    </row>
    <row r="133" spans="1:12" ht="13">
      <c r="A133" s="250"/>
      <c r="E133" s="115"/>
      <c r="G133" s="100"/>
      <c r="K133" s="100"/>
      <c r="L133" s="100"/>
    </row>
    <row r="134" spans="1:12" ht="13">
      <c r="A134" s="250"/>
      <c r="E134" s="115"/>
      <c r="G134" s="100"/>
      <c r="K134" s="100"/>
      <c r="L134" s="100"/>
    </row>
    <row r="135" spans="1:12" ht="13">
      <c r="A135" s="250"/>
      <c r="E135" s="115"/>
      <c r="G135" s="100"/>
      <c r="K135" s="100"/>
      <c r="L135" s="100"/>
    </row>
    <row r="136" spans="1:12" ht="13">
      <c r="A136" s="250"/>
      <c r="E136" s="115"/>
      <c r="G136" s="100"/>
      <c r="K136" s="100"/>
      <c r="L136" s="100"/>
    </row>
    <row r="137" spans="1:12" ht="13">
      <c r="A137" s="250"/>
      <c r="E137" s="115"/>
      <c r="G137" s="100"/>
      <c r="K137" s="100"/>
      <c r="L137" s="100"/>
    </row>
    <row r="138" spans="1:12" ht="13">
      <c r="A138" s="250"/>
      <c r="E138" s="115"/>
      <c r="G138" s="100"/>
      <c r="K138" s="100"/>
      <c r="L138" s="100"/>
    </row>
    <row r="139" spans="1:12" ht="13">
      <c r="A139" s="250"/>
      <c r="E139" s="115"/>
      <c r="G139" s="100"/>
      <c r="K139" s="100"/>
      <c r="L139" s="100"/>
    </row>
    <row r="140" spans="1:12" ht="13">
      <c r="A140" s="250"/>
      <c r="E140" s="115"/>
      <c r="G140" s="100"/>
      <c r="K140" s="100"/>
      <c r="L140" s="100"/>
    </row>
    <row r="141" spans="1:12" ht="13">
      <c r="A141" s="250"/>
      <c r="E141" s="115"/>
      <c r="G141" s="100"/>
      <c r="K141" s="100"/>
      <c r="L141" s="100"/>
    </row>
    <row r="142" spans="1:12" ht="13">
      <c r="A142" s="250"/>
      <c r="E142" s="115"/>
      <c r="G142" s="100"/>
      <c r="K142" s="100"/>
      <c r="L142" s="100"/>
    </row>
    <row r="143" spans="1:12" ht="13">
      <c r="A143" s="250"/>
      <c r="E143" s="115"/>
      <c r="G143" s="100"/>
      <c r="K143" s="100"/>
      <c r="L143" s="100"/>
    </row>
    <row r="144" spans="1:12" ht="13">
      <c r="A144" s="250"/>
      <c r="E144" s="115"/>
      <c r="G144" s="100"/>
      <c r="K144" s="100"/>
      <c r="L144" s="100"/>
    </row>
    <row r="145" spans="1:12" ht="13">
      <c r="A145" s="250"/>
      <c r="E145" s="115"/>
      <c r="G145" s="100"/>
      <c r="K145" s="100"/>
      <c r="L145" s="100"/>
    </row>
    <row r="146" spans="1:12" ht="13">
      <c r="A146" s="250"/>
      <c r="E146" s="115"/>
      <c r="G146" s="100"/>
      <c r="K146" s="100"/>
      <c r="L146" s="100"/>
    </row>
    <row r="147" spans="1:12" ht="13">
      <c r="A147" s="250"/>
      <c r="E147" s="115"/>
      <c r="G147" s="100"/>
      <c r="K147" s="100"/>
      <c r="L147" s="100"/>
    </row>
    <row r="148" spans="1:12" ht="13">
      <c r="A148" s="250"/>
      <c r="E148" s="115"/>
      <c r="G148" s="100"/>
      <c r="K148" s="100"/>
      <c r="L148" s="100"/>
    </row>
    <row r="149" spans="1:12" ht="13">
      <c r="A149" s="250"/>
      <c r="E149" s="115"/>
      <c r="G149" s="100"/>
      <c r="K149" s="100"/>
      <c r="L149" s="100"/>
    </row>
    <row r="150" spans="1:12" ht="13">
      <c r="A150" s="250"/>
      <c r="E150" s="115"/>
      <c r="G150" s="100"/>
      <c r="K150" s="100"/>
      <c r="L150" s="100"/>
    </row>
    <row r="151" spans="1:12" ht="13">
      <c r="A151" s="250"/>
      <c r="E151" s="115"/>
      <c r="G151" s="100"/>
      <c r="K151" s="100"/>
      <c r="L151" s="100"/>
    </row>
    <row r="152" spans="1:12" ht="13">
      <c r="A152" s="250"/>
      <c r="E152" s="115"/>
      <c r="G152" s="100"/>
      <c r="K152" s="100"/>
      <c r="L152" s="100"/>
    </row>
    <row r="153" spans="1:12" ht="13">
      <c r="A153" s="250"/>
      <c r="E153" s="115"/>
      <c r="G153" s="100"/>
      <c r="K153" s="100"/>
      <c r="L153" s="100"/>
    </row>
    <row r="154" spans="1:12" ht="13">
      <c r="A154" s="250"/>
      <c r="E154" s="115"/>
      <c r="G154" s="100"/>
      <c r="K154" s="100"/>
      <c r="L154" s="100"/>
    </row>
    <row r="155" spans="1:12" ht="13">
      <c r="A155" s="250"/>
      <c r="E155" s="115"/>
      <c r="G155" s="100"/>
      <c r="K155" s="100"/>
      <c r="L155" s="100"/>
    </row>
    <row r="156" spans="1:12" ht="13">
      <c r="A156" s="250"/>
      <c r="E156" s="115"/>
      <c r="G156" s="100"/>
      <c r="K156" s="100"/>
      <c r="L156" s="100"/>
    </row>
    <row r="157" spans="1:12" ht="13">
      <c r="A157" s="250"/>
      <c r="E157" s="115"/>
      <c r="G157" s="100"/>
      <c r="K157" s="100"/>
      <c r="L157" s="100"/>
    </row>
    <row r="158" spans="1:12" ht="13">
      <c r="A158" s="250"/>
      <c r="E158" s="115"/>
      <c r="G158" s="100"/>
      <c r="K158" s="100"/>
      <c r="L158" s="100"/>
    </row>
    <row r="159" spans="1:12" ht="13">
      <c r="A159" s="250"/>
      <c r="E159" s="115"/>
      <c r="G159" s="100"/>
      <c r="K159" s="100"/>
      <c r="L159" s="100"/>
    </row>
    <row r="160" spans="1:12" ht="13">
      <c r="A160" s="250"/>
      <c r="E160" s="115"/>
      <c r="G160" s="100"/>
      <c r="K160" s="100"/>
      <c r="L160" s="100"/>
    </row>
    <row r="161" spans="1:12" ht="13">
      <c r="A161" s="250"/>
      <c r="E161" s="115"/>
      <c r="G161" s="100"/>
      <c r="K161" s="100"/>
      <c r="L161" s="100"/>
    </row>
    <row r="162" spans="1:12" ht="13">
      <c r="A162" s="250"/>
      <c r="E162" s="115"/>
      <c r="G162" s="100"/>
      <c r="K162" s="100"/>
      <c r="L162" s="100"/>
    </row>
    <row r="163" spans="1:12" ht="13">
      <c r="A163" s="250"/>
      <c r="E163" s="115"/>
      <c r="G163" s="100"/>
      <c r="K163" s="100"/>
      <c r="L163" s="100"/>
    </row>
    <row r="164" spans="1:12" ht="13">
      <c r="A164" s="250"/>
      <c r="E164" s="115"/>
      <c r="G164" s="100"/>
      <c r="K164" s="100"/>
      <c r="L164" s="100"/>
    </row>
    <row r="165" spans="1:12" ht="13">
      <c r="A165" s="250"/>
      <c r="E165" s="115"/>
      <c r="G165" s="100"/>
      <c r="K165" s="100"/>
      <c r="L165" s="100"/>
    </row>
    <row r="166" spans="1:12" ht="13">
      <c r="A166" s="250"/>
      <c r="E166" s="115"/>
      <c r="G166" s="100"/>
      <c r="K166" s="100"/>
      <c r="L166" s="100"/>
    </row>
    <row r="167" spans="1:12" ht="13">
      <c r="A167" s="250"/>
      <c r="E167" s="115"/>
      <c r="G167" s="100"/>
      <c r="K167" s="100"/>
      <c r="L167" s="100"/>
    </row>
    <row r="168" spans="1:12" ht="13">
      <c r="A168" s="250"/>
      <c r="E168" s="115"/>
      <c r="G168" s="100"/>
      <c r="K168" s="100"/>
      <c r="L168" s="100"/>
    </row>
    <row r="169" spans="1:12" ht="13">
      <c r="A169" s="250"/>
      <c r="E169" s="115"/>
      <c r="G169" s="100"/>
      <c r="K169" s="100"/>
      <c r="L169" s="100"/>
    </row>
    <row r="170" spans="1:12" ht="13">
      <c r="A170" s="250"/>
      <c r="E170" s="115"/>
      <c r="G170" s="100"/>
      <c r="K170" s="100"/>
      <c r="L170" s="100"/>
    </row>
    <row r="171" spans="1:12" ht="13">
      <c r="A171" s="250"/>
      <c r="E171" s="115"/>
      <c r="G171" s="100"/>
      <c r="K171" s="100"/>
      <c r="L171" s="100"/>
    </row>
    <row r="172" spans="1:12" ht="13">
      <c r="A172" s="250"/>
      <c r="E172" s="115"/>
      <c r="G172" s="100"/>
      <c r="K172" s="100"/>
      <c r="L172" s="100"/>
    </row>
    <row r="173" spans="1:12" ht="13">
      <c r="A173" s="250"/>
      <c r="E173" s="115"/>
      <c r="G173" s="100"/>
      <c r="K173" s="100"/>
      <c r="L173" s="100"/>
    </row>
    <row r="174" spans="1:12" ht="13">
      <c r="A174" s="250"/>
      <c r="E174" s="115"/>
      <c r="G174" s="100"/>
      <c r="K174" s="100"/>
      <c r="L174" s="100"/>
    </row>
    <row r="175" spans="1:12" ht="13">
      <c r="A175" s="250"/>
      <c r="E175" s="115"/>
      <c r="G175" s="100"/>
      <c r="K175" s="100"/>
      <c r="L175" s="100"/>
    </row>
    <row r="176" spans="1:12" ht="13">
      <c r="A176" s="250"/>
      <c r="E176" s="115"/>
      <c r="G176" s="100"/>
      <c r="K176" s="100"/>
      <c r="L176" s="100"/>
    </row>
    <row r="177" spans="1:12" ht="13">
      <c r="A177" s="250"/>
      <c r="E177" s="115"/>
      <c r="G177" s="100"/>
      <c r="K177" s="100"/>
      <c r="L177" s="100"/>
    </row>
    <row r="178" spans="1:12" ht="13">
      <c r="A178" s="250"/>
      <c r="E178" s="115"/>
      <c r="G178" s="100"/>
      <c r="K178" s="100"/>
      <c r="L178" s="100"/>
    </row>
    <row r="179" spans="1:12" ht="13">
      <c r="A179" s="250"/>
      <c r="E179" s="115"/>
      <c r="G179" s="100"/>
      <c r="K179" s="100"/>
      <c r="L179" s="100"/>
    </row>
    <row r="180" spans="1:12" ht="13">
      <c r="A180" s="250"/>
      <c r="E180" s="115"/>
      <c r="G180" s="100"/>
      <c r="K180" s="100"/>
      <c r="L180" s="100"/>
    </row>
    <row r="181" spans="1:12" ht="13">
      <c r="A181" s="250"/>
      <c r="E181" s="115"/>
      <c r="G181" s="100"/>
      <c r="K181" s="100"/>
      <c r="L181" s="100"/>
    </row>
    <row r="182" spans="1:12" ht="13">
      <c r="A182" s="250"/>
      <c r="E182" s="115"/>
      <c r="G182" s="100"/>
      <c r="K182" s="100"/>
      <c r="L182" s="100"/>
    </row>
    <row r="183" spans="1:12" ht="13">
      <c r="A183" s="250"/>
      <c r="E183" s="115"/>
      <c r="G183" s="100"/>
      <c r="K183" s="100"/>
      <c r="L183" s="100"/>
    </row>
    <row r="184" spans="1:12" ht="13">
      <c r="A184" s="250"/>
      <c r="E184" s="115"/>
      <c r="G184" s="100"/>
      <c r="K184" s="100"/>
      <c r="L184" s="100"/>
    </row>
    <row r="185" spans="1:12" ht="13">
      <c r="A185" s="250"/>
      <c r="E185" s="115"/>
      <c r="G185" s="100"/>
      <c r="K185" s="100"/>
      <c r="L185" s="100"/>
    </row>
    <row r="186" spans="1:12" ht="13">
      <c r="A186" s="250"/>
      <c r="E186" s="115"/>
      <c r="G186" s="100"/>
      <c r="K186" s="100"/>
      <c r="L186" s="100"/>
    </row>
    <row r="187" spans="1:12" ht="13">
      <c r="A187" s="250"/>
      <c r="E187" s="115"/>
      <c r="G187" s="100"/>
      <c r="K187" s="100"/>
      <c r="L187" s="100"/>
    </row>
    <row r="188" spans="1:12" ht="13">
      <c r="A188" s="250"/>
      <c r="E188" s="115"/>
      <c r="G188" s="100"/>
      <c r="K188" s="100"/>
      <c r="L188" s="100"/>
    </row>
    <row r="189" spans="1:12" ht="13">
      <c r="A189" s="250"/>
      <c r="E189" s="115"/>
      <c r="G189" s="100"/>
      <c r="K189" s="100"/>
      <c r="L189" s="100"/>
    </row>
    <row r="190" spans="1:12" ht="13">
      <c r="A190" s="250"/>
      <c r="E190" s="115"/>
      <c r="G190" s="100"/>
      <c r="K190" s="100"/>
      <c r="L190" s="100"/>
    </row>
    <row r="191" spans="1:12" ht="13">
      <c r="A191" s="250"/>
      <c r="E191" s="115"/>
      <c r="G191" s="100"/>
      <c r="K191" s="100"/>
      <c r="L191" s="100"/>
    </row>
    <row r="192" spans="1:12" ht="13">
      <c r="A192" s="250"/>
      <c r="E192" s="115"/>
      <c r="G192" s="100"/>
      <c r="K192" s="100"/>
      <c r="L192" s="100"/>
    </row>
    <row r="193" spans="1:12" ht="13">
      <c r="A193" s="250"/>
      <c r="E193" s="115"/>
      <c r="G193" s="100"/>
      <c r="K193" s="100"/>
      <c r="L193" s="100"/>
    </row>
    <row r="194" spans="1:12" ht="13">
      <c r="A194" s="250"/>
      <c r="E194" s="115"/>
      <c r="G194" s="100"/>
      <c r="K194" s="100"/>
      <c r="L194" s="100"/>
    </row>
    <row r="195" spans="1:12" ht="13">
      <c r="A195" s="250"/>
      <c r="E195" s="115"/>
      <c r="G195" s="100"/>
      <c r="K195" s="100"/>
      <c r="L195" s="100"/>
    </row>
    <row r="196" spans="1:12" ht="13">
      <c r="A196" s="250"/>
      <c r="E196" s="115"/>
      <c r="G196" s="100"/>
      <c r="K196" s="100"/>
      <c r="L196" s="100"/>
    </row>
    <row r="197" spans="1:12" ht="13">
      <c r="A197" s="250"/>
      <c r="E197" s="115"/>
      <c r="G197" s="100"/>
      <c r="K197" s="100"/>
      <c r="L197" s="100"/>
    </row>
    <row r="198" spans="1:12" ht="13">
      <c r="A198" s="250"/>
      <c r="E198" s="115"/>
      <c r="G198" s="100"/>
      <c r="K198" s="100"/>
      <c r="L198" s="100"/>
    </row>
    <row r="199" spans="1:12" ht="13">
      <c r="A199" s="250"/>
      <c r="E199" s="115"/>
      <c r="G199" s="100"/>
      <c r="K199" s="100"/>
      <c r="L199" s="100"/>
    </row>
    <row r="200" spans="1:12" ht="13">
      <c r="A200" s="250"/>
      <c r="E200" s="115"/>
      <c r="G200" s="100"/>
      <c r="K200" s="100"/>
      <c r="L200" s="100"/>
    </row>
    <row r="201" spans="1:12" ht="13">
      <c r="A201" s="250"/>
      <c r="E201" s="115"/>
      <c r="G201" s="100"/>
      <c r="K201" s="100"/>
      <c r="L201" s="100"/>
    </row>
    <row r="202" spans="1:12" ht="13">
      <c r="A202" s="250"/>
      <c r="E202" s="115"/>
      <c r="G202" s="100"/>
      <c r="K202" s="100"/>
      <c r="L202" s="100"/>
    </row>
    <row r="203" spans="1:12" ht="13">
      <c r="A203" s="250"/>
      <c r="E203" s="115"/>
      <c r="G203" s="100"/>
      <c r="K203" s="100"/>
      <c r="L203" s="100"/>
    </row>
    <row r="204" spans="1:12" ht="13">
      <c r="A204" s="250"/>
      <c r="E204" s="115"/>
      <c r="G204" s="100"/>
      <c r="K204" s="100"/>
      <c r="L204" s="100"/>
    </row>
    <row r="205" spans="1:12" ht="13">
      <c r="A205" s="250"/>
      <c r="E205" s="115"/>
      <c r="G205" s="100"/>
      <c r="K205" s="100"/>
      <c r="L205" s="100"/>
    </row>
    <row r="206" spans="1:12" ht="13">
      <c r="A206" s="250"/>
      <c r="E206" s="115"/>
      <c r="G206" s="100"/>
      <c r="K206" s="100"/>
      <c r="L206" s="100"/>
    </row>
    <row r="207" spans="1:12" ht="13">
      <c r="A207" s="250"/>
      <c r="E207" s="115"/>
      <c r="G207" s="100"/>
      <c r="K207" s="100"/>
      <c r="L207" s="100"/>
    </row>
    <row r="208" spans="1:12" ht="13">
      <c r="A208" s="250"/>
      <c r="E208" s="115"/>
      <c r="G208" s="100"/>
      <c r="K208" s="100"/>
      <c r="L208" s="100"/>
    </row>
    <row r="209" spans="1:12" ht="13">
      <c r="A209" s="250"/>
      <c r="E209" s="115"/>
      <c r="G209" s="100"/>
      <c r="K209" s="100"/>
      <c r="L209" s="100"/>
    </row>
    <row r="210" spans="1:12" ht="13">
      <c r="A210" s="250"/>
      <c r="E210" s="115"/>
      <c r="G210" s="100"/>
      <c r="K210" s="100"/>
      <c r="L210" s="100"/>
    </row>
    <row r="211" spans="1:12" ht="13">
      <c r="A211" s="250"/>
      <c r="E211" s="115"/>
      <c r="G211" s="100"/>
      <c r="K211" s="100"/>
      <c r="L211" s="100"/>
    </row>
    <row r="212" spans="1:12" ht="13">
      <c r="A212" s="250"/>
      <c r="E212" s="115"/>
      <c r="G212" s="100"/>
      <c r="K212" s="100"/>
      <c r="L212" s="100"/>
    </row>
    <row r="213" spans="1:12" ht="13">
      <c r="A213" s="250"/>
      <c r="E213" s="115"/>
      <c r="G213" s="100"/>
      <c r="K213" s="100"/>
      <c r="L213" s="100"/>
    </row>
    <row r="214" spans="1:12" ht="13">
      <c r="A214" s="250"/>
      <c r="E214" s="115"/>
      <c r="G214" s="100"/>
      <c r="K214" s="100"/>
      <c r="L214" s="100"/>
    </row>
    <row r="215" spans="1:12" ht="13">
      <c r="A215" s="250"/>
      <c r="E215" s="115"/>
      <c r="G215" s="100"/>
      <c r="K215" s="100"/>
      <c r="L215" s="100"/>
    </row>
    <row r="216" spans="1:12" ht="13">
      <c r="A216" s="250"/>
      <c r="E216" s="115"/>
      <c r="G216" s="100"/>
      <c r="K216" s="100"/>
      <c r="L216" s="100"/>
    </row>
    <row r="217" spans="1:12" ht="13">
      <c r="A217" s="250"/>
      <c r="E217" s="115"/>
      <c r="G217" s="100"/>
      <c r="K217" s="100"/>
      <c r="L217" s="100"/>
    </row>
    <row r="218" spans="1:12" ht="13">
      <c r="A218" s="250"/>
      <c r="E218" s="115"/>
      <c r="G218" s="100"/>
      <c r="K218" s="100"/>
      <c r="L218" s="100"/>
    </row>
    <row r="219" spans="1:12" ht="13">
      <c r="A219" s="250"/>
      <c r="E219" s="115"/>
      <c r="G219" s="100"/>
      <c r="K219" s="100"/>
      <c r="L219" s="100"/>
    </row>
    <row r="220" spans="1:12" ht="13">
      <c r="A220" s="250"/>
      <c r="E220" s="115"/>
      <c r="G220" s="100"/>
      <c r="K220" s="100"/>
      <c r="L220" s="100"/>
    </row>
    <row r="221" spans="1:12" ht="13">
      <c r="A221" s="250"/>
      <c r="E221" s="115"/>
      <c r="G221" s="100"/>
      <c r="K221" s="100"/>
      <c r="L221" s="100"/>
    </row>
    <row r="222" spans="1:12" ht="13">
      <c r="A222" s="250"/>
      <c r="E222" s="115"/>
      <c r="G222" s="100"/>
      <c r="K222" s="100"/>
      <c r="L222" s="100"/>
    </row>
    <row r="223" spans="1:12" ht="13">
      <c r="A223" s="250"/>
      <c r="E223" s="115"/>
      <c r="G223" s="100"/>
      <c r="K223" s="100"/>
      <c r="L223" s="100"/>
    </row>
    <row r="224" spans="1:12" ht="13">
      <c r="A224" s="250"/>
      <c r="E224" s="115"/>
      <c r="G224" s="100"/>
      <c r="K224" s="100"/>
      <c r="L224" s="100"/>
    </row>
    <row r="225" spans="1:12" ht="13">
      <c r="A225" s="250"/>
      <c r="E225" s="115"/>
      <c r="G225" s="100"/>
      <c r="K225" s="100"/>
      <c r="L225" s="100"/>
    </row>
    <row r="226" spans="1:12" ht="13">
      <c r="A226" s="250"/>
      <c r="E226" s="115"/>
      <c r="G226" s="100"/>
      <c r="K226" s="100"/>
      <c r="L226" s="100"/>
    </row>
    <row r="227" spans="1:12" ht="13">
      <c r="A227" s="250"/>
      <c r="E227" s="115"/>
      <c r="G227" s="100"/>
      <c r="K227" s="100"/>
      <c r="L227" s="100"/>
    </row>
    <row r="228" spans="1:12" ht="13">
      <c r="A228" s="250"/>
      <c r="E228" s="115"/>
      <c r="G228" s="100"/>
      <c r="K228" s="100"/>
      <c r="L228" s="100"/>
    </row>
    <row r="229" spans="1:12" ht="13">
      <c r="A229" s="250"/>
      <c r="E229" s="115"/>
      <c r="G229" s="100"/>
      <c r="K229" s="100"/>
      <c r="L229" s="100"/>
    </row>
    <row r="230" spans="1:12" ht="13">
      <c r="A230" s="250"/>
      <c r="E230" s="115"/>
      <c r="G230" s="100"/>
      <c r="K230" s="100"/>
      <c r="L230" s="100"/>
    </row>
    <row r="231" spans="1:12" ht="13">
      <c r="A231" s="250"/>
      <c r="E231" s="115"/>
      <c r="G231" s="100"/>
      <c r="K231" s="100"/>
      <c r="L231" s="100"/>
    </row>
    <row r="232" spans="1:12" ht="13">
      <c r="A232" s="250"/>
      <c r="E232" s="115"/>
      <c r="G232" s="100"/>
      <c r="K232" s="100"/>
      <c r="L232" s="100"/>
    </row>
    <row r="233" spans="1:12" ht="13">
      <c r="A233" s="250"/>
      <c r="E233" s="115"/>
      <c r="G233" s="100"/>
      <c r="K233" s="100"/>
      <c r="L233" s="100"/>
    </row>
    <row r="234" spans="1:12" ht="13">
      <c r="A234" s="250"/>
      <c r="E234" s="115"/>
      <c r="G234" s="100"/>
      <c r="K234" s="100"/>
      <c r="L234" s="100"/>
    </row>
    <row r="235" spans="1:12" ht="13">
      <c r="A235" s="250"/>
      <c r="E235" s="115"/>
      <c r="G235" s="100"/>
      <c r="K235" s="100"/>
      <c r="L235" s="100"/>
    </row>
    <row r="236" spans="1:12" ht="13">
      <c r="A236" s="250"/>
      <c r="E236" s="115"/>
      <c r="G236" s="100"/>
      <c r="K236" s="100"/>
      <c r="L236" s="100"/>
    </row>
    <row r="237" spans="1:12" ht="13">
      <c r="A237" s="250"/>
      <c r="E237" s="115"/>
      <c r="G237" s="100"/>
      <c r="K237" s="100"/>
      <c r="L237" s="100"/>
    </row>
    <row r="238" spans="1:12" ht="13">
      <c r="A238" s="250"/>
      <c r="E238" s="115"/>
      <c r="G238" s="100"/>
      <c r="K238" s="100"/>
      <c r="L238" s="100"/>
    </row>
    <row r="239" spans="1:12" ht="13">
      <c r="A239" s="250"/>
      <c r="E239" s="115"/>
      <c r="G239" s="100"/>
      <c r="K239" s="100"/>
      <c r="L239" s="100"/>
    </row>
    <row r="240" spans="1:12" ht="13">
      <c r="A240" s="250"/>
      <c r="E240" s="115"/>
      <c r="G240" s="100"/>
      <c r="K240" s="100"/>
      <c r="L240" s="100"/>
    </row>
    <row r="241" spans="1:12" ht="13">
      <c r="A241" s="250"/>
      <c r="E241" s="115"/>
      <c r="G241" s="100"/>
      <c r="K241" s="100"/>
      <c r="L241" s="100"/>
    </row>
    <row r="242" spans="1:12" ht="13">
      <c r="A242" s="250"/>
      <c r="E242" s="115"/>
      <c r="G242" s="100"/>
      <c r="K242" s="100"/>
      <c r="L242" s="100"/>
    </row>
    <row r="243" spans="1:12" ht="13">
      <c r="A243" s="250"/>
      <c r="E243" s="115"/>
      <c r="G243" s="100"/>
      <c r="K243" s="100"/>
      <c r="L243" s="100"/>
    </row>
    <row r="244" spans="1:12" ht="13">
      <c r="A244" s="250"/>
      <c r="E244" s="115"/>
      <c r="G244" s="100"/>
      <c r="K244" s="100"/>
      <c r="L244" s="100"/>
    </row>
    <row r="245" spans="1:12" ht="13">
      <c r="A245" s="250"/>
      <c r="E245" s="115"/>
      <c r="G245" s="100"/>
      <c r="K245" s="100"/>
      <c r="L245" s="100"/>
    </row>
    <row r="246" spans="1:12" ht="13">
      <c r="A246" s="250"/>
      <c r="E246" s="115"/>
      <c r="G246" s="100"/>
      <c r="K246" s="100"/>
      <c r="L246" s="100"/>
    </row>
    <row r="247" spans="1:12" ht="13">
      <c r="A247" s="250"/>
      <c r="E247" s="115"/>
      <c r="G247" s="100"/>
      <c r="K247" s="100"/>
      <c r="L247" s="100"/>
    </row>
    <row r="248" spans="1:12" ht="13">
      <c r="A248" s="250"/>
      <c r="E248" s="115"/>
      <c r="G248" s="100"/>
      <c r="K248" s="100"/>
      <c r="L248" s="100"/>
    </row>
    <row r="249" spans="1:12" ht="13">
      <c r="A249" s="250"/>
      <c r="E249" s="115"/>
      <c r="G249" s="100"/>
      <c r="K249" s="100"/>
      <c r="L249" s="100"/>
    </row>
    <row r="250" spans="1:12" ht="13">
      <c r="A250" s="250"/>
      <c r="E250" s="115"/>
      <c r="G250" s="100"/>
      <c r="K250" s="100"/>
      <c r="L250" s="100"/>
    </row>
    <row r="251" spans="1:12" ht="13">
      <c r="A251" s="250"/>
      <c r="E251" s="115"/>
      <c r="G251" s="100"/>
      <c r="K251" s="100"/>
      <c r="L251" s="100"/>
    </row>
    <row r="252" spans="1:12" ht="13">
      <c r="A252" s="250"/>
      <c r="E252" s="115"/>
      <c r="G252" s="100"/>
      <c r="K252" s="100"/>
      <c r="L252" s="100"/>
    </row>
    <row r="253" spans="1:12" ht="13">
      <c r="A253" s="250"/>
      <c r="E253" s="115"/>
      <c r="G253" s="100"/>
      <c r="K253" s="100"/>
      <c r="L253" s="100"/>
    </row>
    <row r="254" spans="1:12" ht="13">
      <c r="A254" s="250"/>
      <c r="E254" s="115"/>
      <c r="G254" s="100"/>
      <c r="K254" s="100"/>
      <c r="L254" s="100"/>
    </row>
    <row r="255" spans="1:12" ht="13">
      <c r="A255" s="250"/>
      <c r="E255" s="115"/>
      <c r="G255" s="100"/>
      <c r="K255" s="100"/>
      <c r="L255" s="100"/>
    </row>
    <row r="256" spans="1:12" ht="13">
      <c r="A256" s="250"/>
      <c r="E256" s="115"/>
      <c r="G256" s="100"/>
      <c r="K256" s="100"/>
      <c r="L256" s="100"/>
    </row>
    <row r="257" spans="1:12" ht="13">
      <c r="A257" s="250"/>
      <c r="E257" s="115"/>
      <c r="G257" s="100"/>
      <c r="K257" s="100"/>
      <c r="L257" s="100"/>
    </row>
    <row r="258" spans="1:12" ht="13">
      <c r="A258" s="250"/>
      <c r="E258" s="115"/>
      <c r="G258" s="100"/>
      <c r="K258" s="100"/>
      <c r="L258" s="100"/>
    </row>
    <row r="259" spans="1:12" ht="13">
      <c r="A259" s="250"/>
      <c r="E259" s="115"/>
      <c r="G259" s="100"/>
      <c r="K259" s="100"/>
      <c r="L259" s="100"/>
    </row>
    <row r="260" spans="1:12" ht="13">
      <c r="A260" s="250"/>
      <c r="E260" s="115"/>
      <c r="G260" s="100"/>
      <c r="K260" s="100"/>
      <c r="L260" s="100"/>
    </row>
    <row r="261" spans="1:12" ht="13">
      <c r="A261" s="250"/>
      <c r="E261" s="115"/>
      <c r="G261" s="100"/>
      <c r="K261" s="100"/>
      <c r="L261" s="100"/>
    </row>
    <row r="262" spans="1:12" ht="13">
      <c r="A262" s="250"/>
      <c r="E262" s="115"/>
      <c r="G262" s="100"/>
      <c r="K262" s="100"/>
      <c r="L262" s="100"/>
    </row>
    <row r="263" spans="1:12" ht="13">
      <c r="A263" s="250"/>
      <c r="E263" s="115"/>
      <c r="G263" s="100"/>
      <c r="K263" s="100"/>
      <c r="L263" s="100"/>
    </row>
    <row r="264" spans="1:12" ht="13">
      <c r="A264" s="250"/>
      <c r="E264" s="115"/>
      <c r="G264" s="100"/>
      <c r="K264" s="100"/>
      <c r="L264" s="100"/>
    </row>
    <row r="265" spans="1:12" ht="13">
      <c r="A265" s="250"/>
      <c r="E265" s="115"/>
      <c r="G265" s="100"/>
      <c r="K265" s="100"/>
      <c r="L265" s="100"/>
    </row>
    <row r="266" spans="1:12" ht="13">
      <c r="A266" s="250"/>
      <c r="E266" s="115"/>
      <c r="G266" s="100"/>
      <c r="K266" s="100"/>
      <c r="L266" s="100"/>
    </row>
    <row r="267" spans="1:12" ht="13">
      <c r="A267" s="250"/>
      <c r="E267" s="115"/>
      <c r="G267" s="100"/>
      <c r="K267" s="100"/>
      <c r="L267" s="100"/>
    </row>
    <row r="268" spans="1:12" ht="13">
      <c r="A268" s="250"/>
      <c r="E268" s="115"/>
      <c r="G268" s="100"/>
      <c r="K268" s="100"/>
      <c r="L268" s="100"/>
    </row>
    <row r="269" spans="1:12" ht="13">
      <c r="A269" s="250"/>
      <c r="E269" s="115"/>
      <c r="G269" s="100"/>
      <c r="K269" s="100"/>
      <c r="L269" s="100"/>
    </row>
    <row r="270" spans="1:12" ht="13">
      <c r="A270" s="250"/>
      <c r="E270" s="115"/>
      <c r="G270" s="100"/>
      <c r="K270" s="100"/>
      <c r="L270" s="100"/>
    </row>
    <row r="271" spans="1:12" ht="13">
      <c r="A271" s="250"/>
      <c r="E271" s="115"/>
      <c r="G271" s="100"/>
      <c r="K271" s="100"/>
      <c r="L271" s="100"/>
    </row>
    <row r="272" spans="1:12" ht="13">
      <c r="A272" s="250"/>
      <c r="E272" s="115"/>
      <c r="G272" s="100"/>
      <c r="K272" s="100"/>
      <c r="L272" s="100"/>
    </row>
    <row r="273" spans="1:12" ht="13">
      <c r="A273" s="250"/>
      <c r="E273" s="115"/>
      <c r="G273" s="100"/>
      <c r="K273" s="100"/>
      <c r="L273" s="100"/>
    </row>
    <row r="274" spans="1:12" ht="13">
      <c r="A274" s="250"/>
      <c r="E274" s="115"/>
      <c r="G274" s="100"/>
      <c r="K274" s="100"/>
      <c r="L274" s="100"/>
    </row>
    <row r="275" spans="1:12" ht="13">
      <c r="A275" s="250"/>
      <c r="E275" s="115"/>
      <c r="G275" s="100"/>
      <c r="K275" s="100"/>
      <c r="L275" s="100"/>
    </row>
    <row r="276" spans="1:12" ht="13">
      <c r="A276" s="250"/>
      <c r="E276" s="115"/>
      <c r="G276" s="100"/>
      <c r="K276" s="100"/>
      <c r="L276" s="100"/>
    </row>
    <row r="277" spans="1:12" ht="13">
      <c r="A277" s="250"/>
      <c r="E277" s="115"/>
      <c r="G277" s="100"/>
      <c r="K277" s="100"/>
      <c r="L277" s="100"/>
    </row>
    <row r="278" spans="1:12" ht="13">
      <c r="A278" s="250"/>
      <c r="E278" s="115"/>
      <c r="G278" s="100"/>
      <c r="K278" s="100"/>
      <c r="L278" s="100"/>
    </row>
    <row r="279" spans="1:12" ht="13">
      <c r="A279" s="250"/>
      <c r="E279" s="115"/>
      <c r="G279" s="100"/>
      <c r="K279" s="100"/>
      <c r="L279" s="100"/>
    </row>
    <row r="280" spans="1:12" ht="13">
      <c r="A280" s="250"/>
      <c r="E280" s="115"/>
      <c r="G280" s="100"/>
      <c r="K280" s="100"/>
      <c r="L280" s="100"/>
    </row>
    <row r="281" spans="1:12" ht="13">
      <c r="A281" s="250"/>
      <c r="E281" s="115"/>
      <c r="G281" s="100"/>
      <c r="K281" s="100"/>
      <c r="L281" s="100"/>
    </row>
    <row r="282" spans="1:12" ht="13">
      <c r="A282" s="250"/>
      <c r="E282" s="115"/>
      <c r="G282" s="100"/>
      <c r="K282" s="100"/>
      <c r="L282" s="100"/>
    </row>
    <row r="283" spans="1:12" ht="13">
      <c r="A283" s="250"/>
      <c r="E283" s="115"/>
      <c r="G283" s="100"/>
      <c r="K283" s="100"/>
      <c r="L283" s="100"/>
    </row>
    <row r="284" spans="1:12" ht="13">
      <c r="A284" s="250"/>
      <c r="E284" s="115"/>
      <c r="G284" s="100"/>
      <c r="K284" s="100"/>
      <c r="L284" s="100"/>
    </row>
    <row r="285" spans="1:12" ht="13">
      <c r="A285" s="250"/>
      <c r="E285" s="115"/>
      <c r="G285" s="100"/>
      <c r="K285" s="100"/>
      <c r="L285" s="100"/>
    </row>
    <row r="286" spans="1:12" ht="13">
      <c r="A286" s="250"/>
      <c r="E286" s="115"/>
      <c r="G286" s="100"/>
      <c r="K286" s="100"/>
      <c r="L286" s="100"/>
    </row>
    <row r="287" spans="1:12" ht="13">
      <c r="A287" s="250"/>
      <c r="E287" s="115"/>
      <c r="G287" s="100"/>
      <c r="K287" s="100"/>
      <c r="L287" s="100"/>
    </row>
    <row r="288" spans="1:12" ht="13">
      <c r="A288" s="250"/>
      <c r="E288" s="115"/>
      <c r="G288" s="100"/>
      <c r="K288" s="100"/>
      <c r="L288" s="100"/>
    </row>
    <row r="289" spans="1:12" ht="13">
      <c r="A289" s="250"/>
      <c r="E289" s="115"/>
      <c r="G289" s="100"/>
      <c r="K289" s="100"/>
      <c r="L289" s="100"/>
    </row>
    <row r="290" spans="1:12" ht="13">
      <c r="A290" s="250"/>
      <c r="E290" s="115"/>
      <c r="G290" s="100"/>
      <c r="K290" s="100"/>
      <c r="L290" s="100"/>
    </row>
    <row r="291" spans="1:12" ht="13">
      <c r="A291" s="250"/>
      <c r="E291" s="115"/>
      <c r="G291" s="100"/>
      <c r="K291" s="100"/>
      <c r="L291" s="100"/>
    </row>
    <row r="292" spans="1:12" ht="13">
      <c r="A292" s="250"/>
      <c r="E292" s="115"/>
      <c r="G292" s="100"/>
      <c r="K292" s="100"/>
      <c r="L292" s="100"/>
    </row>
    <row r="293" spans="1:12" ht="13">
      <c r="A293" s="250"/>
      <c r="E293" s="115"/>
      <c r="G293" s="100"/>
      <c r="K293" s="100"/>
      <c r="L293" s="100"/>
    </row>
    <row r="294" spans="1:12" ht="13">
      <c r="A294" s="250"/>
      <c r="E294" s="115"/>
      <c r="G294" s="100"/>
      <c r="K294" s="100"/>
      <c r="L294" s="100"/>
    </row>
    <row r="295" spans="1:12" ht="13">
      <c r="A295" s="250"/>
      <c r="E295" s="115"/>
      <c r="G295" s="100"/>
      <c r="K295" s="100"/>
      <c r="L295" s="100"/>
    </row>
    <row r="296" spans="1:12" ht="13">
      <c r="A296" s="250"/>
      <c r="E296" s="115"/>
      <c r="G296" s="100"/>
      <c r="K296" s="100"/>
      <c r="L296" s="100"/>
    </row>
    <row r="297" spans="1:12" ht="13">
      <c r="A297" s="250"/>
      <c r="E297" s="115"/>
      <c r="G297" s="100"/>
      <c r="K297" s="100"/>
      <c r="L297" s="100"/>
    </row>
    <row r="298" spans="1:12" ht="13">
      <c r="A298" s="250"/>
      <c r="E298" s="115"/>
      <c r="G298" s="100"/>
      <c r="K298" s="100"/>
      <c r="L298" s="100"/>
    </row>
    <row r="299" spans="1:12" ht="13">
      <c r="A299" s="250"/>
      <c r="E299" s="115"/>
      <c r="G299" s="100"/>
      <c r="K299" s="100"/>
      <c r="L299" s="100"/>
    </row>
    <row r="300" spans="1:12" ht="13">
      <c r="A300" s="250"/>
      <c r="E300" s="115"/>
      <c r="G300" s="100"/>
      <c r="K300" s="100"/>
      <c r="L300" s="100"/>
    </row>
    <row r="301" spans="1:12" ht="13">
      <c r="A301" s="250"/>
      <c r="E301" s="115"/>
      <c r="G301" s="100"/>
      <c r="K301" s="100"/>
      <c r="L301" s="100"/>
    </row>
    <row r="302" spans="1:12" ht="13">
      <c r="A302" s="250"/>
      <c r="E302" s="115"/>
      <c r="G302" s="100"/>
      <c r="K302" s="100"/>
      <c r="L302" s="100"/>
    </row>
    <row r="303" spans="1:12" ht="13">
      <c r="A303" s="250"/>
      <c r="E303" s="115"/>
      <c r="G303" s="100"/>
      <c r="K303" s="100"/>
      <c r="L303" s="100"/>
    </row>
    <row r="304" spans="1:12" ht="13">
      <c r="A304" s="250"/>
      <c r="E304" s="115"/>
      <c r="G304" s="100"/>
      <c r="K304" s="100"/>
      <c r="L304" s="100"/>
    </row>
    <row r="305" spans="1:12" ht="13">
      <c r="A305" s="250"/>
      <c r="E305" s="115"/>
      <c r="G305" s="100"/>
      <c r="K305" s="100"/>
      <c r="L305" s="100"/>
    </row>
    <row r="306" spans="1:12" ht="13">
      <c r="A306" s="250"/>
      <c r="E306" s="115"/>
      <c r="G306" s="100"/>
      <c r="K306" s="100"/>
      <c r="L306" s="100"/>
    </row>
    <row r="307" spans="1:12" ht="13">
      <c r="A307" s="250"/>
      <c r="E307" s="115"/>
      <c r="G307" s="100"/>
      <c r="K307" s="100"/>
      <c r="L307" s="100"/>
    </row>
    <row r="308" spans="1:12" ht="13">
      <c r="A308" s="250"/>
      <c r="E308" s="115"/>
      <c r="G308" s="100"/>
      <c r="K308" s="100"/>
      <c r="L308" s="100"/>
    </row>
    <row r="309" spans="1:12" ht="13">
      <c r="A309" s="250"/>
      <c r="E309" s="115"/>
      <c r="G309" s="100"/>
      <c r="K309" s="100"/>
      <c r="L309" s="100"/>
    </row>
    <row r="310" spans="1:12" ht="13">
      <c r="A310" s="250"/>
      <c r="E310" s="115"/>
      <c r="G310" s="100"/>
      <c r="K310" s="100"/>
      <c r="L310" s="100"/>
    </row>
    <row r="311" spans="1:12" ht="13">
      <c r="A311" s="250"/>
      <c r="E311" s="115"/>
      <c r="G311" s="100"/>
      <c r="K311" s="100"/>
      <c r="L311" s="100"/>
    </row>
    <row r="312" spans="1:12" ht="13">
      <c r="A312" s="250"/>
      <c r="E312" s="115"/>
      <c r="G312" s="100"/>
      <c r="K312" s="100"/>
      <c r="L312" s="100"/>
    </row>
    <row r="313" spans="1:12" ht="13">
      <c r="A313" s="250"/>
      <c r="E313" s="115"/>
      <c r="G313" s="100"/>
      <c r="K313" s="100"/>
      <c r="L313" s="100"/>
    </row>
    <row r="314" spans="1:12" ht="13">
      <c r="A314" s="250"/>
      <c r="E314" s="115"/>
      <c r="G314" s="100"/>
      <c r="K314" s="100"/>
      <c r="L314" s="100"/>
    </row>
    <row r="315" spans="1:12" ht="13">
      <c r="A315" s="250"/>
      <c r="E315" s="115"/>
      <c r="G315" s="100"/>
      <c r="K315" s="100"/>
      <c r="L315" s="100"/>
    </row>
    <row r="316" spans="1:12" ht="13">
      <c r="A316" s="250"/>
      <c r="E316" s="115"/>
      <c r="G316" s="100"/>
      <c r="K316" s="100"/>
      <c r="L316" s="100"/>
    </row>
    <row r="317" spans="1:12" ht="13">
      <c r="A317" s="250"/>
      <c r="E317" s="115"/>
      <c r="G317" s="100"/>
      <c r="K317" s="100"/>
      <c r="L317" s="100"/>
    </row>
    <row r="318" spans="1:12" ht="13">
      <c r="A318" s="250"/>
      <c r="E318" s="115"/>
      <c r="G318" s="100"/>
      <c r="K318" s="100"/>
      <c r="L318" s="100"/>
    </row>
    <row r="319" spans="1:12" ht="13">
      <c r="A319" s="250"/>
      <c r="E319" s="115"/>
      <c r="G319" s="100"/>
      <c r="K319" s="100"/>
      <c r="L319" s="100"/>
    </row>
    <row r="320" spans="1:12" ht="13">
      <c r="A320" s="250"/>
      <c r="E320" s="115"/>
      <c r="G320" s="100"/>
      <c r="K320" s="100"/>
      <c r="L320" s="100"/>
    </row>
    <row r="321" spans="1:12" ht="13">
      <c r="A321" s="250"/>
      <c r="E321" s="115"/>
      <c r="G321" s="100"/>
      <c r="K321" s="100"/>
      <c r="L321" s="100"/>
    </row>
    <row r="322" spans="1:12" ht="13">
      <c r="A322" s="250"/>
      <c r="E322" s="115"/>
      <c r="G322" s="100"/>
      <c r="K322" s="100"/>
      <c r="L322" s="100"/>
    </row>
    <row r="323" spans="1:12" ht="13">
      <c r="A323" s="250"/>
      <c r="E323" s="115"/>
      <c r="G323" s="100"/>
      <c r="K323" s="100"/>
      <c r="L323" s="100"/>
    </row>
    <row r="324" spans="1:12" ht="13">
      <c r="A324" s="250"/>
      <c r="E324" s="115"/>
      <c r="G324" s="100"/>
      <c r="K324" s="100"/>
      <c r="L324" s="100"/>
    </row>
    <row r="325" spans="1:12" ht="13">
      <c r="A325" s="250"/>
      <c r="E325" s="115"/>
      <c r="G325" s="100"/>
      <c r="K325" s="100"/>
      <c r="L325" s="100"/>
    </row>
    <row r="326" spans="1:12" ht="13">
      <c r="A326" s="250"/>
      <c r="E326" s="115"/>
      <c r="G326" s="100"/>
      <c r="K326" s="100"/>
      <c r="L326" s="100"/>
    </row>
    <row r="327" spans="1:12" ht="13">
      <c r="A327" s="250"/>
      <c r="E327" s="115"/>
      <c r="G327" s="100"/>
      <c r="K327" s="100"/>
      <c r="L327" s="100"/>
    </row>
    <row r="328" spans="1:12" ht="13">
      <c r="A328" s="250"/>
      <c r="E328" s="115"/>
      <c r="G328" s="100"/>
      <c r="K328" s="100"/>
      <c r="L328" s="100"/>
    </row>
    <row r="329" spans="1:12" ht="13">
      <c r="A329" s="250"/>
      <c r="E329" s="115"/>
      <c r="G329" s="100"/>
      <c r="K329" s="100"/>
      <c r="L329" s="100"/>
    </row>
    <row r="330" spans="1:12" ht="13">
      <c r="A330" s="250"/>
      <c r="E330" s="115"/>
      <c r="G330" s="100"/>
      <c r="K330" s="100"/>
      <c r="L330" s="100"/>
    </row>
    <row r="331" spans="1:12" ht="13">
      <c r="A331" s="250"/>
      <c r="E331" s="115"/>
      <c r="G331" s="100"/>
      <c r="K331" s="100"/>
      <c r="L331" s="100"/>
    </row>
    <row r="332" spans="1:12" ht="13">
      <c r="A332" s="250"/>
      <c r="E332" s="115"/>
      <c r="G332" s="100"/>
      <c r="K332" s="100"/>
      <c r="L332" s="100"/>
    </row>
    <row r="333" spans="1:12" ht="13">
      <c r="A333" s="250"/>
      <c r="E333" s="115"/>
      <c r="G333" s="100"/>
      <c r="K333" s="100"/>
      <c r="L333" s="100"/>
    </row>
    <row r="334" spans="1:12" ht="13">
      <c r="A334" s="250"/>
      <c r="E334" s="115"/>
      <c r="G334" s="100"/>
      <c r="K334" s="100"/>
      <c r="L334" s="100"/>
    </row>
    <row r="335" spans="1:12" ht="13">
      <c r="A335" s="250"/>
      <c r="E335" s="115"/>
      <c r="G335" s="100"/>
      <c r="K335" s="100"/>
      <c r="L335" s="100"/>
    </row>
    <row r="336" spans="1:12" ht="13">
      <c r="A336" s="250"/>
      <c r="E336" s="115"/>
      <c r="G336" s="100"/>
      <c r="K336" s="100"/>
      <c r="L336" s="100"/>
    </row>
    <row r="337" spans="1:12" ht="13">
      <c r="A337" s="250"/>
      <c r="E337" s="115"/>
      <c r="G337" s="100"/>
      <c r="K337" s="100"/>
      <c r="L337" s="100"/>
    </row>
    <row r="338" spans="1:12" ht="13">
      <c r="A338" s="250"/>
      <c r="E338" s="115"/>
      <c r="G338" s="100"/>
      <c r="K338" s="100"/>
      <c r="L338" s="100"/>
    </row>
    <row r="339" spans="1:12" ht="13">
      <c r="A339" s="250"/>
      <c r="E339" s="115"/>
      <c r="G339" s="100"/>
      <c r="K339" s="100"/>
      <c r="L339" s="100"/>
    </row>
    <row r="340" spans="1:12" ht="13">
      <c r="A340" s="250"/>
      <c r="E340" s="115"/>
      <c r="G340" s="100"/>
      <c r="K340" s="100"/>
      <c r="L340" s="100"/>
    </row>
    <row r="341" spans="1:12" ht="13">
      <c r="A341" s="250"/>
      <c r="E341" s="115"/>
      <c r="G341" s="100"/>
      <c r="K341" s="100"/>
      <c r="L341" s="100"/>
    </row>
    <row r="342" spans="1:12" ht="13">
      <c r="A342" s="250"/>
      <c r="E342" s="115"/>
      <c r="G342" s="100"/>
      <c r="K342" s="100"/>
      <c r="L342" s="100"/>
    </row>
    <row r="343" spans="1:12" ht="13">
      <c r="A343" s="250"/>
      <c r="E343" s="115"/>
      <c r="G343" s="100"/>
      <c r="K343" s="100"/>
      <c r="L343" s="100"/>
    </row>
    <row r="344" spans="1:12" ht="13">
      <c r="A344" s="250"/>
      <c r="E344" s="115"/>
      <c r="G344" s="100"/>
      <c r="K344" s="100"/>
      <c r="L344" s="100"/>
    </row>
    <row r="345" spans="1:12" ht="13">
      <c r="A345" s="250"/>
      <c r="E345" s="115"/>
      <c r="G345" s="100"/>
      <c r="K345" s="100"/>
      <c r="L345" s="100"/>
    </row>
    <row r="346" spans="1:12" ht="13">
      <c r="A346" s="250"/>
      <c r="E346" s="115"/>
      <c r="G346" s="100"/>
      <c r="K346" s="100"/>
      <c r="L346" s="100"/>
    </row>
    <row r="347" spans="1:12" ht="13">
      <c r="A347" s="250"/>
      <c r="E347" s="115"/>
      <c r="G347" s="100"/>
      <c r="K347" s="100"/>
      <c r="L347" s="100"/>
    </row>
    <row r="348" spans="1:12" ht="13">
      <c r="A348" s="250"/>
      <c r="E348" s="115"/>
      <c r="G348" s="100"/>
      <c r="K348" s="100"/>
      <c r="L348" s="100"/>
    </row>
    <row r="349" spans="1:12" ht="13">
      <c r="A349" s="250"/>
      <c r="E349" s="115"/>
      <c r="G349" s="100"/>
      <c r="K349" s="100"/>
      <c r="L349" s="100"/>
    </row>
    <row r="350" spans="1:12" ht="13">
      <c r="A350" s="250"/>
      <c r="E350" s="115"/>
      <c r="G350" s="100"/>
      <c r="K350" s="100"/>
      <c r="L350" s="100"/>
    </row>
    <row r="351" spans="1:12" ht="13">
      <c r="A351" s="250"/>
      <c r="E351" s="115"/>
      <c r="G351" s="100"/>
      <c r="K351" s="100"/>
      <c r="L351" s="100"/>
    </row>
    <row r="352" spans="1:12" ht="13">
      <c r="A352" s="250"/>
      <c r="E352" s="115"/>
      <c r="G352" s="100"/>
      <c r="K352" s="100"/>
      <c r="L352" s="100"/>
    </row>
    <row r="353" spans="1:12" ht="13">
      <c r="A353" s="250"/>
      <c r="E353" s="115"/>
      <c r="G353" s="100"/>
      <c r="K353" s="100"/>
      <c r="L353" s="100"/>
    </row>
    <row r="354" spans="1:12" ht="13">
      <c r="A354" s="250"/>
      <c r="E354" s="115"/>
      <c r="G354" s="100"/>
      <c r="K354" s="100"/>
      <c r="L354" s="100"/>
    </row>
    <row r="355" spans="1:12" ht="13">
      <c r="A355" s="250"/>
      <c r="E355" s="115"/>
      <c r="G355" s="100"/>
      <c r="K355" s="100"/>
      <c r="L355" s="100"/>
    </row>
    <row r="356" spans="1:12" ht="13">
      <c r="A356" s="250"/>
      <c r="E356" s="115"/>
      <c r="G356" s="100"/>
      <c r="K356" s="100"/>
      <c r="L356" s="100"/>
    </row>
    <row r="357" spans="1:12" ht="13">
      <c r="A357" s="250"/>
      <c r="E357" s="115"/>
      <c r="G357" s="100"/>
      <c r="K357" s="100"/>
      <c r="L357" s="100"/>
    </row>
    <row r="358" spans="1:12" ht="13">
      <c r="A358" s="250"/>
      <c r="E358" s="115"/>
      <c r="G358" s="100"/>
      <c r="K358" s="100"/>
      <c r="L358" s="100"/>
    </row>
    <row r="359" spans="1:12" ht="13">
      <c r="A359" s="250"/>
      <c r="E359" s="115"/>
      <c r="G359" s="100"/>
      <c r="K359" s="100"/>
      <c r="L359" s="100"/>
    </row>
    <row r="360" spans="1:12" ht="13">
      <c r="A360" s="250"/>
      <c r="E360" s="115"/>
      <c r="G360" s="100"/>
      <c r="K360" s="100"/>
      <c r="L360" s="100"/>
    </row>
    <row r="361" spans="1:12" ht="13">
      <c r="A361" s="250"/>
      <c r="E361" s="115"/>
      <c r="G361" s="100"/>
      <c r="K361" s="100"/>
      <c r="L361" s="100"/>
    </row>
    <row r="362" spans="1:12" ht="13">
      <c r="A362" s="250"/>
      <c r="E362" s="115"/>
      <c r="G362" s="100"/>
      <c r="K362" s="100"/>
      <c r="L362" s="100"/>
    </row>
    <row r="363" spans="1:12" ht="13">
      <c r="A363" s="250"/>
      <c r="E363" s="115"/>
      <c r="G363" s="100"/>
      <c r="K363" s="100"/>
      <c r="L363" s="100"/>
    </row>
    <row r="364" spans="1:12" ht="13">
      <c r="A364" s="250"/>
      <c r="E364" s="115"/>
      <c r="G364" s="100"/>
      <c r="K364" s="100"/>
      <c r="L364" s="100"/>
    </row>
    <row r="365" spans="1:12" ht="13">
      <c r="A365" s="250"/>
      <c r="E365" s="115"/>
      <c r="G365" s="100"/>
      <c r="K365" s="100"/>
      <c r="L365" s="100"/>
    </row>
    <row r="366" spans="1:12" ht="13">
      <c r="A366" s="250"/>
      <c r="E366" s="115"/>
      <c r="G366" s="100"/>
      <c r="K366" s="100"/>
      <c r="L366" s="100"/>
    </row>
    <row r="367" spans="1:12" ht="13">
      <c r="A367" s="250"/>
      <c r="E367" s="115"/>
      <c r="G367" s="100"/>
      <c r="K367" s="100"/>
      <c r="L367" s="100"/>
    </row>
    <row r="368" spans="1:12" ht="13">
      <c r="A368" s="250"/>
      <c r="E368" s="115"/>
      <c r="G368" s="100"/>
      <c r="K368" s="100"/>
      <c r="L368" s="100"/>
    </row>
    <row r="369" spans="1:12" ht="13">
      <c r="A369" s="250"/>
      <c r="E369" s="115"/>
      <c r="G369" s="100"/>
      <c r="K369" s="100"/>
      <c r="L369" s="100"/>
    </row>
    <row r="370" spans="1:12" ht="13">
      <c r="A370" s="250"/>
      <c r="E370" s="115"/>
      <c r="G370" s="100"/>
      <c r="K370" s="100"/>
      <c r="L370" s="100"/>
    </row>
    <row r="371" spans="1:12" ht="13">
      <c r="A371" s="250"/>
      <c r="E371" s="115"/>
      <c r="G371" s="100"/>
      <c r="K371" s="100"/>
      <c r="L371" s="100"/>
    </row>
    <row r="372" spans="1:12" ht="13">
      <c r="A372" s="250"/>
      <c r="E372" s="115"/>
      <c r="G372" s="100"/>
      <c r="K372" s="100"/>
      <c r="L372" s="100"/>
    </row>
    <row r="373" spans="1:12" ht="13">
      <c r="A373" s="250"/>
      <c r="E373" s="115"/>
      <c r="G373" s="100"/>
      <c r="K373" s="100"/>
      <c r="L373" s="100"/>
    </row>
    <row r="374" spans="1:12" ht="13">
      <c r="A374" s="250"/>
      <c r="E374" s="115"/>
      <c r="G374" s="100"/>
      <c r="K374" s="100"/>
      <c r="L374" s="100"/>
    </row>
    <row r="375" spans="1:12" ht="13">
      <c r="A375" s="250"/>
      <c r="E375" s="115"/>
      <c r="G375" s="100"/>
      <c r="K375" s="100"/>
      <c r="L375" s="100"/>
    </row>
    <row r="376" spans="1:12" ht="13">
      <c r="A376" s="250"/>
      <c r="E376" s="115"/>
      <c r="G376" s="100"/>
      <c r="K376" s="100"/>
      <c r="L376" s="100"/>
    </row>
    <row r="377" spans="1:12" ht="13">
      <c r="A377" s="250"/>
      <c r="E377" s="115"/>
      <c r="G377" s="100"/>
      <c r="K377" s="100"/>
      <c r="L377" s="100"/>
    </row>
    <row r="378" spans="1:12" ht="13">
      <c r="A378" s="250"/>
      <c r="E378" s="115"/>
      <c r="G378" s="100"/>
      <c r="K378" s="100"/>
      <c r="L378" s="100"/>
    </row>
    <row r="379" spans="1:12" ht="13">
      <c r="A379" s="250"/>
      <c r="E379" s="115"/>
      <c r="G379" s="100"/>
      <c r="K379" s="100"/>
      <c r="L379" s="100"/>
    </row>
    <row r="380" spans="1:12" ht="13">
      <c r="A380" s="250"/>
      <c r="E380" s="115"/>
      <c r="G380" s="100"/>
      <c r="K380" s="100"/>
      <c r="L380" s="100"/>
    </row>
    <row r="381" spans="1:12" ht="13">
      <c r="A381" s="250"/>
      <c r="E381" s="115"/>
      <c r="G381" s="100"/>
      <c r="K381" s="100"/>
      <c r="L381" s="100"/>
    </row>
    <row r="382" spans="1:12" ht="13">
      <c r="A382" s="250"/>
      <c r="E382" s="115"/>
      <c r="G382" s="100"/>
      <c r="K382" s="100"/>
      <c r="L382" s="100"/>
    </row>
    <row r="383" spans="1:12" ht="13">
      <c r="A383" s="250"/>
      <c r="E383" s="115"/>
      <c r="G383" s="100"/>
      <c r="K383" s="100"/>
      <c r="L383" s="100"/>
    </row>
    <row r="384" spans="1:12" ht="13">
      <c r="A384" s="250"/>
      <c r="E384" s="115"/>
      <c r="G384" s="100"/>
      <c r="K384" s="100"/>
      <c r="L384" s="100"/>
    </row>
    <row r="385" spans="1:12" ht="13">
      <c r="A385" s="250"/>
      <c r="E385" s="115"/>
      <c r="G385" s="100"/>
      <c r="K385" s="100"/>
      <c r="L385" s="100"/>
    </row>
    <row r="386" spans="1:12" ht="13">
      <c r="A386" s="250"/>
      <c r="E386" s="115"/>
      <c r="G386" s="100"/>
      <c r="K386" s="100"/>
      <c r="L386" s="100"/>
    </row>
    <row r="387" spans="1:12" ht="13">
      <c r="A387" s="250"/>
      <c r="E387" s="115"/>
      <c r="G387" s="100"/>
      <c r="K387" s="100"/>
      <c r="L387" s="100"/>
    </row>
    <row r="388" spans="1:12" ht="13">
      <c r="A388" s="250"/>
      <c r="E388" s="115"/>
      <c r="G388" s="100"/>
      <c r="K388" s="100"/>
      <c r="L388" s="100"/>
    </row>
    <row r="389" spans="1:12" ht="13">
      <c r="A389" s="250"/>
      <c r="E389" s="115"/>
      <c r="G389" s="100"/>
      <c r="K389" s="100"/>
      <c r="L389" s="100"/>
    </row>
    <row r="390" spans="1:12" ht="13">
      <c r="A390" s="250"/>
      <c r="E390" s="115"/>
      <c r="G390" s="100"/>
      <c r="K390" s="100"/>
      <c r="L390" s="100"/>
    </row>
    <row r="391" spans="1:12" ht="13">
      <c r="A391" s="250"/>
      <c r="E391" s="115"/>
      <c r="G391" s="100"/>
      <c r="K391" s="100"/>
      <c r="L391" s="100"/>
    </row>
    <row r="392" spans="1:12" ht="13">
      <c r="A392" s="250"/>
      <c r="E392" s="115"/>
      <c r="G392" s="100"/>
      <c r="K392" s="100"/>
      <c r="L392" s="100"/>
    </row>
    <row r="393" spans="1:12" ht="13">
      <c r="A393" s="250"/>
      <c r="E393" s="115"/>
      <c r="G393" s="100"/>
      <c r="K393" s="100"/>
      <c r="L393" s="100"/>
    </row>
    <row r="394" spans="1:12" ht="13">
      <c r="A394" s="250"/>
      <c r="E394" s="115"/>
      <c r="G394" s="100"/>
      <c r="K394" s="100"/>
      <c r="L394" s="100"/>
    </row>
    <row r="395" spans="1:12" ht="13">
      <c r="A395" s="250"/>
      <c r="E395" s="115"/>
      <c r="G395" s="100"/>
      <c r="K395" s="100"/>
      <c r="L395" s="100"/>
    </row>
    <row r="396" spans="1:12" ht="13">
      <c r="A396" s="250"/>
      <c r="E396" s="115"/>
      <c r="G396" s="100"/>
      <c r="K396" s="100"/>
      <c r="L396" s="100"/>
    </row>
    <row r="397" spans="1:12" ht="13">
      <c r="A397" s="250"/>
      <c r="E397" s="115"/>
      <c r="G397" s="100"/>
      <c r="K397" s="100"/>
      <c r="L397" s="100"/>
    </row>
    <row r="398" spans="1:12" ht="13">
      <c r="A398" s="250"/>
      <c r="E398" s="115"/>
      <c r="G398" s="100"/>
      <c r="K398" s="100"/>
      <c r="L398" s="100"/>
    </row>
    <row r="399" spans="1:12" ht="13">
      <c r="A399" s="250"/>
      <c r="E399" s="115"/>
      <c r="G399" s="100"/>
      <c r="K399" s="100"/>
      <c r="L399" s="100"/>
    </row>
    <row r="400" spans="1:12" ht="13">
      <c r="A400" s="250"/>
      <c r="E400" s="115"/>
      <c r="G400" s="100"/>
      <c r="K400" s="100"/>
      <c r="L400" s="100"/>
    </row>
    <row r="401" spans="1:12" ht="13">
      <c r="A401" s="250"/>
      <c r="E401" s="115"/>
      <c r="G401" s="100"/>
      <c r="K401" s="100"/>
      <c r="L401" s="100"/>
    </row>
    <row r="402" spans="1:12" ht="13">
      <c r="A402" s="250"/>
      <c r="E402" s="115"/>
      <c r="G402" s="100"/>
      <c r="K402" s="100"/>
      <c r="L402" s="100"/>
    </row>
    <row r="403" spans="1:12" ht="13">
      <c r="A403" s="250"/>
      <c r="E403" s="115"/>
      <c r="G403" s="100"/>
      <c r="K403" s="100"/>
      <c r="L403" s="100"/>
    </row>
    <row r="404" spans="1:12" ht="13">
      <c r="A404" s="250"/>
      <c r="E404" s="115"/>
      <c r="G404" s="100"/>
      <c r="K404" s="100"/>
      <c r="L404" s="100"/>
    </row>
    <row r="405" spans="1:12" ht="13">
      <c r="A405" s="250"/>
      <c r="E405" s="115"/>
      <c r="G405" s="100"/>
      <c r="K405" s="100"/>
      <c r="L405" s="100"/>
    </row>
    <row r="406" spans="1:12" ht="13">
      <c r="A406" s="250"/>
      <c r="E406" s="115"/>
      <c r="G406" s="100"/>
      <c r="K406" s="100"/>
      <c r="L406" s="100"/>
    </row>
    <row r="407" spans="1:12" ht="13">
      <c r="A407" s="250"/>
      <c r="E407" s="115"/>
      <c r="G407" s="100"/>
      <c r="K407" s="100"/>
      <c r="L407" s="100"/>
    </row>
    <row r="408" spans="1:12" ht="13">
      <c r="A408" s="250"/>
      <c r="E408" s="115"/>
      <c r="G408" s="100"/>
      <c r="K408" s="100"/>
      <c r="L408" s="100"/>
    </row>
    <row r="409" spans="1:12" ht="13">
      <c r="A409" s="250"/>
      <c r="E409" s="115"/>
      <c r="G409" s="100"/>
      <c r="K409" s="100"/>
      <c r="L409" s="100"/>
    </row>
    <row r="410" spans="1:12" ht="13">
      <c r="A410" s="250"/>
      <c r="E410" s="115"/>
      <c r="G410" s="100"/>
      <c r="K410" s="100"/>
      <c r="L410" s="100"/>
    </row>
    <row r="411" spans="1:12" ht="13">
      <c r="A411" s="250"/>
      <c r="E411" s="115"/>
      <c r="G411" s="100"/>
      <c r="K411" s="100"/>
      <c r="L411" s="100"/>
    </row>
    <row r="412" spans="1:12" ht="13">
      <c r="A412" s="250"/>
      <c r="E412" s="115"/>
      <c r="G412" s="100"/>
      <c r="K412" s="100"/>
      <c r="L412" s="100"/>
    </row>
    <row r="413" spans="1:12" ht="13">
      <c r="A413" s="250"/>
      <c r="E413" s="115"/>
      <c r="G413" s="100"/>
      <c r="K413" s="100"/>
      <c r="L413" s="100"/>
    </row>
    <row r="414" spans="1:12" ht="13">
      <c r="A414" s="250"/>
      <c r="E414" s="115"/>
      <c r="G414" s="100"/>
      <c r="K414" s="100"/>
      <c r="L414" s="100"/>
    </row>
    <row r="415" spans="1:12" ht="13">
      <c r="A415" s="250"/>
      <c r="E415" s="115"/>
      <c r="G415" s="100"/>
      <c r="K415" s="100"/>
      <c r="L415" s="100"/>
    </row>
    <row r="416" spans="1:12" ht="13">
      <c r="A416" s="250"/>
      <c r="E416" s="115"/>
      <c r="G416" s="100"/>
      <c r="K416" s="100"/>
      <c r="L416" s="100"/>
    </row>
    <row r="417" spans="1:12" ht="13">
      <c r="A417" s="250"/>
      <c r="E417" s="115"/>
      <c r="G417" s="100"/>
      <c r="K417" s="100"/>
      <c r="L417" s="100"/>
    </row>
    <row r="418" spans="1:12" ht="13">
      <c r="A418" s="250"/>
      <c r="E418" s="115"/>
      <c r="G418" s="100"/>
      <c r="K418" s="100"/>
      <c r="L418" s="100"/>
    </row>
    <row r="419" spans="1:12" ht="13">
      <c r="A419" s="250"/>
      <c r="E419" s="115"/>
      <c r="G419" s="100"/>
      <c r="K419" s="100"/>
      <c r="L419" s="100"/>
    </row>
    <row r="420" spans="1:12" ht="13">
      <c r="A420" s="250"/>
      <c r="E420" s="115"/>
      <c r="G420" s="100"/>
      <c r="K420" s="100"/>
      <c r="L420" s="100"/>
    </row>
    <row r="421" spans="1:12" ht="13">
      <c r="A421" s="250"/>
      <c r="E421" s="115"/>
      <c r="G421" s="100"/>
      <c r="K421" s="100"/>
      <c r="L421" s="100"/>
    </row>
    <row r="422" spans="1:12" ht="13">
      <c r="A422" s="250"/>
      <c r="E422" s="115"/>
      <c r="G422" s="100"/>
      <c r="K422" s="100"/>
      <c r="L422" s="100"/>
    </row>
    <row r="423" spans="1:12" ht="13">
      <c r="A423" s="250"/>
      <c r="E423" s="115"/>
      <c r="G423" s="100"/>
      <c r="K423" s="100"/>
      <c r="L423" s="100"/>
    </row>
    <row r="424" spans="1:12" ht="13">
      <c r="A424" s="250"/>
      <c r="E424" s="115"/>
      <c r="G424" s="100"/>
      <c r="K424" s="100"/>
      <c r="L424" s="100"/>
    </row>
    <row r="425" spans="1:12" ht="13">
      <c r="A425" s="250"/>
      <c r="E425" s="115"/>
      <c r="G425" s="100"/>
      <c r="K425" s="100"/>
      <c r="L425" s="100"/>
    </row>
    <row r="426" spans="1:12" ht="13">
      <c r="A426" s="250"/>
      <c r="E426" s="115"/>
      <c r="G426" s="100"/>
      <c r="K426" s="100"/>
      <c r="L426" s="100"/>
    </row>
    <row r="427" spans="1:12" ht="13">
      <c r="A427" s="250"/>
      <c r="E427" s="115"/>
      <c r="G427" s="100"/>
      <c r="K427" s="100"/>
      <c r="L427" s="100"/>
    </row>
    <row r="428" spans="1:12" ht="13">
      <c r="A428" s="250"/>
      <c r="E428" s="115"/>
      <c r="G428" s="100"/>
      <c r="K428" s="100"/>
      <c r="L428" s="100"/>
    </row>
    <row r="429" spans="1:12" ht="13">
      <c r="A429" s="250"/>
      <c r="E429" s="115"/>
      <c r="G429" s="100"/>
      <c r="K429" s="100"/>
      <c r="L429" s="100"/>
    </row>
    <row r="430" spans="1:12" ht="13">
      <c r="A430" s="250"/>
      <c r="E430" s="115"/>
      <c r="G430" s="100"/>
      <c r="K430" s="100"/>
      <c r="L430" s="100"/>
    </row>
    <row r="431" spans="1:12" ht="13">
      <c r="A431" s="250"/>
      <c r="E431" s="115"/>
      <c r="G431" s="100"/>
      <c r="K431" s="100"/>
      <c r="L431" s="100"/>
    </row>
    <row r="432" spans="1:12" ht="13">
      <c r="A432" s="250"/>
      <c r="E432" s="115"/>
      <c r="G432" s="100"/>
      <c r="K432" s="100"/>
      <c r="L432" s="100"/>
    </row>
    <row r="433" spans="1:12" ht="13">
      <c r="A433" s="250"/>
      <c r="E433" s="115"/>
      <c r="G433" s="100"/>
      <c r="K433" s="100"/>
      <c r="L433" s="100"/>
    </row>
    <row r="434" spans="1:12" ht="13">
      <c r="A434" s="250"/>
      <c r="E434" s="115"/>
      <c r="G434" s="100"/>
      <c r="K434" s="100"/>
      <c r="L434" s="100"/>
    </row>
    <row r="435" spans="1:12" ht="13">
      <c r="A435" s="250"/>
      <c r="E435" s="115"/>
      <c r="G435" s="100"/>
      <c r="K435" s="100"/>
      <c r="L435" s="100"/>
    </row>
    <row r="436" spans="1:12" ht="13">
      <c r="A436" s="250"/>
      <c r="E436" s="115"/>
      <c r="G436" s="100"/>
      <c r="K436" s="100"/>
      <c r="L436" s="100"/>
    </row>
    <row r="437" spans="1:12" ht="13">
      <c r="A437" s="250"/>
      <c r="E437" s="115"/>
      <c r="G437" s="100"/>
      <c r="K437" s="100"/>
      <c r="L437" s="100"/>
    </row>
    <row r="438" spans="1:12" ht="13">
      <c r="A438" s="250"/>
      <c r="E438" s="115"/>
      <c r="G438" s="100"/>
      <c r="K438" s="100"/>
      <c r="L438" s="100"/>
    </row>
    <row r="439" spans="1:12" ht="13">
      <c r="A439" s="250"/>
      <c r="E439" s="115"/>
      <c r="G439" s="100"/>
      <c r="K439" s="100"/>
      <c r="L439" s="100"/>
    </row>
    <row r="440" spans="1:12" ht="13">
      <c r="A440" s="250"/>
      <c r="E440" s="115"/>
      <c r="G440" s="100"/>
      <c r="K440" s="100"/>
      <c r="L440" s="100"/>
    </row>
    <row r="441" spans="1:12" ht="13">
      <c r="A441" s="250"/>
      <c r="E441" s="115"/>
      <c r="G441" s="100"/>
      <c r="K441" s="100"/>
      <c r="L441" s="100"/>
    </row>
    <row r="442" spans="1:12" ht="13">
      <c r="A442" s="250"/>
      <c r="E442" s="115"/>
      <c r="G442" s="100"/>
      <c r="K442" s="100"/>
      <c r="L442" s="100"/>
    </row>
    <row r="443" spans="1:12" ht="13">
      <c r="A443" s="250"/>
      <c r="E443" s="115"/>
      <c r="G443" s="100"/>
      <c r="K443" s="100"/>
      <c r="L443" s="100"/>
    </row>
    <row r="444" spans="1:12" ht="13">
      <c r="A444" s="250"/>
      <c r="E444" s="115"/>
      <c r="G444" s="100"/>
      <c r="K444" s="100"/>
      <c r="L444" s="100"/>
    </row>
    <row r="445" spans="1:12" ht="13">
      <c r="A445" s="250"/>
      <c r="E445" s="115"/>
      <c r="G445" s="100"/>
      <c r="K445" s="100"/>
      <c r="L445" s="100"/>
    </row>
    <row r="446" spans="1:12" ht="13">
      <c r="A446" s="250"/>
      <c r="E446" s="115"/>
      <c r="G446" s="100"/>
      <c r="K446" s="100"/>
      <c r="L446" s="100"/>
    </row>
    <row r="447" spans="1:12" ht="13">
      <c r="A447" s="250"/>
      <c r="E447" s="115"/>
      <c r="G447" s="100"/>
      <c r="K447" s="100"/>
      <c r="L447" s="100"/>
    </row>
    <row r="448" spans="1:12" ht="13">
      <c r="A448" s="250"/>
      <c r="E448" s="115"/>
      <c r="G448" s="100"/>
      <c r="K448" s="100"/>
      <c r="L448" s="100"/>
    </row>
    <row r="449" spans="1:12" ht="13">
      <c r="A449" s="250"/>
      <c r="E449" s="115"/>
      <c r="G449" s="100"/>
      <c r="K449" s="100"/>
      <c r="L449" s="100"/>
    </row>
    <row r="450" spans="1:12" ht="13">
      <c r="A450" s="250"/>
      <c r="E450" s="115"/>
      <c r="G450" s="100"/>
      <c r="K450" s="100"/>
      <c r="L450" s="100"/>
    </row>
    <row r="451" spans="1:12" ht="13">
      <c r="A451" s="250"/>
      <c r="E451" s="115"/>
      <c r="G451" s="100"/>
      <c r="K451" s="100"/>
      <c r="L451" s="100"/>
    </row>
    <row r="452" spans="1:12" ht="13">
      <c r="A452" s="250"/>
      <c r="E452" s="115"/>
      <c r="G452" s="100"/>
      <c r="K452" s="100"/>
      <c r="L452" s="100"/>
    </row>
    <row r="453" spans="1:12" ht="13">
      <c r="A453" s="250"/>
      <c r="E453" s="115"/>
      <c r="G453" s="100"/>
      <c r="K453" s="100"/>
      <c r="L453" s="100"/>
    </row>
    <row r="454" spans="1:12" ht="13">
      <c r="A454" s="250"/>
      <c r="E454" s="115"/>
      <c r="G454" s="100"/>
      <c r="K454" s="100"/>
      <c r="L454" s="100"/>
    </row>
    <row r="455" spans="1:12" ht="13">
      <c r="A455" s="250"/>
      <c r="E455" s="115"/>
      <c r="G455" s="100"/>
      <c r="K455" s="100"/>
      <c r="L455" s="100"/>
    </row>
    <row r="456" spans="1:12" ht="13">
      <c r="A456" s="250"/>
      <c r="E456" s="115"/>
      <c r="G456" s="100"/>
      <c r="K456" s="100"/>
      <c r="L456" s="100"/>
    </row>
    <row r="457" spans="1:12" ht="13">
      <c r="A457" s="250"/>
      <c r="E457" s="115"/>
      <c r="G457" s="100"/>
      <c r="K457" s="100"/>
      <c r="L457" s="100"/>
    </row>
    <row r="458" spans="1:12" ht="13">
      <c r="A458" s="250"/>
      <c r="E458" s="115"/>
      <c r="G458" s="100"/>
      <c r="K458" s="100"/>
      <c r="L458" s="100"/>
    </row>
    <row r="459" spans="1:12" ht="13">
      <c r="A459" s="250"/>
      <c r="E459" s="115"/>
      <c r="G459" s="100"/>
      <c r="K459" s="100"/>
      <c r="L459" s="100"/>
    </row>
    <row r="460" spans="1:12" ht="13">
      <c r="A460" s="250"/>
      <c r="E460" s="115"/>
      <c r="G460" s="100"/>
      <c r="K460" s="100"/>
      <c r="L460" s="100"/>
    </row>
    <row r="461" spans="1:12" ht="13">
      <c r="A461" s="250"/>
      <c r="E461" s="115"/>
      <c r="G461" s="100"/>
      <c r="K461" s="100"/>
      <c r="L461" s="100"/>
    </row>
    <row r="462" spans="1:12" ht="13">
      <c r="A462" s="250"/>
      <c r="E462" s="115"/>
      <c r="G462" s="100"/>
      <c r="K462" s="100"/>
      <c r="L462" s="100"/>
    </row>
    <row r="463" spans="1:12" ht="13">
      <c r="A463" s="250"/>
      <c r="E463" s="115"/>
      <c r="G463" s="100"/>
      <c r="K463" s="100"/>
      <c r="L463" s="100"/>
    </row>
    <row r="464" spans="1:12" ht="13">
      <c r="A464" s="250"/>
      <c r="E464" s="115"/>
      <c r="G464" s="100"/>
      <c r="K464" s="100"/>
      <c r="L464" s="100"/>
    </row>
    <row r="465" spans="1:12" ht="13">
      <c r="A465" s="250"/>
      <c r="E465" s="115"/>
      <c r="G465" s="100"/>
      <c r="K465" s="100"/>
      <c r="L465" s="100"/>
    </row>
    <row r="466" spans="1:12" ht="13">
      <c r="A466" s="250"/>
      <c r="E466" s="115"/>
      <c r="G466" s="100"/>
      <c r="K466" s="100"/>
      <c r="L466" s="100"/>
    </row>
    <row r="467" spans="1:12" ht="13">
      <c r="A467" s="250"/>
      <c r="E467" s="115"/>
      <c r="G467" s="100"/>
      <c r="K467" s="100"/>
      <c r="L467" s="100"/>
    </row>
    <row r="468" spans="1:12" ht="13">
      <c r="A468" s="250"/>
      <c r="E468" s="115"/>
      <c r="G468" s="100"/>
      <c r="K468" s="100"/>
      <c r="L468" s="100"/>
    </row>
    <row r="469" spans="1:12" ht="13">
      <c r="A469" s="250"/>
      <c r="E469" s="115"/>
      <c r="G469" s="100"/>
      <c r="K469" s="100"/>
      <c r="L469" s="100"/>
    </row>
    <row r="470" spans="1:12" ht="13">
      <c r="A470" s="250"/>
      <c r="E470" s="115"/>
      <c r="G470" s="100"/>
      <c r="K470" s="100"/>
      <c r="L470" s="100"/>
    </row>
    <row r="471" spans="1:12" ht="13">
      <c r="A471" s="250"/>
      <c r="E471" s="115"/>
      <c r="G471" s="100"/>
      <c r="K471" s="100"/>
      <c r="L471" s="100"/>
    </row>
    <row r="472" spans="1:12" ht="13">
      <c r="A472" s="250"/>
      <c r="E472" s="115"/>
      <c r="G472" s="100"/>
      <c r="K472" s="100"/>
      <c r="L472" s="100"/>
    </row>
    <row r="473" spans="1:12" ht="13">
      <c r="A473" s="250"/>
      <c r="E473" s="115"/>
      <c r="G473" s="100"/>
      <c r="K473" s="100"/>
      <c r="L473" s="100"/>
    </row>
    <row r="474" spans="1:12" ht="13">
      <c r="A474" s="250"/>
      <c r="E474" s="115"/>
      <c r="G474" s="100"/>
      <c r="K474" s="100"/>
      <c r="L474" s="100"/>
    </row>
    <row r="475" spans="1:12" ht="13">
      <c r="A475" s="250"/>
      <c r="E475" s="115"/>
      <c r="G475" s="100"/>
      <c r="K475" s="100"/>
      <c r="L475" s="100"/>
    </row>
    <row r="476" spans="1:12" ht="13">
      <c r="A476" s="250"/>
      <c r="E476" s="115"/>
      <c r="G476" s="100"/>
      <c r="K476" s="100"/>
      <c r="L476" s="100"/>
    </row>
    <row r="477" spans="1:12" ht="13">
      <c r="A477" s="250"/>
      <c r="E477" s="115"/>
      <c r="G477" s="100"/>
      <c r="K477" s="100"/>
      <c r="L477" s="100"/>
    </row>
    <row r="478" spans="1:12" ht="13">
      <c r="A478" s="250"/>
      <c r="E478" s="115"/>
      <c r="G478" s="100"/>
      <c r="K478" s="100"/>
      <c r="L478" s="100"/>
    </row>
    <row r="479" spans="1:12" ht="13">
      <c r="A479" s="250"/>
      <c r="E479" s="115"/>
      <c r="G479" s="100"/>
      <c r="K479" s="100"/>
      <c r="L479" s="100"/>
    </row>
    <row r="480" spans="1:12" ht="13">
      <c r="A480" s="250"/>
      <c r="E480" s="115"/>
      <c r="G480" s="100"/>
      <c r="K480" s="100"/>
      <c r="L480" s="100"/>
    </row>
    <row r="481" spans="1:12" ht="13">
      <c r="A481" s="250"/>
      <c r="E481" s="115"/>
      <c r="G481" s="100"/>
      <c r="K481" s="100"/>
      <c r="L481" s="100"/>
    </row>
    <row r="482" spans="1:12" ht="13">
      <c r="A482" s="250"/>
      <c r="E482" s="115"/>
      <c r="G482" s="100"/>
      <c r="K482" s="100"/>
      <c r="L482" s="100"/>
    </row>
    <row r="483" spans="1:12" ht="13">
      <c r="A483" s="250"/>
      <c r="E483" s="115"/>
      <c r="G483" s="100"/>
      <c r="K483" s="100"/>
      <c r="L483" s="100"/>
    </row>
    <row r="484" spans="1:12" ht="13">
      <c r="A484" s="250"/>
      <c r="E484" s="115"/>
      <c r="G484" s="100"/>
      <c r="K484" s="100"/>
      <c r="L484" s="100"/>
    </row>
    <row r="485" spans="1:12" ht="13">
      <c r="A485" s="250"/>
      <c r="E485" s="115"/>
      <c r="G485" s="100"/>
      <c r="K485" s="100"/>
      <c r="L485" s="100"/>
    </row>
    <row r="486" spans="1:12" ht="13">
      <c r="A486" s="250"/>
      <c r="E486" s="115"/>
      <c r="G486" s="100"/>
      <c r="K486" s="100"/>
      <c r="L486" s="100"/>
    </row>
    <row r="487" spans="1:12" ht="13">
      <c r="A487" s="250"/>
      <c r="E487" s="115"/>
      <c r="G487" s="100"/>
      <c r="K487" s="100"/>
      <c r="L487" s="100"/>
    </row>
    <row r="488" spans="1:12" ht="13">
      <c r="A488" s="250"/>
      <c r="E488" s="115"/>
      <c r="G488" s="100"/>
      <c r="K488" s="100"/>
      <c r="L488" s="100"/>
    </row>
    <row r="489" spans="1:12" ht="13">
      <c r="A489" s="250"/>
      <c r="E489" s="115"/>
      <c r="G489" s="100"/>
      <c r="K489" s="100"/>
      <c r="L489" s="100"/>
    </row>
    <row r="490" spans="1:12" ht="13">
      <c r="A490" s="250"/>
      <c r="E490" s="115"/>
      <c r="G490" s="100"/>
      <c r="K490" s="100"/>
      <c r="L490" s="100"/>
    </row>
    <row r="491" spans="1:12" ht="13">
      <c r="A491" s="250"/>
      <c r="E491" s="115"/>
      <c r="G491" s="100"/>
      <c r="K491" s="100"/>
      <c r="L491" s="100"/>
    </row>
    <row r="492" spans="1:12" ht="13">
      <c r="A492" s="250"/>
      <c r="E492" s="115"/>
      <c r="G492" s="100"/>
      <c r="K492" s="100"/>
      <c r="L492" s="100"/>
    </row>
    <row r="493" spans="1:12" ht="13">
      <c r="A493" s="250"/>
      <c r="E493" s="115"/>
      <c r="G493" s="100"/>
      <c r="K493" s="100"/>
      <c r="L493" s="100"/>
    </row>
    <row r="494" spans="1:12" ht="13">
      <c r="A494" s="250"/>
      <c r="E494" s="115"/>
      <c r="G494" s="100"/>
      <c r="K494" s="100"/>
      <c r="L494" s="100"/>
    </row>
    <row r="495" spans="1:12" ht="13">
      <c r="A495" s="250"/>
      <c r="E495" s="115"/>
      <c r="G495" s="100"/>
      <c r="K495" s="100"/>
      <c r="L495" s="100"/>
    </row>
    <row r="496" spans="1:12" ht="13">
      <c r="A496" s="250"/>
      <c r="E496" s="115"/>
      <c r="G496" s="100"/>
      <c r="K496" s="100"/>
      <c r="L496" s="100"/>
    </row>
    <row r="497" spans="1:12" ht="13">
      <c r="A497" s="250"/>
      <c r="E497" s="115"/>
      <c r="G497" s="100"/>
      <c r="K497" s="100"/>
      <c r="L497" s="100"/>
    </row>
    <row r="498" spans="1:12" ht="13">
      <c r="A498" s="250"/>
      <c r="E498" s="115"/>
      <c r="G498" s="100"/>
      <c r="K498" s="100"/>
      <c r="L498" s="100"/>
    </row>
    <row r="499" spans="1:12" ht="13">
      <c r="A499" s="250"/>
      <c r="E499" s="115"/>
      <c r="G499" s="100"/>
      <c r="K499" s="100"/>
      <c r="L499" s="100"/>
    </row>
    <row r="500" spans="1:12" ht="13">
      <c r="A500" s="250"/>
      <c r="E500" s="115"/>
      <c r="G500" s="100"/>
      <c r="K500" s="100"/>
      <c r="L500" s="100"/>
    </row>
    <row r="501" spans="1:12" ht="13">
      <c r="A501" s="250"/>
      <c r="E501" s="115"/>
      <c r="G501" s="100"/>
      <c r="K501" s="100"/>
      <c r="L501" s="100"/>
    </row>
    <row r="502" spans="1:12" ht="13">
      <c r="A502" s="250"/>
      <c r="E502" s="115"/>
      <c r="G502" s="100"/>
      <c r="K502" s="100"/>
      <c r="L502" s="100"/>
    </row>
    <row r="503" spans="1:12" ht="13">
      <c r="A503" s="250"/>
      <c r="E503" s="115"/>
      <c r="G503" s="100"/>
      <c r="K503" s="100"/>
      <c r="L503" s="100"/>
    </row>
    <row r="504" spans="1:12" ht="13">
      <c r="A504" s="250"/>
      <c r="E504" s="115"/>
      <c r="G504" s="100"/>
      <c r="K504" s="100"/>
      <c r="L504" s="100"/>
    </row>
    <row r="505" spans="1:12" ht="13">
      <c r="A505" s="250"/>
      <c r="E505" s="115"/>
      <c r="G505" s="100"/>
      <c r="K505" s="100"/>
      <c r="L505" s="100"/>
    </row>
    <row r="506" spans="1:12" ht="13">
      <c r="A506" s="250"/>
      <c r="E506" s="115"/>
      <c r="G506" s="100"/>
      <c r="K506" s="100"/>
      <c r="L506" s="100"/>
    </row>
    <row r="507" spans="1:12" ht="13">
      <c r="A507" s="250"/>
      <c r="E507" s="115"/>
      <c r="G507" s="100"/>
      <c r="K507" s="100"/>
      <c r="L507" s="100"/>
    </row>
    <row r="508" spans="1:12" ht="13">
      <c r="A508" s="250"/>
      <c r="E508" s="115"/>
      <c r="G508" s="100"/>
      <c r="K508" s="100"/>
      <c r="L508" s="100"/>
    </row>
    <row r="509" spans="1:12" ht="13">
      <c r="A509" s="250"/>
      <c r="E509" s="115"/>
      <c r="G509" s="100"/>
      <c r="K509" s="100"/>
      <c r="L509" s="100"/>
    </row>
    <row r="510" spans="1:12" ht="13">
      <c r="A510" s="250"/>
      <c r="E510" s="115"/>
      <c r="G510" s="100"/>
      <c r="K510" s="100"/>
      <c r="L510" s="100"/>
    </row>
    <row r="511" spans="1:12" ht="13">
      <c r="A511" s="250"/>
      <c r="E511" s="115"/>
      <c r="G511" s="100"/>
      <c r="K511" s="100"/>
      <c r="L511" s="100"/>
    </row>
    <row r="512" spans="1:12" ht="13">
      <c r="A512" s="250"/>
      <c r="E512" s="115"/>
      <c r="G512" s="100"/>
      <c r="K512" s="100"/>
      <c r="L512" s="100"/>
    </row>
    <row r="513" spans="1:12" ht="13">
      <c r="A513" s="250"/>
      <c r="E513" s="115"/>
      <c r="G513" s="100"/>
      <c r="K513" s="100"/>
      <c r="L513" s="100"/>
    </row>
    <row r="514" spans="1:12" ht="13">
      <c r="A514" s="250"/>
      <c r="E514" s="115"/>
      <c r="G514" s="100"/>
      <c r="K514" s="100"/>
      <c r="L514" s="100"/>
    </row>
    <row r="515" spans="1:12" ht="13">
      <c r="A515" s="250"/>
      <c r="E515" s="115"/>
      <c r="G515" s="100"/>
      <c r="K515" s="100"/>
      <c r="L515" s="100"/>
    </row>
    <row r="516" spans="1:12" ht="13">
      <c r="A516" s="250"/>
      <c r="E516" s="115"/>
      <c r="G516" s="100"/>
      <c r="K516" s="100"/>
      <c r="L516" s="100"/>
    </row>
    <row r="517" spans="1:12" ht="13">
      <c r="A517" s="250"/>
      <c r="E517" s="115"/>
      <c r="G517" s="100"/>
      <c r="K517" s="100"/>
      <c r="L517" s="100"/>
    </row>
    <row r="518" spans="1:12" ht="13">
      <c r="A518" s="250"/>
      <c r="E518" s="115"/>
      <c r="G518" s="100"/>
      <c r="K518" s="100"/>
      <c r="L518" s="100"/>
    </row>
    <row r="519" spans="1:12" ht="13">
      <c r="A519" s="250"/>
      <c r="E519" s="115"/>
      <c r="G519" s="100"/>
      <c r="K519" s="100"/>
      <c r="L519" s="100"/>
    </row>
    <row r="520" spans="1:12" ht="13">
      <c r="A520" s="250"/>
      <c r="E520" s="115"/>
      <c r="G520" s="100"/>
      <c r="K520" s="100"/>
      <c r="L520" s="100"/>
    </row>
    <row r="521" spans="1:12" ht="13">
      <c r="A521" s="250"/>
      <c r="E521" s="115"/>
      <c r="G521" s="100"/>
      <c r="K521" s="100"/>
      <c r="L521" s="100"/>
    </row>
    <row r="522" spans="1:12" ht="13">
      <c r="A522" s="250"/>
      <c r="E522" s="115"/>
      <c r="G522" s="100"/>
      <c r="K522" s="100"/>
      <c r="L522" s="100"/>
    </row>
    <row r="523" spans="1:12" ht="13">
      <c r="A523" s="250"/>
      <c r="E523" s="115"/>
      <c r="G523" s="100"/>
      <c r="K523" s="100"/>
      <c r="L523" s="100"/>
    </row>
    <row r="524" spans="1:12" ht="13">
      <c r="A524" s="250"/>
      <c r="E524" s="115"/>
      <c r="G524" s="100"/>
      <c r="K524" s="100"/>
      <c r="L524" s="100"/>
    </row>
    <row r="525" spans="1:12" ht="13">
      <c r="A525" s="250"/>
      <c r="E525" s="115"/>
      <c r="G525" s="100"/>
      <c r="K525" s="100"/>
      <c r="L525" s="100"/>
    </row>
    <row r="526" spans="1:12" ht="13">
      <c r="A526" s="250"/>
      <c r="E526" s="115"/>
      <c r="G526" s="100"/>
      <c r="K526" s="100"/>
      <c r="L526" s="100"/>
    </row>
    <row r="527" spans="1:12" ht="13">
      <c r="A527" s="250"/>
      <c r="E527" s="115"/>
      <c r="G527" s="100"/>
      <c r="K527" s="100"/>
      <c r="L527" s="100"/>
    </row>
    <row r="528" spans="1:12" ht="13">
      <c r="A528" s="250"/>
      <c r="E528" s="115"/>
      <c r="G528" s="100"/>
      <c r="K528" s="100"/>
      <c r="L528" s="100"/>
    </row>
    <row r="529" spans="1:12" ht="13">
      <c r="A529" s="250"/>
      <c r="E529" s="115"/>
      <c r="G529" s="100"/>
      <c r="K529" s="100"/>
      <c r="L529" s="100"/>
    </row>
    <row r="530" spans="1:12" ht="13">
      <c r="A530" s="250"/>
      <c r="E530" s="115"/>
      <c r="G530" s="100"/>
      <c r="K530" s="100"/>
      <c r="L530" s="100"/>
    </row>
    <row r="531" spans="1:12" ht="13">
      <c r="A531" s="250"/>
      <c r="E531" s="115"/>
      <c r="G531" s="100"/>
      <c r="K531" s="100"/>
      <c r="L531" s="100"/>
    </row>
    <row r="532" spans="1:12" ht="13">
      <c r="A532" s="250"/>
      <c r="E532" s="115"/>
      <c r="G532" s="100"/>
      <c r="K532" s="100"/>
      <c r="L532" s="100"/>
    </row>
    <row r="533" spans="1:12" ht="13">
      <c r="A533" s="250"/>
      <c r="E533" s="115"/>
      <c r="G533" s="100"/>
      <c r="K533" s="100"/>
      <c r="L533" s="100"/>
    </row>
    <row r="534" spans="1:12" ht="13">
      <c r="A534" s="250"/>
      <c r="E534" s="115"/>
      <c r="G534" s="100"/>
      <c r="K534" s="100"/>
      <c r="L534" s="100"/>
    </row>
    <row r="535" spans="1:12" ht="13">
      <c r="A535" s="250"/>
      <c r="E535" s="115"/>
      <c r="G535" s="100"/>
      <c r="K535" s="100"/>
      <c r="L535" s="100"/>
    </row>
    <row r="536" spans="1:12" ht="13">
      <c r="A536" s="250"/>
      <c r="E536" s="115"/>
      <c r="G536" s="100"/>
      <c r="K536" s="100"/>
      <c r="L536" s="100"/>
    </row>
    <row r="537" spans="1:12" ht="13">
      <c r="A537" s="250"/>
      <c r="E537" s="115"/>
      <c r="G537" s="100"/>
      <c r="K537" s="100"/>
      <c r="L537" s="100"/>
    </row>
    <row r="538" spans="1:12" ht="13">
      <c r="A538" s="250"/>
      <c r="E538" s="115"/>
      <c r="G538" s="100"/>
      <c r="K538" s="100"/>
      <c r="L538" s="100"/>
    </row>
    <row r="539" spans="1:12" ht="13">
      <c r="A539" s="250"/>
      <c r="E539" s="115"/>
      <c r="G539" s="100"/>
      <c r="K539" s="100"/>
      <c r="L539" s="100"/>
    </row>
    <row r="540" spans="1:12" ht="13">
      <c r="A540" s="250"/>
      <c r="E540" s="115"/>
      <c r="G540" s="100"/>
      <c r="K540" s="100"/>
      <c r="L540" s="100"/>
    </row>
    <row r="541" spans="1:12" ht="13">
      <c r="A541" s="250"/>
      <c r="E541" s="115"/>
      <c r="G541" s="100"/>
      <c r="K541" s="100"/>
      <c r="L541" s="100"/>
    </row>
    <row r="542" spans="1:12" ht="13">
      <c r="A542" s="250"/>
      <c r="E542" s="115"/>
      <c r="G542" s="100"/>
      <c r="K542" s="100"/>
      <c r="L542" s="100"/>
    </row>
    <row r="543" spans="1:12" ht="13">
      <c r="A543" s="250"/>
      <c r="E543" s="115"/>
      <c r="G543" s="100"/>
      <c r="K543" s="100"/>
      <c r="L543" s="100"/>
    </row>
    <row r="544" spans="1:12" ht="13">
      <c r="A544" s="250"/>
      <c r="E544" s="115"/>
      <c r="G544" s="100"/>
      <c r="K544" s="100"/>
      <c r="L544" s="100"/>
    </row>
    <row r="545" spans="1:12" ht="13">
      <c r="A545" s="250"/>
      <c r="E545" s="115"/>
      <c r="G545" s="100"/>
      <c r="K545" s="100"/>
      <c r="L545" s="100"/>
    </row>
    <row r="546" spans="1:12" ht="13">
      <c r="A546" s="250"/>
      <c r="E546" s="115"/>
      <c r="G546" s="100"/>
      <c r="K546" s="100"/>
      <c r="L546" s="100"/>
    </row>
    <row r="547" spans="1:12" ht="13">
      <c r="A547" s="250"/>
      <c r="E547" s="115"/>
      <c r="G547" s="100"/>
      <c r="K547" s="100"/>
      <c r="L547" s="100"/>
    </row>
    <row r="548" spans="1:12" ht="13">
      <c r="A548" s="250"/>
      <c r="E548" s="115"/>
      <c r="G548" s="100"/>
      <c r="K548" s="100"/>
      <c r="L548" s="100"/>
    </row>
    <row r="549" spans="1:12" ht="13">
      <c r="A549" s="250"/>
      <c r="E549" s="115"/>
      <c r="G549" s="100"/>
      <c r="K549" s="100"/>
      <c r="L549" s="100"/>
    </row>
    <row r="550" spans="1:12" ht="13">
      <c r="A550" s="250"/>
      <c r="E550" s="115"/>
      <c r="G550" s="100"/>
      <c r="K550" s="100"/>
      <c r="L550" s="100"/>
    </row>
    <row r="551" spans="1:12" ht="13">
      <c r="A551" s="250"/>
      <c r="E551" s="115"/>
      <c r="G551" s="100"/>
      <c r="K551" s="100"/>
      <c r="L551" s="100"/>
    </row>
    <row r="552" spans="1:12" ht="13">
      <c r="A552" s="250"/>
      <c r="E552" s="115"/>
      <c r="G552" s="100"/>
      <c r="K552" s="100"/>
      <c r="L552" s="100"/>
    </row>
    <row r="553" spans="1:12" ht="13">
      <c r="A553" s="250"/>
      <c r="E553" s="115"/>
      <c r="G553" s="100"/>
      <c r="K553" s="100"/>
      <c r="L553" s="100"/>
    </row>
    <row r="554" spans="1:12" ht="13">
      <c r="A554" s="250"/>
      <c r="E554" s="115"/>
      <c r="G554" s="100"/>
      <c r="K554" s="100"/>
      <c r="L554" s="100"/>
    </row>
    <row r="555" spans="1:12" ht="13">
      <c r="A555" s="250"/>
      <c r="E555" s="115"/>
      <c r="G555" s="100"/>
      <c r="K555" s="100"/>
      <c r="L555" s="100"/>
    </row>
    <row r="556" spans="1:12" ht="13">
      <c r="A556" s="250"/>
      <c r="E556" s="115"/>
      <c r="G556" s="100"/>
      <c r="K556" s="100"/>
      <c r="L556" s="100"/>
    </row>
    <row r="557" spans="1:12" ht="13">
      <c r="A557" s="250"/>
      <c r="E557" s="115"/>
      <c r="G557" s="100"/>
      <c r="K557" s="100"/>
      <c r="L557" s="100"/>
    </row>
    <row r="558" spans="1:12" ht="13">
      <c r="A558" s="250"/>
      <c r="E558" s="115"/>
      <c r="G558" s="100"/>
      <c r="K558" s="100"/>
      <c r="L558" s="100"/>
    </row>
    <row r="559" spans="1:12" ht="13">
      <c r="A559" s="250"/>
      <c r="E559" s="115"/>
      <c r="G559" s="100"/>
      <c r="K559" s="100"/>
      <c r="L559" s="100"/>
    </row>
    <row r="560" spans="1:12" ht="13">
      <c r="A560" s="250"/>
      <c r="E560" s="115"/>
      <c r="G560" s="100"/>
      <c r="K560" s="100"/>
      <c r="L560" s="100"/>
    </row>
    <row r="561" spans="1:12" ht="13">
      <c r="A561" s="250"/>
      <c r="E561" s="115"/>
      <c r="G561" s="100"/>
      <c r="K561" s="100"/>
      <c r="L561" s="100"/>
    </row>
    <row r="562" spans="1:12" ht="13">
      <c r="A562" s="250"/>
      <c r="E562" s="115"/>
      <c r="G562" s="100"/>
      <c r="K562" s="100"/>
      <c r="L562" s="100"/>
    </row>
    <row r="563" spans="1:12" ht="13">
      <c r="A563" s="250"/>
      <c r="E563" s="115"/>
      <c r="G563" s="100"/>
      <c r="K563" s="100"/>
      <c r="L563" s="100"/>
    </row>
    <row r="564" spans="1:12" ht="13">
      <c r="A564" s="250"/>
      <c r="E564" s="115"/>
      <c r="G564" s="100"/>
      <c r="K564" s="100"/>
      <c r="L564" s="100"/>
    </row>
    <row r="565" spans="1:12" ht="13">
      <c r="A565" s="250"/>
      <c r="E565" s="115"/>
      <c r="G565" s="100"/>
      <c r="K565" s="100"/>
      <c r="L565" s="100"/>
    </row>
    <row r="566" spans="1:12" ht="13">
      <c r="A566" s="250"/>
      <c r="E566" s="115"/>
      <c r="G566" s="100"/>
      <c r="K566" s="100"/>
      <c r="L566" s="100"/>
    </row>
    <row r="567" spans="1:12" ht="13">
      <c r="A567" s="250"/>
      <c r="E567" s="115"/>
      <c r="G567" s="100"/>
      <c r="K567" s="100"/>
      <c r="L567" s="100"/>
    </row>
    <row r="568" spans="1:12" ht="13">
      <c r="A568" s="250"/>
      <c r="E568" s="115"/>
      <c r="G568" s="100"/>
      <c r="K568" s="100"/>
      <c r="L568" s="100"/>
    </row>
    <row r="569" spans="1:12" ht="13">
      <c r="A569" s="250"/>
      <c r="E569" s="115"/>
      <c r="G569" s="100"/>
      <c r="K569" s="100"/>
      <c r="L569" s="100"/>
    </row>
    <row r="570" spans="1:12" ht="13">
      <c r="A570" s="250"/>
      <c r="E570" s="115"/>
      <c r="G570" s="100"/>
      <c r="K570" s="100"/>
      <c r="L570" s="100"/>
    </row>
    <row r="571" spans="1:12" ht="13">
      <c r="A571" s="250"/>
      <c r="E571" s="115"/>
      <c r="G571" s="100"/>
      <c r="K571" s="100"/>
      <c r="L571" s="100"/>
    </row>
    <row r="572" spans="1:12" ht="13">
      <c r="A572" s="250"/>
      <c r="E572" s="115"/>
      <c r="G572" s="100"/>
      <c r="K572" s="100"/>
      <c r="L572" s="100"/>
    </row>
    <row r="573" spans="1:12" ht="13">
      <c r="A573" s="250"/>
      <c r="E573" s="115"/>
      <c r="G573" s="100"/>
      <c r="K573" s="100"/>
      <c r="L573" s="100"/>
    </row>
    <row r="574" spans="1:12" ht="13">
      <c r="A574" s="250"/>
      <c r="E574" s="115"/>
      <c r="G574" s="100"/>
      <c r="K574" s="100"/>
      <c r="L574" s="100"/>
    </row>
    <row r="575" spans="1:12" ht="13">
      <c r="A575" s="250"/>
      <c r="E575" s="115"/>
      <c r="G575" s="100"/>
      <c r="K575" s="100"/>
      <c r="L575" s="100"/>
    </row>
    <row r="576" spans="1:12" ht="13">
      <c r="A576" s="250"/>
      <c r="E576" s="115"/>
      <c r="G576" s="100"/>
      <c r="K576" s="100"/>
      <c r="L576" s="100"/>
    </row>
    <row r="577" spans="1:12" ht="13">
      <c r="A577" s="250"/>
      <c r="E577" s="115"/>
      <c r="G577" s="100"/>
      <c r="K577" s="100"/>
      <c r="L577" s="100"/>
    </row>
    <row r="578" spans="1:12" ht="13">
      <c r="A578" s="250"/>
      <c r="E578" s="115"/>
      <c r="G578" s="100"/>
      <c r="K578" s="100"/>
      <c r="L578" s="100"/>
    </row>
    <row r="579" spans="1:12" ht="13">
      <c r="A579" s="250"/>
      <c r="E579" s="115"/>
      <c r="G579" s="100"/>
      <c r="K579" s="100"/>
      <c r="L579" s="100"/>
    </row>
    <row r="580" spans="1:12" ht="13">
      <c r="A580" s="250"/>
      <c r="E580" s="115"/>
      <c r="G580" s="100"/>
      <c r="K580" s="100"/>
      <c r="L580" s="100"/>
    </row>
    <row r="581" spans="1:12" ht="13">
      <c r="A581" s="250"/>
      <c r="E581" s="115"/>
      <c r="G581" s="100"/>
      <c r="K581" s="100"/>
      <c r="L581" s="100"/>
    </row>
    <row r="582" spans="1:12" ht="13">
      <c r="A582" s="250"/>
      <c r="E582" s="115"/>
      <c r="G582" s="100"/>
      <c r="K582" s="100"/>
      <c r="L582" s="100"/>
    </row>
    <row r="583" spans="1:12" ht="13">
      <c r="A583" s="250"/>
      <c r="E583" s="115"/>
      <c r="G583" s="100"/>
      <c r="K583" s="100"/>
      <c r="L583" s="100"/>
    </row>
    <row r="584" spans="1:12" ht="13">
      <c r="A584" s="250"/>
      <c r="E584" s="115"/>
      <c r="G584" s="100"/>
      <c r="K584" s="100"/>
      <c r="L584" s="100"/>
    </row>
    <row r="585" spans="1:12" ht="13">
      <c r="A585" s="250"/>
      <c r="E585" s="115"/>
      <c r="G585" s="100"/>
      <c r="K585" s="100"/>
      <c r="L585" s="100"/>
    </row>
    <row r="586" spans="1:12" ht="13">
      <c r="A586" s="250"/>
      <c r="E586" s="115"/>
      <c r="G586" s="100"/>
      <c r="K586" s="100"/>
      <c r="L586" s="100"/>
    </row>
    <row r="587" spans="1:12" ht="13">
      <c r="A587" s="250"/>
      <c r="E587" s="115"/>
      <c r="G587" s="100"/>
      <c r="K587" s="100"/>
      <c r="L587" s="100"/>
    </row>
    <row r="588" spans="1:12" ht="13">
      <c r="A588" s="250"/>
      <c r="E588" s="115"/>
      <c r="G588" s="100"/>
      <c r="K588" s="100"/>
      <c r="L588" s="100"/>
    </row>
    <row r="589" spans="1:12" ht="13">
      <c r="A589" s="250"/>
      <c r="E589" s="115"/>
      <c r="G589" s="100"/>
      <c r="K589" s="100"/>
      <c r="L589" s="100"/>
    </row>
    <row r="590" spans="1:12" ht="13">
      <c r="A590" s="250"/>
      <c r="E590" s="115"/>
      <c r="G590" s="100"/>
      <c r="K590" s="100"/>
      <c r="L590" s="100"/>
    </row>
    <row r="591" spans="1:12" ht="13">
      <c r="A591" s="250"/>
      <c r="E591" s="115"/>
      <c r="G591" s="100"/>
      <c r="K591" s="100"/>
      <c r="L591" s="100"/>
    </row>
    <row r="592" spans="1:12" ht="13">
      <c r="A592" s="250"/>
      <c r="E592" s="115"/>
      <c r="G592" s="100"/>
      <c r="K592" s="100"/>
      <c r="L592" s="100"/>
    </row>
    <row r="593" spans="1:12" ht="13">
      <c r="A593" s="250"/>
      <c r="E593" s="115"/>
      <c r="G593" s="100"/>
      <c r="K593" s="100"/>
      <c r="L593" s="100"/>
    </row>
    <row r="594" spans="1:12" ht="13">
      <c r="A594" s="250"/>
      <c r="E594" s="115"/>
      <c r="G594" s="100"/>
      <c r="K594" s="100"/>
      <c r="L594" s="100"/>
    </row>
    <row r="595" spans="1:12" ht="13">
      <c r="A595" s="250"/>
      <c r="E595" s="115"/>
      <c r="G595" s="100"/>
      <c r="K595" s="100"/>
      <c r="L595" s="100"/>
    </row>
    <row r="596" spans="1:12" ht="13">
      <c r="A596" s="250"/>
      <c r="E596" s="115"/>
      <c r="G596" s="100"/>
      <c r="K596" s="100"/>
      <c r="L596" s="100"/>
    </row>
    <row r="597" spans="1:12" ht="13">
      <c r="A597" s="250"/>
      <c r="E597" s="115"/>
      <c r="G597" s="100"/>
      <c r="K597" s="100"/>
      <c r="L597" s="100"/>
    </row>
    <row r="598" spans="1:12" ht="13">
      <c r="A598" s="250"/>
      <c r="E598" s="115"/>
      <c r="G598" s="100"/>
      <c r="K598" s="100"/>
      <c r="L598" s="100"/>
    </row>
    <row r="599" spans="1:12" ht="13">
      <c r="A599" s="250"/>
      <c r="E599" s="115"/>
      <c r="G599" s="100"/>
      <c r="K599" s="100"/>
      <c r="L599" s="100"/>
    </row>
    <row r="600" spans="1:12" ht="13">
      <c r="A600" s="250"/>
      <c r="E600" s="115"/>
      <c r="G600" s="100"/>
      <c r="K600" s="100"/>
      <c r="L600" s="100"/>
    </row>
    <row r="601" spans="1:12" ht="13">
      <c r="A601" s="250"/>
      <c r="E601" s="115"/>
      <c r="G601" s="100"/>
      <c r="K601" s="100"/>
      <c r="L601" s="100"/>
    </row>
    <row r="602" spans="1:12" ht="13">
      <c r="A602" s="250"/>
      <c r="E602" s="115"/>
      <c r="G602" s="100"/>
      <c r="K602" s="100"/>
      <c r="L602" s="100"/>
    </row>
    <row r="603" spans="1:12" ht="13">
      <c r="A603" s="250"/>
      <c r="E603" s="115"/>
      <c r="G603" s="100"/>
      <c r="K603" s="100"/>
      <c r="L603" s="100"/>
    </row>
    <row r="604" spans="1:12" ht="13">
      <c r="A604" s="250"/>
      <c r="E604" s="115"/>
      <c r="G604" s="100"/>
      <c r="K604" s="100"/>
      <c r="L604" s="100"/>
    </row>
    <row r="605" spans="1:12" ht="13">
      <c r="A605" s="250"/>
      <c r="E605" s="115"/>
      <c r="G605" s="100"/>
      <c r="K605" s="100"/>
      <c r="L605" s="100"/>
    </row>
    <row r="606" spans="1:12" ht="13">
      <c r="A606" s="250"/>
      <c r="E606" s="115"/>
      <c r="G606" s="100"/>
      <c r="K606" s="100"/>
      <c r="L606" s="100"/>
    </row>
    <row r="607" spans="1:12" ht="13">
      <c r="A607" s="250"/>
      <c r="E607" s="115"/>
      <c r="G607" s="100"/>
      <c r="K607" s="100"/>
      <c r="L607" s="100"/>
    </row>
    <row r="608" spans="1:12" ht="13">
      <c r="A608" s="250"/>
      <c r="E608" s="115"/>
      <c r="G608" s="100"/>
      <c r="K608" s="100"/>
      <c r="L608" s="100"/>
    </row>
    <row r="609" spans="1:12" ht="13">
      <c r="A609" s="250"/>
      <c r="E609" s="115"/>
      <c r="G609" s="100"/>
      <c r="K609" s="100"/>
      <c r="L609" s="100"/>
    </row>
    <row r="610" spans="1:12" ht="13">
      <c r="A610" s="250"/>
      <c r="E610" s="115"/>
      <c r="G610" s="100"/>
      <c r="K610" s="100"/>
      <c r="L610" s="100"/>
    </row>
    <row r="611" spans="1:12" ht="13">
      <c r="A611" s="250"/>
      <c r="E611" s="115"/>
      <c r="G611" s="100"/>
      <c r="K611" s="100"/>
      <c r="L611" s="100"/>
    </row>
    <row r="612" spans="1:12" ht="13">
      <c r="A612" s="250"/>
      <c r="E612" s="115"/>
      <c r="G612" s="100"/>
      <c r="K612" s="100"/>
      <c r="L612" s="100"/>
    </row>
    <row r="613" spans="1:12" ht="13">
      <c r="A613" s="250"/>
      <c r="E613" s="115"/>
      <c r="G613" s="100"/>
      <c r="K613" s="100"/>
      <c r="L613" s="100"/>
    </row>
    <row r="614" spans="1:12" ht="13">
      <c r="A614" s="250"/>
      <c r="E614" s="115"/>
      <c r="G614" s="100"/>
      <c r="K614" s="100"/>
      <c r="L614" s="100"/>
    </row>
    <row r="615" spans="1:12" ht="13">
      <c r="A615" s="250"/>
      <c r="E615" s="115"/>
      <c r="G615" s="100"/>
      <c r="K615" s="100"/>
      <c r="L615" s="100"/>
    </row>
    <row r="616" spans="1:12" ht="13">
      <c r="A616" s="250"/>
      <c r="E616" s="115"/>
      <c r="G616" s="100"/>
      <c r="K616" s="100"/>
      <c r="L616" s="100"/>
    </row>
    <row r="617" spans="1:12" ht="13">
      <c r="A617" s="250"/>
      <c r="E617" s="115"/>
      <c r="G617" s="100"/>
      <c r="K617" s="100"/>
      <c r="L617" s="100"/>
    </row>
    <row r="618" spans="1:12" ht="13">
      <c r="A618" s="250"/>
      <c r="E618" s="115"/>
      <c r="G618" s="100"/>
      <c r="K618" s="100"/>
      <c r="L618" s="100"/>
    </row>
    <row r="619" spans="1:12" ht="13">
      <c r="A619" s="250"/>
      <c r="E619" s="115"/>
      <c r="G619" s="100"/>
      <c r="K619" s="100"/>
      <c r="L619" s="100"/>
    </row>
    <row r="620" spans="1:12" ht="13">
      <c r="A620" s="250"/>
      <c r="E620" s="115"/>
      <c r="G620" s="100"/>
      <c r="K620" s="100"/>
      <c r="L620" s="100"/>
    </row>
    <row r="621" spans="1:12" ht="13">
      <c r="A621" s="250"/>
      <c r="E621" s="115"/>
      <c r="G621" s="100"/>
      <c r="K621" s="100"/>
      <c r="L621" s="100"/>
    </row>
    <row r="622" spans="1:12" ht="13">
      <c r="A622" s="250"/>
      <c r="E622" s="115"/>
      <c r="G622" s="100"/>
      <c r="K622" s="100"/>
      <c r="L622" s="100"/>
    </row>
    <row r="623" spans="1:12" ht="13">
      <c r="A623" s="250"/>
      <c r="E623" s="115"/>
      <c r="G623" s="100"/>
      <c r="K623" s="100"/>
      <c r="L623" s="100"/>
    </row>
    <row r="624" spans="1:12" ht="13">
      <c r="A624" s="250"/>
      <c r="E624" s="115"/>
      <c r="G624" s="100"/>
      <c r="K624" s="100"/>
      <c r="L624" s="100"/>
    </row>
    <row r="625" spans="1:12" ht="13">
      <c r="A625" s="250"/>
      <c r="E625" s="115"/>
      <c r="G625" s="100"/>
      <c r="K625" s="100"/>
      <c r="L625" s="100"/>
    </row>
    <row r="626" spans="1:12" ht="13">
      <c r="A626" s="250"/>
      <c r="E626" s="115"/>
      <c r="G626" s="100"/>
      <c r="K626" s="100"/>
      <c r="L626" s="100"/>
    </row>
    <row r="627" spans="1:12" ht="13">
      <c r="A627" s="250"/>
      <c r="E627" s="115"/>
      <c r="G627" s="100"/>
      <c r="K627" s="100"/>
      <c r="L627" s="100"/>
    </row>
    <row r="628" spans="1:12" ht="13">
      <c r="A628" s="250"/>
      <c r="E628" s="115"/>
      <c r="G628" s="100"/>
      <c r="K628" s="100"/>
      <c r="L628" s="100"/>
    </row>
    <row r="629" spans="1:12" ht="13">
      <c r="A629" s="250"/>
      <c r="E629" s="115"/>
      <c r="G629" s="100"/>
      <c r="K629" s="100"/>
      <c r="L629" s="100"/>
    </row>
    <row r="630" spans="1:12" ht="13">
      <c r="A630" s="250"/>
      <c r="E630" s="115"/>
      <c r="G630" s="100"/>
      <c r="K630" s="100"/>
      <c r="L630" s="100"/>
    </row>
    <row r="631" spans="1:12" ht="13">
      <c r="A631" s="250"/>
      <c r="E631" s="115"/>
      <c r="G631" s="100"/>
      <c r="K631" s="100"/>
      <c r="L631" s="100"/>
    </row>
    <row r="632" spans="1:12" ht="13">
      <c r="A632" s="250"/>
      <c r="E632" s="115"/>
      <c r="G632" s="100"/>
      <c r="K632" s="100"/>
      <c r="L632" s="100"/>
    </row>
    <row r="633" spans="1:12" ht="13">
      <c r="A633" s="250"/>
      <c r="E633" s="115"/>
      <c r="G633" s="100"/>
      <c r="K633" s="100"/>
      <c r="L633" s="100"/>
    </row>
    <row r="634" spans="1:12" ht="13">
      <c r="A634" s="250"/>
      <c r="E634" s="115"/>
      <c r="G634" s="100"/>
      <c r="K634" s="100"/>
      <c r="L634" s="100"/>
    </row>
    <row r="635" spans="1:12" ht="13">
      <c r="A635" s="250"/>
      <c r="E635" s="115"/>
      <c r="G635" s="100"/>
      <c r="K635" s="100"/>
      <c r="L635" s="100"/>
    </row>
    <row r="636" spans="1:12" ht="13">
      <c r="A636" s="250"/>
      <c r="E636" s="115"/>
      <c r="G636" s="100"/>
      <c r="K636" s="100"/>
      <c r="L636" s="100"/>
    </row>
    <row r="637" spans="1:12" ht="13">
      <c r="A637" s="250"/>
      <c r="E637" s="115"/>
      <c r="G637" s="100"/>
      <c r="K637" s="100"/>
      <c r="L637" s="100"/>
    </row>
    <row r="638" spans="1:12" ht="13">
      <c r="A638" s="250"/>
      <c r="E638" s="115"/>
      <c r="G638" s="100"/>
      <c r="K638" s="100"/>
      <c r="L638" s="100"/>
    </row>
    <row r="639" spans="1:12" ht="13">
      <c r="A639" s="250"/>
      <c r="E639" s="115"/>
      <c r="G639" s="100"/>
      <c r="K639" s="100"/>
      <c r="L639" s="100"/>
    </row>
    <row r="640" spans="1:12" ht="13">
      <c r="A640" s="250"/>
      <c r="E640" s="115"/>
      <c r="G640" s="100"/>
      <c r="K640" s="100"/>
      <c r="L640" s="100"/>
    </row>
    <row r="641" spans="1:12" ht="13">
      <c r="A641" s="250"/>
      <c r="E641" s="115"/>
      <c r="G641" s="100"/>
      <c r="K641" s="100"/>
      <c r="L641" s="100"/>
    </row>
    <row r="642" spans="1:12" ht="13">
      <c r="A642" s="250"/>
      <c r="E642" s="115"/>
      <c r="G642" s="100"/>
      <c r="K642" s="100"/>
      <c r="L642" s="100"/>
    </row>
    <row r="643" spans="1:12" ht="13">
      <c r="A643" s="250"/>
      <c r="E643" s="115"/>
      <c r="G643" s="100"/>
      <c r="K643" s="100"/>
      <c r="L643" s="100"/>
    </row>
    <row r="644" spans="1:12" ht="13">
      <c r="A644" s="250"/>
      <c r="E644" s="115"/>
      <c r="G644" s="100"/>
      <c r="K644" s="100"/>
      <c r="L644" s="100"/>
    </row>
    <row r="645" spans="1:12" ht="13">
      <c r="A645" s="250"/>
      <c r="E645" s="115"/>
      <c r="G645" s="100"/>
      <c r="K645" s="100"/>
      <c r="L645" s="100"/>
    </row>
    <row r="646" spans="1:12" ht="13">
      <c r="A646" s="250"/>
      <c r="E646" s="115"/>
      <c r="G646" s="100"/>
      <c r="K646" s="100"/>
      <c r="L646" s="100"/>
    </row>
    <row r="647" spans="1:12" ht="13">
      <c r="A647" s="250"/>
      <c r="E647" s="115"/>
      <c r="G647" s="100"/>
      <c r="K647" s="100"/>
      <c r="L647" s="100"/>
    </row>
    <row r="648" spans="1:12" ht="13">
      <c r="A648" s="250"/>
      <c r="E648" s="115"/>
      <c r="G648" s="100"/>
      <c r="K648" s="100"/>
      <c r="L648" s="100"/>
    </row>
    <row r="649" spans="1:12" ht="13">
      <c r="A649" s="250"/>
      <c r="E649" s="115"/>
      <c r="G649" s="100"/>
      <c r="K649" s="100"/>
      <c r="L649" s="100"/>
    </row>
    <row r="650" spans="1:12" ht="13">
      <c r="A650" s="250"/>
      <c r="E650" s="115"/>
      <c r="G650" s="100"/>
      <c r="K650" s="100"/>
      <c r="L650" s="100"/>
    </row>
    <row r="651" spans="1:12" ht="13">
      <c r="A651" s="250"/>
      <c r="E651" s="115"/>
      <c r="G651" s="100"/>
      <c r="K651" s="100"/>
      <c r="L651" s="100"/>
    </row>
    <row r="652" spans="1:12" ht="13">
      <c r="A652" s="250"/>
      <c r="E652" s="115"/>
      <c r="G652" s="100"/>
      <c r="K652" s="100"/>
      <c r="L652" s="100"/>
    </row>
    <row r="653" spans="1:12" ht="13">
      <c r="A653" s="250"/>
      <c r="E653" s="115"/>
      <c r="G653" s="100"/>
      <c r="K653" s="100"/>
      <c r="L653" s="100"/>
    </row>
    <row r="654" spans="1:12" ht="13">
      <c r="A654" s="250"/>
      <c r="E654" s="115"/>
      <c r="G654" s="100"/>
      <c r="K654" s="100"/>
      <c r="L654" s="100"/>
    </row>
    <row r="655" spans="1:12" ht="13">
      <c r="A655" s="250"/>
      <c r="E655" s="115"/>
      <c r="G655" s="100"/>
      <c r="K655" s="100"/>
      <c r="L655" s="100"/>
    </row>
    <row r="656" spans="1:12" ht="13">
      <c r="A656" s="250"/>
      <c r="E656" s="115"/>
      <c r="G656" s="100"/>
      <c r="K656" s="100"/>
      <c r="L656" s="100"/>
    </row>
    <row r="657" spans="1:12" ht="13">
      <c r="A657" s="250"/>
      <c r="E657" s="115"/>
      <c r="G657" s="100"/>
      <c r="K657" s="100"/>
      <c r="L657" s="100"/>
    </row>
    <row r="658" spans="1:12" ht="13">
      <c r="A658" s="250"/>
      <c r="E658" s="115"/>
      <c r="G658" s="100"/>
      <c r="K658" s="100"/>
      <c r="L658" s="100"/>
    </row>
    <row r="659" spans="1:12" ht="13">
      <c r="A659" s="250"/>
      <c r="E659" s="115"/>
      <c r="G659" s="100"/>
      <c r="K659" s="100"/>
      <c r="L659" s="100"/>
    </row>
    <row r="660" spans="1:12" ht="13">
      <c r="A660" s="250"/>
      <c r="E660" s="115"/>
      <c r="G660" s="100"/>
      <c r="K660" s="100"/>
      <c r="L660" s="100"/>
    </row>
    <row r="661" spans="1:12" ht="13">
      <c r="A661" s="250"/>
      <c r="E661" s="115"/>
      <c r="G661" s="100"/>
      <c r="K661" s="100"/>
      <c r="L661" s="100"/>
    </row>
    <row r="662" spans="1:12" ht="13">
      <c r="A662" s="250"/>
      <c r="E662" s="115"/>
      <c r="G662" s="100"/>
      <c r="K662" s="100"/>
      <c r="L662" s="100"/>
    </row>
    <row r="663" spans="1:12" ht="13">
      <c r="A663" s="250"/>
      <c r="E663" s="115"/>
      <c r="G663" s="100"/>
      <c r="K663" s="100"/>
      <c r="L663" s="100"/>
    </row>
    <row r="664" spans="1:12" ht="13">
      <c r="A664" s="250"/>
      <c r="E664" s="115"/>
      <c r="G664" s="100"/>
      <c r="K664" s="100"/>
      <c r="L664" s="100"/>
    </row>
    <row r="665" spans="1:12" ht="13">
      <c r="A665" s="250"/>
      <c r="E665" s="115"/>
      <c r="G665" s="100"/>
      <c r="K665" s="100"/>
      <c r="L665" s="100"/>
    </row>
    <row r="666" spans="1:12" ht="13">
      <c r="A666" s="250"/>
      <c r="E666" s="115"/>
      <c r="G666" s="100"/>
      <c r="K666" s="100"/>
      <c r="L666" s="100"/>
    </row>
    <row r="667" spans="1:12" ht="13">
      <c r="A667" s="250"/>
      <c r="E667" s="115"/>
      <c r="G667" s="100"/>
      <c r="K667" s="100"/>
      <c r="L667" s="100"/>
    </row>
    <row r="668" spans="1:12" ht="13">
      <c r="A668" s="250"/>
      <c r="E668" s="115"/>
      <c r="G668" s="100"/>
      <c r="K668" s="100"/>
      <c r="L668" s="100"/>
    </row>
    <row r="669" spans="1:12" ht="13">
      <c r="A669" s="250"/>
      <c r="E669" s="115"/>
      <c r="G669" s="100"/>
      <c r="K669" s="100"/>
      <c r="L669" s="100"/>
    </row>
    <row r="670" spans="1:12" ht="13">
      <c r="A670" s="250"/>
      <c r="E670" s="115"/>
      <c r="G670" s="100"/>
      <c r="K670" s="100"/>
      <c r="L670" s="100"/>
    </row>
    <row r="671" spans="1:12" ht="13">
      <c r="A671" s="250"/>
      <c r="E671" s="115"/>
      <c r="G671" s="100"/>
      <c r="K671" s="100"/>
      <c r="L671" s="100"/>
    </row>
    <row r="672" spans="1:12" ht="13">
      <c r="A672" s="250"/>
      <c r="E672" s="115"/>
      <c r="G672" s="100"/>
      <c r="K672" s="100"/>
      <c r="L672" s="100"/>
    </row>
    <row r="673" spans="1:12" ht="13">
      <c r="A673" s="250"/>
      <c r="E673" s="115"/>
      <c r="G673" s="100"/>
      <c r="K673" s="100"/>
      <c r="L673" s="100"/>
    </row>
    <row r="674" spans="1:12" ht="13">
      <c r="A674" s="250"/>
      <c r="E674" s="115"/>
      <c r="G674" s="100"/>
      <c r="K674" s="100"/>
      <c r="L674" s="100"/>
    </row>
    <row r="675" spans="1:12" ht="13">
      <c r="A675" s="250"/>
      <c r="E675" s="115"/>
      <c r="G675" s="100"/>
      <c r="K675" s="100"/>
      <c r="L675" s="100"/>
    </row>
    <row r="676" spans="1:12" ht="13">
      <c r="A676" s="250"/>
      <c r="E676" s="115"/>
      <c r="G676" s="100"/>
      <c r="K676" s="100"/>
      <c r="L676" s="100"/>
    </row>
    <row r="677" spans="1:12" ht="13">
      <c r="A677" s="250"/>
      <c r="E677" s="115"/>
      <c r="G677" s="100"/>
      <c r="K677" s="100"/>
      <c r="L677" s="100"/>
    </row>
    <row r="678" spans="1:12" ht="13">
      <c r="A678" s="250"/>
      <c r="E678" s="115"/>
      <c r="G678" s="100"/>
      <c r="K678" s="100"/>
      <c r="L678" s="100"/>
    </row>
    <row r="679" spans="1:12" ht="13">
      <c r="A679" s="250"/>
      <c r="E679" s="115"/>
      <c r="G679" s="100"/>
      <c r="K679" s="100"/>
      <c r="L679" s="100"/>
    </row>
    <row r="680" spans="1:12" ht="13">
      <c r="A680" s="250"/>
      <c r="E680" s="115"/>
      <c r="G680" s="100"/>
      <c r="K680" s="100"/>
      <c r="L680" s="100"/>
    </row>
    <row r="681" spans="1:12" ht="13">
      <c r="A681" s="250"/>
      <c r="E681" s="115"/>
      <c r="G681" s="100"/>
      <c r="K681" s="100"/>
      <c r="L681" s="100"/>
    </row>
    <row r="682" spans="1:12" ht="13">
      <c r="A682" s="250"/>
      <c r="E682" s="115"/>
      <c r="G682" s="100"/>
      <c r="K682" s="100"/>
      <c r="L682" s="100"/>
    </row>
    <row r="683" spans="1:12" ht="13">
      <c r="A683" s="250"/>
      <c r="E683" s="115"/>
      <c r="G683" s="100"/>
      <c r="K683" s="100"/>
      <c r="L683" s="100"/>
    </row>
    <row r="684" spans="1:12" ht="13">
      <c r="A684" s="250"/>
      <c r="E684" s="115"/>
      <c r="G684" s="100"/>
      <c r="K684" s="100"/>
      <c r="L684" s="100"/>
    </row>
    <row r="685" spans="1:12" ht="13">
      <c r="A685" s="250"/>
      <c r="E685" s="115"/>
      <c r="G685" s="100"/>
      <c r="K685" s="100"/>
      <c r="L685" s="100"/>
    </row>
    <row r="686" spans="1:12" ht="13">
      <c r="A686" s="250"/>
      <c r="E686" s="115"/>
      <c r="G686" s="100"/>
      <c r="K686" s="100"/>
      <c r="L686" s="100"/>
    </row>
    <row r="687" spans="1:12" ht="13">
      <c r="A687" s="250"/>
      <c r="E687" s="115"/>
      <c r="G687" s="100"/>
      <c r="K687" s="100"/>
      <c r="L687" s="100"/>
    </row>
    <row r="688" spans="1:12" ht="13">
      <c r="A688" s="250"/>
      <c r="E688" s="115"/>
      <c r="G688" s="100"/>
      <c r="K688" s="100"/>
      <c r="L688" s="100"/>
    </row>
    <row r="689" spans="1:12" ht="13">
      <c r="A689" s="250"/>
      <c r="E689" s="115"/>
      <c r="G689" s="100"/>
      <c r="K689" s="100"/>
      <c r="L689" s="100"/>
    </row>
    <row r="690" spans="1:12" ht="13">
      <c r="A690" s="250"/>
      <c r="E690" s="115"/>
      <c r="G690" s="100"/>
      <c r="K690" s="100"/>
      <c r="L690" s="100"/>
    </row>
    <row r="691" spans="1:12" ht="13">
      <c r="A691" s="250"/>
      <c r="E691" s="115"/>
      <c r="G691" s="100"/>
      <c r="K691" s="100"/>
      <c r="L691" s="100"/>
    </row>
    <row r="692" spans="1:12" ht="13">
      <c r="A692" s="250"/>
      <c r="E692" s="115"/>
      <c r="G692" s="100"/>
      <c r="K692" s="100"/>
      <c r="L692" s="100"/>
    </row>
    <row r="693" spans="1:12" ht="13">
      <c r="A693" s="250"/>
      <c r="E693" s="115"/>
      <c r="G693" s="100"/>
      <c r="K693" s="100"/>
      <c r="L693" s="100"/>
    </row>
    <row r="694" spans="1:12" ht="13">
      <c r="A694" s="250"/>
      <c r="E694" s="115"/>
      <c r="G694" s="100"/>
      <c r="K694" s="100"/>
      <c r="L694" s="100"/>
    </row>
    <row r="695" spans="1:12" ht="13">
      <c r="A695" s="250"/>
      <c r="E695" s="115"/>
      <c r="G695" s="100"/>
      <c r="K695" s="100"/>
      <c r="L695" s="100"/>
    </row>
    <row r="696" spans="1:12" ht="13">
      <c r="A696" s="250"/>
      <c r="E696" s="115"/>
      <c r="G696" s="100"/>
      <c r="K696" s="100"/>
      <c r="L696" s="100"/>
    </row>
    <row r="697" spans="1:12" ht="13">
      <c r="A697" s="250"/>
      <c r="E697" s="115"/>
      <c r="G697" s="100"/>
      <c r="K697" s="100"/>
      <c r="L697" s="100"/>
    </row>
    <row r="698" spans="1:12" ht="13">
      <c r="A698" s="250"/>
      <c r="E698" s="115"/>
      <c r="G698" s="100"/>
      <c r="K698" s="100"/>
      <c r="L698" s="100"/>
    </row>
    <row r="699" spans="1:12" ht="13">
      <c r="A699" s="250"/>
      <c r="E699" s="115"/>
      <c r="G699" s="100"/>
      <c r="K699" s="100"/>
      <c r="L699" s="100"/>
    </row>
    <row r="700" spans="1:12" ht="13">
      <c r="A700" s="250"/>
      <c r="E700" s="115"/>
      <c r="G700" s="100"/>
      <c r="K700" s="100"/>
      <c r="L700" s="100"/>
    </row>
    <row r="701" spans="1:12" ht="13">
      <c r="A701" s="250"/>
      <c r="E701" s="115"/>
      <c r="G701" s="100"/>
      <c r="K701" s="100"/>
      <c r="L701" s="100"/>
    </row>
    <row r="702" spans="1:12" ht="13">
      <c r="A702" s="250"/>
      <c r="E702" s="115"/>
      <c r="G702" s="100"/>
      <c r="K702" s="100"/>
      <c r="L702" s="100"/>
    </row>
    <row r="703" spans="1:12" ht="13">
      <c r="A703" s="250"/>
      <c r="E703" s="115"/>
      <c r="G703" s="100"/>
      <c r="K703" s="100"/>
      <c r="L703" s="100"/>
    </row>
    <row r="704" spans="1:12" ht="13">
      <c r="A704" s="250"/>
      <c r="E704" s="115"/>
      <c r="G704" s="100"/>
      <c r="K704" s="100"/>
      <c r="L704" s="100"/>
    </row>
    <row r="705" spans="1:12" ht="13">
      <c r="A705" s="250"/>
      <c r="E705" s="115"/>
      <c r="G705" s="100"/>
      <c r="K705" s="100"/>
      <c r="L705" s="100"/>
    </row>
    <row r="706" spans="1:12" ht="13">
      <c r="A706" s="250"/>
      <c r="E706" s="115"/>
      <c r="G706" s="100"/>
      <c r="K706" s="100"/>
      <c r="L706" s="100"/>
    </row>
    <row r="707" spans="1:12" ht="13">
      <c r="A707" s="250"/>
      <c r="E707" s="115"/>
      <c r="G707" s="100"/>
      <c r="K707" s="100"/>
      <c r="L707" s="100"/>
    </row>
    <row r="708" spans="1:12" ht="13">
      <c r="A708" s="250"/>
      <c r="E708" s="115"/>
      <c r="G708" s="100"/>
      <c r="K708" s="100"/>
      <c r="L708" s="100"/>
    </row>
    <row r="709" spans="1:12" ht="13">
      <c r="A709" s="250"/>
      <c r="E709" s="115"/>
      <c r="G709" s="100"/>
      <c r="K709" s="100"/>
      <c r="L709" s="100"/>
    </row>
    <row r="710" spans="1:12" ht="13">
      <c r="A710" s="250"/>
      <c r="E710" s="115"/>
      <c r="G710" s="100"/>
      <c r="K710" s="100"/>
      <c r="L710" s="100"/>
    </row>
    <row r="711" spans="1:12" ht="13">
      <c r="A711" s="250"/>
      <c r="E711" s="115"/>
      <c r="G711" s="100"/>
      <c r="K711" s="100"/>
      <c r="L711" s="100"/>
    </row>
    <row r="712" spans="1:12" ht="13">
      <c r="A712" s="250"/>
      <c r="E712" s="115"/>
      <c r="G712" s="100"/>
      <c r="K712" s="100"/>
      <c r="L712" s="100"/>
    </row>
    <row r="713" spans="1:12" ht="13">
      <c r="A713" s="250"/>
      <c r="E713" s="115"/>
      <c r="G713" s="100"/>
      <c r="K713" s="100"/>
      <c r="L713" s="100"/>
    </row>
    <row r="714" spans="1:12" ht="13">
      <c r="A714" s="250"/>
      <c r="E714" s="115"/>
      <c r="G714" s="100"/>
      <c r="K714" s="100"/>
      <c r="L714" s="100"/>
    </row>
    <row r="715" spans="1:12" ht="13">
      <c r="A715" s="250"/>
      <c r="E715" s="115"/>
      <c r="G715" s="100"/>
      <c r="K715" s="100"/>
      <c r="L715" s="100"/>
    </row>
    <row r="716" spans="1:12" ht="13">
      <c r="A716" s="250"/>
      <c r="E716" s="115"/>
      <c r="G716" s="100"/>
      <c r="K716" s="100"/>
      <c r="L716" s="100"/>
    </row>
    <row r="717" spans="1:12" ht="13">
      <c r="A717" s="250"/>
      <c r="E717" s="115"/>
      <c r="G717" s="100"/>
      <c r="K717" s="100"/>
      <c r="L717" s="100"/>
    </row>
    <row r="718" spans="1:12" ht="13">
      <c r="A718" s="250"/>
      <c r="E718" s="115"/>
      <c r="G718" s="100"/>
      <c r="K718" s="100"/>
      <c r="L718" s="100"/>
    </row>
    <row r="719" spans="1:12" ht="13">
      <c r="A719" s="250"/>
      <c r="E719" s="115"/>
      <c r="G719" s="100"/>
      <c r="K719" s="100"/>
      <c r="L719" s="100"/>
    </row>
    <row r="720" spans="1:12" ht="13">
      <c r="A720" s="250"/>
      <c r="E720" s="115"/>
      <c r="G720" s="100"/>
      <c r="K720" s="100"/>
      <c r="L720" s="100"/>
    </row>
    <row r="721" spans="1:12" ht="13">
      <c r="A721" s="250"/>
      <c r="E721" s="115"/>
      <c r="G721" s="100"/>
      <c r="K721" s="100"/>
      <c r="L721" s="100"/>
    </row>
    <row r="722" spans="1:12" ht="13">
      <c r="A722" s="250"/>
      <c r="E722" s="115"/>
      <c r="G722" s="100"/>
      <c r="K722" s="100"/>
      <c r="L722" s="100"/>
    </row>
    <row r="723" spans="1:12" ht="13">
      <c r="A723" s="250"/>
      <c r="E723" s="115"/>
      <c r="G723" s="100"/>
      <c r="K723" s="100"/>
      <c r="L723" s="100"/>
    </row>
    <row r="724" spans="1:12" ht="13">
      <c r="A724" s="250"/>
      <c r="E724" s="115"/>
      <c r="G724" s="100"/>
      <c r="K724" s="100"/>
      <c r="L724" s="100"/>
    </row>
    <row r="725" spans="1:12" ht="13">
      <c r="A725" s="250"/>
      <c r="E725" s="115"/>
      <c r="G725" s="100"/>
      <c r="K725" s="100"/>
      <c r="L725" s="100"/>
    </row>
    <row r="726" spans="1:12" ht="13">
      <c r="A726" s="250"/>
      <c r="E726" s="115"/>
      <c r="G726" s="100"/>
      <c r="K726" s="100"/>
      <c r="L726" s="100"/>
    </row>
    <row r="727" spans="1:12" ht="13">
      <c r="A727" s="250"/>
      <c r="E727" s="115"/>
      <c r="G727" s="100"/>
      <c r="K727" s="100"/>
      <c r="L727" s="100"/>
    </row>
    <row r="728" spans="1:12" ht="13">
      <c r="A728" s="250"/>
      <c r="E728" s="115"/>
      <c r="G728" s="100"/>
      <c r="K728" s="100"/>
      <c r="L728" s="100"/>
    </row>
    <row r="729" spans="1:12" ht="13">
      <c r="A729" s="250"/>
      <c r="E729" s="115"/>
      <c r="G729" s="100"/>
      <c r="K729" s="100"/>
      <c r="L729" s="100"/>
    </row>
    <row r="730" spans="1:12" ht="13">
      <c r="A730" s="250"/>
      <c r="E730" s="115"/>
      <c r="G730" s="100"/>
      <c r="K730" s="100"/>
      <c r="L730" s="100"/>
    </row>
    <row r="731" spans="1:12" ht="13">
      <c r="A731" s="250"/>
      <c r="E731" s="115"/>
      <c r="G731" s="100"/>
      <c r="K731" s="100"/>
      <c r="L731" s="100"/>
    </row>
    <row r="732" spans="1:12" ht="13">
      <c r="A732" s="250"/>
      <c r="E732" s="115"/>
      <c r="G732" s="100"/>
      <c r="K732" s="100"/>
      <c r="L732" s="100"/>
    </row>
    <row r="733" spans="1:12" ht="13">
      <c r="A733" s="250"/>
      <c r="E733" s="115"/>
      <c r="G733" s="100"/>
      <c r="K733" s="100"/>
      <c r="L733" s="100"/>
    </row>
    <row r="734" spans="1:12" ht="13">
      <c r="A734" s="250"/>
      <c r="E734" s="115"/>
      <c r="G734" s="100"/>
      <c r="K734" s="100"/>
      <c r="L734" s="100"/>
    </row>
    <row r="735" spans="1:12" ht="13">
      <c r="A735" s="250"/>
      <c r="E735" s="115"/>
      <c r="G735" s="100"/>
      <c r="K735" s="100"/>
      <c r="L735" s="100"/>
    </row>
    <row r="736" spans="1:12" ht="13">
      <c r="A736" s="250"/>
      <c r="E736" s="115"/>
      <c r="G736" s="100"/>
      <c r="K736" s="100"/>
      <c r="L736" s="100"/>
    </row>
    <row r="737" spans="1:12" ht="13">
      <c r="A737" s="250"/>
      <c r="E737" s="115"/>
      <c r="G737" s="100"/>
      <c r="K737" s="100"/>
      <c r="L737" s="100"/>
    </row>
    <row r="738" spans="1:12" ht="13">
      <c r="A738" s="250"/>
      <c r="E738" s="115"/>
      <c r="G738" s="100"/>
      <c r="K738" s="100"/>
      <c r="L738" s="100"/>
    </row>
    <row r="739" spans="1:12" ht="13">
      <c r="A739" s="250"/>
      <c r="E739" s="115"/>
      <c r="G739" s="100"/>
      <c r="K739" s="100"/>
      <c r="L739" s="100"/>
    </row>
    <row r="740" spans="1:12" ht="13">
      <c r="A740" s="250"/>
      <c r="E740" s="115"/>
      <c r="G740" s="100"/>
      <c r="K740" s="100"/>
      <c r="L740" s="100"/>
    </row>
    <row r="741" spans="1:12" ht="13">
      <c r="A741" s="250"/>
      <c r="E741" s="115"/>
      <c r="G741" s="100"/>
      <c r="K741" s="100"/>
      <c r="L741" s="100"/>
    </row>
    <row r="742" spans="1:12" ht="13">
      <c r="A742" s="250"/>
      <c r="E742" s="115"/>
      <c r="G742" s="100"/>
      <c r="K742" s="100"/>
      <c r="L742" s="100"/>
    </row>
    <row r="743" spans="1:12" ht="13">
      <c r="A743" s="250"/>
      <c r="E743" s="115"/>
      <c r="G743" s="100"/>
      <c r="K743" s="100"/>
      <c r="L743" s="100"/>
    </row>
    <row r="744" spans="1:12" ht="13">
      <c r="A744" s="250"/>
      <c r="E744" s="115"/>
      <c r="G744" s="100"/>
      <c r="K744" s="100"/>
      <c r="L744" s="100"/>
    </row>
    <row r="745" spans="1:12" ht="13">
      <c r="A745" s="250"/>
      <c r="E745" s="115"/>
      <c r="G745" s="100"/>
      <c r="K745" s="100"/>
      <c r="L745" s="100"/>
    </row>
    <row r="746" spans="1:12" ht="13">
      <c r="A746" s="250"/>
      <c r="E746" s="115"/>
      <c r="G746" s="100"/>
      <c r="K746" s="100"/>
      <c r="L746" s="100"/>
    </row>
    <row r="747" spans="1:12" ht="13">
      <c r="A747" s="250"/>
      <c r="E747" s="115"/>
      <c r="G747" s="100"/>
      <c r="K747" s="100"/>
      <c r="L747" s="100"/>
    </row>
    <row r="748" spans="1:12" ht="13">
      <c r="A748" s="250"/>
      <c r="E748" s="115"/>
      <c r="G748" s="100"/>
      <c r="K748" s="100"/>
      <c r="L748" s="100"/>
    </row>
    <row r="749" spans="1:12" ht="13">
      <c r="A749" s="250"/>
      <c r="E749" s="115"/>
      <c r="G749" s="100"/>
      <c r="K749" s="100"/>
      <c r="L749" s="100"/>
    </row>
    <row r="750" spans="1:12" ht="13">
      <c r="A750" s="250"/>
      <c r="E750" s="115"/>
      <c r="G750" s="100"/>
      <c r="K750" s="100"/>
      <c r="L750" s="100"/>
    </row>
    <row r="751" spans="1:12" ht="13">
      <c r="A751" s="250"/>
      <c r="E751" s="115"/>
      <c r="G751" s="100"/>
      <c r="K751" s="100"/>
      <c r="L751" s="100"/>
    </row>
    <row r="752" spans="1:12" ht="13">
      <c r="A752" s="250"/>
      <c r="E752" s="115"/>
      <c r="G752" s="100"/>
      <c r="K752" s="100"/>
      <c r="L752" s="100"/>
    </row>
    <row r="753" spans="1:12" ht="13">
      <c r="A753" s="250"/>
      <c r="E753" s="115"/>
      <c r="G753" s="100"/>
      <c r="K753" s="100"/>
      <c r="L753" s="100"/>
    </row>
    <row r="754" spans="1:12" ht="13">
      <c r="A754" s="250"/>
      <c r="E754" s="115"/>
      <c r="G754" s="100"/>
      <c r="K754" s="100"/>
      <c r="L754" s="100"/>
    </row>
    <row r="755" spans="1:12" ht="13">
      <c r="A755" s="250"/>
      <c r="E755" s="115"/>
      <c r="G755" s="100"/>
      <c r="K755" s="100"/>
      <c r="L755" s="100"/>
    </row>
    <row r="756" spans="1:12" ht="13">
      <c r="A756" s="250"/>
      <c r="E756" s="115"/>
      <c r="G756" s="100"/>
      <c r="K756" s="100"/>
      <c r="L756" s="100"/>
    </row>
    <row r="757" spans="1:12" ht="13">
      <c r="A757" s="250"/>
      <c r="E757" s="115"/>
      <c r="G757" s="100"/>
      <c r="K757" s="100"/>
      <c r="L757" s="100"/>
    </row>
    <row r="758" spans="1:12" ht="13">
      <c r="A758" s="250"/>
      <c r="E758" s="115"/>
      <c r="G758" s="100"/>
      <c r="K758" s="100"/>
      <c r="L758" s="100"/>
    </row>
    <row r="759" spans="1:12" ht="13">
      <c r="A759" s="250"/>
      <c r="E759" s="115"/>
      <c r="G759" s="100"/>
      <c r="K759" s="100"/>
      <c r="L759" s="100"/>
    </row>
    <row r="760" spans="1:12" ht="13">
      <c r="A760" s="250"/>
      <c r="E760" s="115"/>
      <c r="G760" s="100"/>
      <c r="K760" s="100"/>
      <c r="L760" s="100"/>
    </row>
    <row r="761" spans="1:12" ht="13">
      <c r="A761" s="250"/>
      <c r="E761" s="115"/>
      <c r="G761" s="100"/>
      <c r="K761" s="100"/>
      <c r="L761" s="100"/>
    </row>
    <row r="762" spans="1:12" ht="13">
      <c r="A762" s="250"/>
      <c r="E762" s="115"/>
      <c r="G762" s="100"/>
      <c r="K762" s="100"/>
      <c r="L762" s="100"/>
    </row>
    <row r="763" spans="1:12" ht="13">
      <c r="A763" s="250"/>
      <c r="E763" s="115"/>
      <c r="G763" s="100"/>
      <c r="K763" s="100"/>
      <c r="L763" s="100"/>
    </row>
    <row r="764" spans="1:12" ht="13">
      <c r="A764" s="250"/>
      <c r="E764" s="115"/>
      <c r="G764" s="100"/>
      <c r="K764" s="100"/>
      <c r="L764" s="100"/>
    </row>
    <row r="765" spans="1:12" ht="13">
      <c r="A765" s="250"/>
      <c r="E765" s="115"/>
      <c r="G765" s="100"/>
      <c r="K765" s="100"/>
      <c r="L765" s="100"/>
    </row>
    <row r="766" spans="1:12" ht="13">
      <c r="A766" s="250"/>
      <c r="E766" s="115"/>
      <c r="G766" s="100"/>
      <c r="K766" s="100"/>
      <c r="L766" s="100"/>
    </row>
    <row r="767" spans="1:12" ht="13">
      <c r="A767" s="250"/>
      <c r="E767" s="115"/>
      <c r="G767" s="100"/>
      <c r="K767" s="100"/>
      <c r="L767" s="100"/>
    </row>
    <row r="768" spans="1:12" ht="13">
      <c r="A768" s="250"/>
      <c r="E768" s="115"/>
      <c r="G768" s="100"/>
      <c r="K768" s="100"/>
      <c r="L768" s="100"/>
    </row>
    <row r="769" spans="1:12" ht="13">
      <c r="A769" s="250"/>
      <c r="E769" s="115"/>
      <c r="G769" s="100"/>
      <c r="K769" s="100"/>
      <c r="L769" s="100"/>
    </row>
    <row r="770" spans="1:12" ht="13">
      <c r="A770" s="250"/>
      <c r="E770" s="115"/>
      <c r="G770" s="100"/>
      <c r="K770" s="100"/>
      <c r="L770" s="100"/>
    </row>
    <row r="771" spans="1:12" ht="13">
      <c r="A771" s="250"/>
      <c r="E771" s="115"/>
      <c r="G771" s="100"/>
      <c r="K771" s="100"/>
      <c r="L771" s="100"/>
    </row>
    <row r="772" spans="1:12" ht="13">
      <c r="A772" s="250"/>
      <c r="E772" s="115"/>
      <c r="G772" s="100"/>
      <c r="K772" s="100"/>
      <c r="L772" s="100"/>
    </row>
    <row r="773" spans="1:12" ht="13">
      <c r="A773" s="250"/>
      <c r="E773" s="115"/>
      <c r="G773" s="100"/>
      <c r="K773" s="100"/>
      <c r="L773" s="100"/>
    </row>
    <row r="774" spans="1:12" ht="13">
      <c r="A774" s="250"/>
      <c r="E774" s="115"/>
      <c r="G774" s="100"/>
      <c r="K774" s="100"/>
      <c r="L774" s="100"/>
    </row>
    <row r="775" spans="1:12" ht="13">
      <c r="A775" s="250"/>
      <c r="E775" s="115"/>
      <c r="G775" s="100"/>
      <c r="K775" s="100"/>
      <c r="L775" s="100"/>
    </row>
    <row r="776" spans="1:12" ht="13">
      <c r="A776" s="250"/>
      <c r="E776" s="115"/>
      <c r="G776" s="100"/>
      <c r="K776" s="100"/>
      <c r="L776" s="100"/>
    </row>
    <row r="777" spans="1:12" ht="13">
      <c r="A777" s="250"/>
      <c r="E777" s="115"/>
      <c r="G777" s="100"/>
      <c r="K777" s="100"/>
      <c r="L777" s="100"/>
    </row>
    <row r="778" spans="1:12" ht="13">
      <c r="A778" s="250"/>
      <c r="E778" s="115"/>
      <c r="G778" s="100"/>
      <c r="K778" s="100"/>
      <c r="L778" s="100"/>
    </row>
    <row r="779" spans="1:12" ht="13">
      <c r="A779" s="250"/>
      <c r="E779" s="115"/>
      <c r="G779" s="100"/>
      <c r="K779" s="100"/>
      <c r="L779" s="100"/>
    </row>
    <row r="780" spans="1:12" ht="13">
      <c r="A780" s="250"/>
      <c r="E780" s="115"/>
      <c r="G780" s="100"/>
      <c r="K780" s="100"/>
      <c r="L780" s="100"/>
    </row>
    <row r="781" spans="1:12" ht="13">
      <c r="A781" s="250"/>
      <c r="E781" s="115"/>
      <c r="G781" s="100"/>
      <c r="K781" s="100"/>
      <c r="L781" s="100"/>
    </row>
    <row r="782" spans="1:12" ht="13">
      <c r="A782" s="250"/>
      <c r="E782" s="115"/>
      <c r="G782" s="100"/>
      <c r="K782" s="100"/>
      <c r="L782" s="100"/>
    </row>
    <row r="783" spans="1:12" ht="13">
      <c r="A783" s="250"/>
      <c r="E783" s="115"/>
      <c r="G783" s="100"/>
      <c r="K783" s="100"/>
      <c r="L783" s="100"/>
    </row>
    <row r="784" spans="1:12" ht="13">
      <c r="A784" s="250"/>
      <c r="E784" s="115"/>
      <c r="G784" s="100"/>
      <c r="K784" s="100"/>
      <c r="L784" s="100"/>
    </row>
    <row r="785" spans="1:12" ht="13">
      <c r="A785" s="250"/>
      <c r="E785" s="115"/>
      <c r="G785" s="100"/>
      <c r="K785" s="100"/>
      <c r="L785" s="100"/>
    </row>
    <row r="786" spans="1:12" ht="13">
      <c r="A786" s="250"/>
      <c r="E786" s="115"/>
      <c r="G786" s="100"/>
      <c r="K786" s="100"/>
      <c r="L786" s="100"/>
    </row>
    <row r="787" spans="1:12" ht="13">
      <c r="A787" s="250"/>
      <c r="E787" s="115"/>
      <c r="G787" s="100"/>
      <c r="K787" s="100"/>
      <c r="L787" s="100"/>
    </row>
    <row r="788" spans="1:12" ht="13">
      <c r="A788" s="250"/>
      <c r="E788" s="115"/>
      <c r="G788" s="100"/>
      <c r="K788" s="100"/>
      <c r="L788" s="100"/>
    </row>
    <row r="789" spans="1:12" ht="13">
      <c r="A789" s="250"/>
      <c r="E789" s="115"/>
      <c r="G789" s="100"/>
      <c r="K789" s="100"/>
      <c r="L789" s="100"/>
    </row>
    <row r="790" spans="1:12" ht="13">
      <c r="A790" s="250"/>
      <c r="E790" s="115"/>
      <c r="G790" s="100"/>
      <c r="K790" s="100"/>
      <c r="L790" s="100"/>
    </row>
    <row r="791" spans="1:12" ht="13">
      <c r="A791" s="250"/>
      <c r="E791" s="115"/>
      <c r="G791" s="100"/>
      <c r="K791" s="100"/>
      <c r="L791" s="100"/>
    </row>
    <row r="792" spans="1:12" ht="13">
      <c r="A792" s="250"/>
      <c r="E792" s="115"/>
      <c r="G792" s="100"/>
      <c r="K792" s="100"/>
      <c r="L792" s="100"/>
    </row>
    <row r="793" spans="1:12" ht="13">
      <c r="A793" s="250"/>
      <c r="E793" s="115"/>
      <c r="G793" s="100"/>
      <c r="K793" s="100"/>
      <c r="L793" s="100"/>
    </row>
    <row r="794" spans="1:12" ht="13">
      <c r="A794" s="250"/>
      <c r="E794" s="115"/>
      <c r="G794" s="100"/>
      <c r="K794" s="100"/>
      <c r="L794" s="100"/>
    </row>
    <row r="795" spans="1:12" ht="13">
      <c r="A795" s="250"/>
      <c r="E795" s="115"/>
      <c r="G795" s="100"/>
      <c r="K795" s="100"/>
      <c r="L795" s="100"/>
    </row>
    <row r="796" spans="1:12" ht="13">
      <c r="A796" s="250"/>
      <c r="E796" s="115"/>
      <c r="G796" s="100"/>
      <c r="K796" s="100"/>
      <c r="L796" s="100"/>
    </row>
    <row r="797" spans="1:12" ht="13">
      <c r="A797" s="250"/>
      <c r="E797" s="115"/>
      <c r="G797" s="100"/>
      <c r="K797" s="100"/>
      <c r="L797" s="100"/>
    </row>
    <row r="798" spans="1:12" ht="13">
      <c r="A798" s="250"/>
      <c r="E798" s="115"/>
      <c r="G798" s="100"/>
      <c r="K798" s="100"/>
      <c r="L798" s="100"/>
    </row>
    <row r="799" spans="1:12" ht="13">
      <c r="A799" s="250"/>
      <c r="E799" s="115"/>
      <c r="G799" s="100"/>
      <c r="K799" s="100"/>
      <c r="L799" s="100"/>
    </row>
    <row r="800" spans="1:12" ht="13">
      <c r="A800" s="250"/>
      <c r="E800" s="115"/>
      <c r="G800" s="100"/>
      <c r="K800" s="100"/>
      <c r="L800" s="100"/>
    </row>
    <row r="801" spans="1:12" ht="13">
      <c r="A801" s="250"/>
      <c r="E801" s="115"/>
      <c r="G801" s="100"/>
      <c r="K801" s="100"/>
      <c r="L801" s="100"/>
    </row>
    <row r="802" spans="1:12" ht="13">
      <c r="A802" s="250"/>
      <c r="E802" s="115"/>
      <c r="G802" s="100"/>
      <c r="K802" s="100"/>
      <c r="L802" s="100"/>
    </row>
    <row r="803" spans="1:12" ht="13">
      <c r="A803" s="250"/>
      <c r="E803" s="115"/>
      <c r="G803" s="100"/>
      <c r="K803" s="100"/>
      <c r="L803" s="100"/>
    </row>
    <row r="804" spans="1:12" ht="13">
      <c r="A804" s="250"/>
      <c r="E804" s="115"/>
      <c r="G804" s="100"/>
      <c r="K804" s="100"/>
      <c r="L804" s="100"/>
    </row>
    <row r="805" spans="1:12" ht="13">
      <c r="A805" s="250"/>
      <c r="E805" s="115"/>
      <c r="G805" s="100"/>
      <c r="K805" s="100"/>
      <c r="L805" s="100"/>
    </row>
    <row r="806" spans="1:12" ht="13">
      <c r="A806" s="250"/>
      <c r="E806" s="115"/>
      <c r="G806" s="100"/>
      <c r="K806" s="100"/>
      <c r="L806" s="100"/>
    </row>
    <row r="807" spans="1:12" ht="13">
      <c r="A807" s="250"/>
      <c r="E807" s="115"/>
      <c r="G807" s="100"/>
      <c r="K807" s="100"/>
      <c r="L807" s="100"/>
    </row>
    <row r="808" spans="1:12" ht="13">
      <c r="A808" s="250"/>
      <c r="E808" s="115"/>
      <c r="G808" s="100"/>
      <c r="K808" s="100"/>
      <c r="L808" s="100"/>
    </row>
    <row r="809" spans="1:12" ht="13">
      <c r="A809" s="250"/>
      <c r="E809" s="115"/>
      <c r="G809" s="100"/>
      <c r="K809" s="100"/>
      <c r="L809" s="100"/>
    </row>
    <row r="810" spans="1:12" ht="13">
      <c r="A810" s="250"/>
      <c r="E810" s="115"/>
      <c r="G810" s="100"/>
      <c r="K810" s="100"/>
      <c r="L810" s="100"/>
    </row>
    <row r="811" spans="1:12" ht="13">
      <c r="A811" s="250"/>
      <c r="E811" s="115"/>
      <c r="G811" s="100"/>
      <c r="K811" s="100"/>
      <c r="L811" s="100"/>
    </row>
    <row r="812" spans="1:12" ht="13">
      <c r="A812" s="250"/>
      <c r="E812" s="115"/>
      <c r="G812" s="100"/>
      <c r="K812" s="100"/>
      <c r="L812" s="100"/>
    </row>
    <row r="813" spans="1:12" ht="13">
      <c r="A813" s="250"/>
      <c r="E813" s="115"/>
      <c r="G813" s="100"/>
      <c r="K813" s="100"/>
      <c r="L813" s="100"/>
    </row>
    <row r="814" spans="1:12" ht="13">
      <c r="A814" s="250"/>
      <c r="E814" s="115"/>
      <c r="G814" s="100"/>
      <c r="K814" s="100"/>
      <c r="L814" s="100"/>
    </row>
    <row r="815" spans="1:12" ht="13">
      <c r="A815" s="250"/>
      <c r="E815" s="115"/>
      <c r="G815" s="100"/>
      <c r="K815" s="100"/>
      <c r="L815" s="100"/>
    </row>
    <row r="816" spans="1:12" ht="13">
      <c r="A816" s="250"/>
      <c r="E816" s="115"/>
      <c r="G816" s="100"/>
      <c r="K816" s="100"/>
      <c r="L816" s="100"/>
    </row>
    <row r="817" spans="1:12" ht="13">
      <c r="A817" s="250"/>
      <c r="E817" s="115"/>
      <c r="G817" s="100"/>
      <c r="K817" s="100"/>
      <c r="L817" s="100"/>
    </row>
    <row r="818" spans="1:12" ht="13">
      <c r="A818" s="250"/>
      <c r="E818" s="115"/>
      <c r="G818" s="100"/>
      <c r="K818" s="100"/>
      <c r="L818" s="100"/>
    </row>
    <row r="819" spans="1:12" ht="13">
      <c r="A819" s="250"/>
      <c r="E819" s="115"/>
      <c r="G819" s="100"/>
      <c r="K819" s="100"/>
      <c r="L819" s="100"/>
    </row>
    <row r="820" spans="1:12" ht="13">
      <c r="A820" s="250"/>
      <c r="E820" s="115"/>
      <c r="G820" s="100"/>
      <c r="K820" s="100"/>
      <c r="L820" s="100"/>
    </row>
    <row r="821" spans="1:12" ht="13">
      <c r="A821" s="250"/>
      <c r="E821" s="115"/>
      <c r="G821" s="100"/>
      <c r="K821" s="100"/>
      <c r="L821" s="100"/>
    </row>
    <row r="822" spans="1:12" ht="13">
      <c r="A822" s="250"/>
      <c r="E822" s="115"/>
      <c r="G822" s="100"/>
      <c r="K822" s="100"/>
      <c r="L822" s="100"/>
    </row>
    <row r="823" spans="1:12" ht="13">
      <c r="A823" s="250"/>
      <c r="E823" s="115"/>
      <c r="G823" s="100"/>
      <c r="K823" s="100"/>
      <c r="L823" s="100"/>
    </row>
    <row r="824" spans="1:12" ht="13">
      <c r="A824" s="250"/>
      <c r="E824" s="115"/>
      <c r="G824" s="100"/>
      <c r="K824" s="100"/>
      <c r="L824" s="100"/>
    </row>
    <row r="825" spans="1:12" ht="13">
      <c r="A825" s="250"/>
      <c r="E825" s="115"/>
      <c r="G825" s="100"/>
      <c r="K825" s="100"/>
      <c r="L825" s="100"/>
    </row>
    <row r="826" spans="1:12" ht="13">
      <c r="A826" s="250"/>
      <c r="E826" s="115"/>
      <c r="G826" s="100"/>
      <c r="K826" s="100"/>
      <c r="L826" s="100"/>
    </row>
    <row r="827" spans="1:12" ht="13">
      <c r="A827" s="250"/>
      <c r="E827" s="115"/>
      <c r="G827" s="100"/>
      <c r="K827" s="100"/>
      <c r="L827" s="100"/>
    </row>
    <row r="828" spans="1:12" ht="13">
      <c r="A828" s="250"/>
      <c r="E828" s="115"/>
      <c r="G828" s="100"/>
      <c r="K828" s="100"/>
      <c r="L828" s="100"/>
    </row>
    <row r="829" spans="1:12" ht="13">
      <c r="A829" s="250"/>
      <c r="E829" s="115"/>
      <c r="G829" s="100"/>
      <c r="K829" s="100"/>
      <c r="L829" s="100"/>
    </row>
    <row r="830" spans="1:12" ht="13">
      <c r="A830" s="250"/>
      <c r="E830" s="115"/>
      <c r="G830" s="100"/>
      <c r="K830" s="100"/>
      <c r="L830" s="100"/>
    </row>
    <row r="831" spans="1:12" ht="13">
      <c r="A831" s="250"/>
      <c r="E831" s="115"/>
      <c r="G831" s="100"/>
      <c r="K831" s="100"/>
      <c r="L831" s="100"/>
    </row>
    <row r="832" spans="1:12" ht="13">
      <c r="A832" s="250"/>
      <c r="E832" s="115"/>
      <c r="G832" s="100"/>
      <c r="K832" s="100"/>
      <c r="L832" s="100"/>
    </row>
    <row r="833" spans="1:12" ht="13">
      <c r="A833" s="250"/>
      <c r="E833" s="115"/>
      <c r="G833" s="100"/>
      <c r="K833" s="100"/>
      <c r="L833" s="100"/>
    </row>
    <row r="834" spans="1:12" ht="13">
      <c r="A834" s="250"/>
      <c r="E834" s="115"/>
      <c r="G834" s="100"/>
      <c r="K834" s="100"/>
      <c r="L834" s="100"/>
    </row>
    <row r="835" spans="1:12" ht="13">
      <c r="A835" s="250"/>
      <c r="E835" s="115"/>
      <c r="G835" s="100"/>
      <c r="K835" s="100"/>
      <c r="L835" s="100"/>
    </row>
    <row r="836" spans="1:12" ht="13">
      <c r="A836" s="250"/>
      <c r="E836" s="115"/>
      <c r="G836" s="100"/>
      <c r="K836" s="100"/>
      <c r="L836" s="100"/>
    </row>
    <row r="837" spans="1:12" ht="13">
      <c r="A837" s="250"/>
      <c r="E837" s="115"/>
      <c r="G837" s="100"/>
      <c r="K837" s="100"/>
      <c r="L837" s="100"/>
    </row>
    <row r="838" spans="1:12" ht="13">
      <c r="A838" s="250"/>
      <c r="E838" s="115"/>
      <c r="G838" s="100"/>
      <c r="K838" s="100"/>
      <c r="L838" s="100"/>
    </row>
    <row r="839" spans="1:12" ht="13">
      <c r="A839" s="250"/>
      <c r="E839" s="115"/>
      <c r="G839" s="100"/>
      <c r="K839" s="100"/>
      <c r="L839" s="100"/>
    </row>
    <row r="840" spans="1:12" ht="13">
      <c r="A840" s="250"/>
      <c r="E840" s="115"/>
      <c r="G840" s="100"/>
      <c r="K840" s="100"/>
      <c r="L840" s="100"/>
    </row>
    <row r="841" spans="1:12" ht="13">
      <c r="A841" s="250"/>
      <c r="E841" s="115"/>
      <c r="G841" s="100"/>
      <c r="K841" s="100"/>
      <c r="L841" s="100"/>
    </row>
    <row r="842" spans="1:12" ht="13">
      <c r="A842" s="250"/>
      <c r="E842" s="115"/>
      <c r="G842" s="100"/>
      <c r="K842" s="100"/>
      <c r="L842" s="100"/>
    </row>
    <row r="843" spans="1:12" ht="13">
      <c r="A843" s="250"/>
      <c r="E843" s="115"/>
      <c r="G843" s="100"/>
      <c r="K843" s="100"/>
      <c r="L843" s="100"/>
    </row>
    <row r="844" spans="1:12" ht="13">
      <c r="A844" s="250"/>
      <c r="E844" s="115"/>
      <c r="G844" s="100"/>
      <c r="K844" s="100"/>
      <c r="L844" s="100"/>
    </row>
    <row r="845" spans="1:12" ht="13">
      <c r="A845" s="250"/>
      <c r="E845" s="115"/>
      <c r="G845" s="100"/>
      <c r="K845" s="100"/>
      <c r="L845" s="100"/>
    </row>
    <row r="846" spans="1:12" ht="13">
      <c r="A846" s="250"/>
      <c r="E846" s="115"/>
      <c r="G846" s="100"/>
      <c r="K846" s="100"/>
      <c r="L846" s="100"/>
    </row>
    <row r="847" spans="1:12" ht="13">
      <c r="A847" s="250"/>
      <c r="E847" s="115"/>
      <c r="G847" s="100"/>
      <c r="K847" s="100"/>
      <c r="L847" s="100"/>
    </row>
    <row r="848" spans="1:12" ht="13">
      <c r="A848" s="250"/>
      <c r="E848" s="115"/>
      <c r="G848" s="100"/>
      <c r="K848" s="100"/>
      <c r="L848" s="100"/>
    </row>
    <row r="849" spans="1:12" ht="13">
      <c r="A849" s="250"/>
      <c r="E849" s="115"/>
      <c r="G849" s="100"/>
      <c r="K849" s="100"/>
      <c r="L849" s="100"/>
    </row>
    <row r="850" spans="1:12" ht="13">
      <c r="A850" s="250"/>
      <c r="E850" s="115"/>
      <c r="G850" s="100"/>
      <c r="K850" s="100"/>
      <c r="L850" s="100"/>
    </row>
    <row r="851" spans="1:12" ht="13">
      <c r="A851" s="250"/>
      <c r="E851" s="115"/>
      <c r="G851" s="100"/>
      <c r="K851" s="100"/>
      <c r="L851" s="100"/>
    </row>
    <row r="852" spans="1:12" ht="13">
      <c r="A852" s="250"/>
      <c r="E852" s="115"/>
      <c r="G852" s="100"/>
      <c r="K852" s="100"/>
      <c r="L852" s="100"/>
    </row>
    <row r="853" spans="1:12" ht="13">
      <c r="A853" s="250"/>
      <c r="E853" s="115"/>
      <c r="G853" s="100"/>
      <c r="K853" s="100"/>
      <c r="L853" s="100"/>
    </row>
    <row r="854" spans="1:12" ht="13">
      <c r="A854" s="250"/>
      <c r="E854" s="115"/>
      <c r="G854" s="100"/>
      <c r="K854" s="100"/>
      <c r="L854" s="100"/>
    </row>
    <row r="855" spans="1:12" ht="13">
      <c r="A855" s="250"/>
      <c r="E855" s="115"/>
      <c r="G855" s="100"/>
      <c r="K855" s="100"/>
      <c r="L855" s="100"/>
    </row>
    <row r="856" spans="1:12" ht="13">
      <c r="A856" s="250"/>
      <c r="E856" s="115"/>
      <c r="G856" s="100"/>
      <c r="K856" s="100"/>
      <c r="L856" s="100"/>
    </row>
    <row r="857" spans="1:12" ht="13">
      <c r="A857" s="250"/>
      <c r="E857" s="115"/>
      <c r="G857" s="100"/>
      <c r="K857" s="100"/>
      <c r="L857" s="100"/>
    </row>
    <row r="858" spans="1:12" ht="13">
      <c r="A858" s="250"/>
      <c r="E858" s="115"/>
      <c r="G858" s="100"/>
      <c r="K858" s="100"/>
      <c r="L858" s="100"/>
    </row>
    <row r="859" spans="1:12" ht="13">
      <c r="A859" s="250"/>
      <c r="E859" s="115"/>
      <c r="G859" s="100"/>
      <c r="K859" s="100"/>
      <c r="L859" s="100"/>
    </row>
    <row r="860" spans="1:12" ht="13">
      <c r="A860" s="250"/>
      <c r="E860" s="115"/>
      <c r="G860" s="100"/>
      <c r="K860" s="100"/>
      <c r="L860" s="100"/>
    </row>
    <row r="861" spans="1:12" ht="13">
      <c r="A861" s="250"/>
      <c r="E861" s="115"/>
      <c r="G861" s="100"/>
      <c r="K861" s="100"/>
      <c r="L861" s="100"/>
    </row>
    <row r="862" spans="1:12" ht="13">
      <c r="A862" s="250"/>
      <c r="E862" s="115"/>
      <c r="G862" s="100"/>
      <c r="K862" s="100"/>
      <c r="L862" s="100"/>
    </row>
    <row r="863" spans="1:12" ht="13">
      <c r="A863" s="250"/>
      <c r="E863" s="115"/>
      <c r="G863" s="100"/>
      <c r="K863" s="100"/>
      <c r="L863" s="100"/>
    </row>
    <row r="864" spans="1:12" ht="13">
      <c r="A864" s="250"/>
      <c r="E864" s="115"/>
      <c r="G864" s="100"/>
      <c r="K864" s="100"/>
      <c r="L864" s="100"/>
    </row>
    <row r="865" spans="1:12" ht="13">
      <c r="A865" s="250"/>
      <c r="E865" s="115"/>
      <c r="G865" s="100"/>
      <c r="K865" s="100"/>
      <c r="L865" s="100"/>
    </row>
    <row r="866" spans="1:12" ht="13">
      <c r="A866" s="250"/>
      <c r="E866" s="115"/>
      <c r="G866" s="100"/>
      <c r="K866" s="100"/>
      <c r="L866" s="100"/>
    </row>
    <row r="867" spans="1:12" ht="13">
      <c r="A867" s="250"/>
      <c r="E867" s="115"/>
      <c r="G867" s="100"/>
      <c r="K867" s="100"/>
      <c r="L867" s="100"/>
    </row>
    <row r="868" spans="1:12" ht="13">
      <c r="A868" s="250"/>
      <c r="E868" s="115"/>
      <c r="G868" s="100"/>
      <c r="K868" s="100"/>
      <c r="L868" s="100"/>
    </row>
    <row r="869" spans="1:12" ht="13">
      <c r="A869" s="250"/>
      <c r="E869" s="115"/>
      <c r="G869" s="100"/>
      <c r="K869" s="100"/>
      <c r="L869" s="100"/>
    </row>
    <row r="870" spans="1:12" ht="13">
      <c r="A870" s="250"/>
      <c r="E870" s="115"/>
      <c r="G870" s="100"/>
      <c r="K870" s="100"/>
      <c r="L870" s="100"/>
    </row>
    <row r="871" spans="1:12" ht="13">
      <c r="A871" s="250"/>
      <c r="E871" s="115"/>
      <c r="G871" s="100"/>
      <c r="K871" s="100"/>
      <c r="L871" s="100"/>
    </row>
    <row r="872" spans="1:12" ht="13">
      <c r="A872" s="250"/>
      <c r="E872" s="115"/>
      <c r="G872" s="100"/>
      <c r="K872" s="100"/>
      <c r="L872" s="100"/>
    </row>
    <row r="873" spans="1:12" ht="13">
      <c r="A873" s="250"/>
      <c r="E873" s="115"/>
      <c r="G873" s="100"/>
      <c r="K873" s="100"/>
      <c r="L873" s="100"/>
    </row>
    <row r="874" spans="1:12" ht="13">
      <c r="A874" s="250"/>
      <c r="E874" s="115"/>
      <c r="G874" s="100"/>
      <c r="K874" s="100"/>
      <c r="L874" s="100"/>
    </row>
    <row r="875" spans="1:12" ht="13">
      <c r="A875" s="250"/>
      <c r="E875" s="115"/>
      <c r="G875" s="100"/>
      <c r="K875" s="100"/>
      <c r="L875" s="100"/>
    </row>
    <row r="876" spans="1:12" ht="13">
      <c r="A876" s="250"/>
      <c r="E876" s="115"/>
      <c r="G876" s="100"/>
      <c r="K876" s="100"/>
      <c r="L876" s="100"/>
    </row>
    <row r="877" spans="1:12" ht="13">
      <c r="A877" s="250"/>
      <c r="E877" s="115"/>
      <c r="G877" s="100"/>
      <c r="K877" s="100"/>
      <c r="L877" s="100"/>
    </row>
    <row r="878" spans="1:12" ht="13">
      <c r="A878" s="250"/>
      <c r="E878" s="115"/>
      <c r="G878" s="100"/>
      <c r="K878" s="100"/>
      <c r="L878" s="100"/>
    </row>
    <row r="879" spans="1:12" ht="13">
      <c r="A879" s="250"/>
      <c r="E879" s="115"/>
      <c r="G879" s="100"/>
      <c r="K879" s="100"/>
      <c r="L879" s="100"/>
    </row>
    <row r="880" spans="1:12" ht="13">
      <c r="A880" s="250"/>
      <c r="E880" s="115"/>
      <c r="G880" s="100"/>
      <c r="K880" s="100"/>
      <c r="L880" s="100"/>
    </row>
    <row r="881" spans="1:12" ht="13">
      <c r="A881" s="250"/>
      <c r="E881" s="115"/>
      <c r="G881" s="100"/>
      <c r="K881" s="100"/>
      <c r="L881" s="100"/>
    </row>
    <row r="882" spans="1:12" ht="13">
      <c r="A882" s="250"/>
      <c r="E882" s="115"/>
      <c r="G882" s="100"/>
      <c r="K882" s="100"/>
      <c r="L882" s="100"/>
    </row>
    <row r="883" spans="1:12" ht="13">
      <c r="A883" s="250"/>
      <c r="E883" s="115"/>
      <c r="G883" s="100"/>
      <c r="K883" s="100"/>
      <c r="L883" s="100"/>
    </row>
    <row r="884" spans="1:12" ht="13">
      <c r="A884" s="250"/>
      <c r="E884" s="115"/>
      <c r="G884" s="100"/>
      <c r="K884" s="100"/>
      <c r="L884" s="100"/>
    </row>
    <row r="885" spans="1:12" ht="13">
      <c r="A885" s="250"/>
      <c r="E885" s="115"/>
      <c r="G885" s="100"/>
      <c r="K885" s="100"/>
      <c r="L885" s="100"/>
    </row>
    <row r="886" spans="1:12" ht="13">
      <c r="A886" s="250"/>
      <c r="E886" s="115"/>
      <c r="G886" s="100"/>
      <c r="K886" s="100"/>
      <c r="L886" s="100"/>
    </row>
    <row r="887" spans="1:12" ht="13">
      <c r="A887" s="250"/>
      <c r="E887" s="115"/>
      <c r="G887" s="100"/>
      <c r="K887" s="100"/>
      <c r="L887" s="100"/>
    </row>
    <row r="888" spans="1:12" ht="13">
      <c r="A888" s="250"/>
      <c r="E888" s="115"/>
      <c r="G888" s="100"/>
      <c r="K888" s="100"/>
      <c r="L888" s="100"/>
    </row>
    <row r="889" spans="1:12" ht="13">
      <c r="A889" s="250"/>
      <c r="E889" s="115"/>
      <c r="G889" s="100"/>
      <c r="K889" s="100"/>
      <c r="L889" s="100"/>
    </row>
    <row r="890" spans="1:12" ht="13">
      <c r="A890" s="250"/>
      <c r="E890" s="115"/>
      <c r="G890" s="100"/>
      <c r="K890" s="100"/>
      <c r="L890" s="100"/>
    </row>
    <row r="891" spans="1:12" ht="13">
      <c r="A891" s="250"/>
      <c r="E891" s="115"/>
      <c r="G891" s="100"/>
      <c r="K891" s="100"/>
      <c r="L891" s="100"/>
    </row>
    <row r="892" spans="1:12" ht="13">
      <c r="A892" s="250"/>
      <c r="E892" s="115"/>
      <c r="G892" s="100"/>
      <c r="K892" s="100"/>
      <c r="L892" s="100"/>
    </row>
    <row r="893" spans="1:12" ht="13">
      <c r="A893" s="250"/>
      <c r="E893" s="115"/>
      <c r="G893" s="100"/>
      <c r="K893" s="100"/>
      <c r="L893" s="100"/>
    </row>
    <row r="894" spans="1:12" ht="13">
      <c r="A894" s="250"/>
      <c r="E894" s="115"/>
      <c r="G894" s="100"/>
      <c r="K894" s="100"/>
      <c r="L894" s="100"/>
    </row>
    <row r="895" spans="1:12" ht="13">
      <c r="A895" s="250"/>
      <c r="E895" s="115"/>
      <c r="G895" s="100"/>
      <c r="K895" s="100"/>
      <c r="L895" s="100"/>
    </row>
    <row r="896" spans="1:12" ht="13">
      <c r="A896" s="250"/>
      <c r="E896" s="115"/>
      <c r="G896" s="100"/>
      <c r="K896" s="100"/>
      <c r="L896" s="100"/>
    </row>
    <row r="897" spans="1:12" ht="13">
      <c r="A897" s="250"/>
      <c r="E897" s="115"/>
      <c r="G897" s="100"/>
      <c r="K897" s="100"/>
      <c r="L897" s="100"/>
    </row>
    <row r="898" spans="1:12" ht="13">
      <c r="A898" s="250"/>
      <c r="E898" s="115"/>
      <c r="G898" s="100"/>
      <c r="K898" s="100"/>
      <c r="L898" s="100"/>
    </row>
    <row r="899" spans="1:12" ht="13">
      <c r="A899" s="250"/>
      <c r="E899" s="115"/>
      <c r="G899" s="100"/>
      <c r="K899" s="100"/>
      <c r="L899" s="100"/>
    </row>
    <row r="900" spans="1:12" ht="13">
      <c r="A900" s="250"/>
      <c r="E900" s="115"/>
      <c r="G900" s="100"/>
      <c r="K900" s="100"/>
      <c r="L900" s="100"/>
    </row>
    <row r="901" spans="1:12" ht="13">
      <c r="A901" s="250"/>
      <c r="E901" s="115"/>
      <c r="G901" s="100"/>
      <c r="K901" s="100"/>
      <c r="L901" s="100"/>
    </row>
    <row r="902" spans="1:12" ht="13">
      <c r="A902" s="250"/>
      <c r="E902" s="115"/>
      <c r="G902" s="100"/>
      <c r="K902" s="100"/>
      <c r="L902" s="100"/>
    </row>
    <row r="903" spans="1:12" ht="13">
      <c r="A903" s="250"/>
      <c r="E903" s="115"/>
      <c r="G903" s="100"/>
      <c r="K903" s="100"/>
      <c r="L903" s="100"/>
    </row>
    <row r="904" spans="1:12" ht="13">
      <c r="A904" s="250"/>
      <c r="E904" s="115"/>
      <c r="G904" s="100"/>
      <c r="K904" s="100"/>
      <c r="L904" s="100"/>
    </row>
    <row r="905" spans="1:12" ht="13">
      <c r="A905" s="250"/>
      <c r="E905" s="115"/>
      <c r="G905" s="100"/>
      <c r="K905" s="100"/>
      <c r="L905" s="100"/>
    </row>
    <row r="906" spans="1:12" ht="13">
      <c r="A906" s="250"/>
      <c r="E906" s="115"/>
      <c r="G906" s="100"/>
      <c r="K906" s="100"/>
      <c r="L906" s="100"/>
    </row>
    <row r="907" spans="1:12" ht="13">
      <c r="A907" s="250"/>
      <c r="E907" s="115"/>
      <c r="G907" s="100"/>
      <c r="K907" s="100"/>
      <c r="L907" s="100"/>
    </row>
    <row r="908" spans="1:12" ht="13">
      <c r="A908" s="250"/>
      <c r="E908" s="115"/>
      <c r="G908" s="100"/>
      <c r="K908" s="100"/>
      <c r="L908" s="100"/>
    </row>
    <row r="909" spans="1:12" ht="13">
      <c r="A909" s="250"/>
      <c r="E909" s="115"/>
      <c r="G909" s="100"/>
      <c r="K909" s="100"/>
      <c r="L909" s="100"/>
    </row>
    <row r="910" spans="1:12" ht="13">
      <c r="A910" s="250"/>
      <c r="E910" s="115"/>
      <c r="G910" s="100"/>
      <c r="K910" s="100"/>
      <c r="L910" s="100"/>
    </row>
    <row r="911" spans="1:12" ht="13">
      <c r="A911" s="250"/>
      <c r="E911" s="115"/>
      <c r="G911" s="100"/>
      <c r="K911" s="100"/>
      <c r="L911" s="100"/>
    </row>
    <row r="912" spans="1:12" ht="13">
      <c r="A912" s="250"/>
      <c r="E912" s="115"/>
      <c r="G912" s="100"/>
      <c r="K912" s="100"/>
      <c r="L912" s="100"/>
    </row>
    <row r="913" spans="1:12" ht="13">
      <c r="A913" s="250"/>
      <c r="E913" s="115"/>
      <c r="G913" s="100"/>
      <c r="K913" s="100"/>
      <c r="L913" s="100"/>
    </row>
    <row r="914" spans="1:12" ht="13">
      <c r="A914" s="250"/>
      <c r="E914" s="115"/>
      <c r="G914" s="100"/>
      <c r="K914" s="100"/>
      <c r="L914" s="100"/>
    </row>
    <row r="915" spans="1:12" ht="13">
      <c r="A915" s="250"/>
      <c r="E915" s="115"/>
      <c r="G915" s="100"/>
      <c r="K915" s="100"/>
      <c r="L915" s="100"/>
    </row>
    <row r="916" spans="1:12" ht="13">
      <c r="A916" s="250"/>
      <c r="E916" s="115"/>
      <c r="G916" s="100"/>
      <c r="K916" s="100"/>
      <c r="L916" s="100"/>
    </row>
    <row r="917" spans="1:12" ht="13">
      <c r="A917" s="250"/>
      <c r="E917" s="115"/>
      <c r="G917" s="100"/>
      <c r="K917" s="100"/>
      <c r="L917" s="100"/>
    </row>
    <row r="918" spans="1:12" ht="13">
      <c r="A918" s="250"/>
      <c r="E918" s="115"/>
      <c r="G918" s="100"/>
      <c r="K918" s="100"/>
      <c r="L918" s="100"/>
    </row>
    <row r="919" spans="1:12" ht="13">
      <c r="A919" s="250"/>
      <c r="E919" s="115"/>
      <c r="G919" s="100"/>
      <c r="K919" s="100"/>
      <c r="L919" s="100"/>
    </row>
    <row r="920" spans="1:12" ht="13">
      <c r="A920" s="250"/>
      <c r="E920" s="115"/>
      <c r="G920" s="100"/>
      <c r="K920" s="100"/>
      <c r="L920" s="100"/>
    </row>
    <row r="921" spans="1:12" ht="13">
      <c r="A921" s="250"/>
      <c r="E921" s="115"/>
      <c r="G921" s="100"/>
      <c r="K921" s="100"/>
      <c r="L921" s="100"/>
    </row>
    <row r="922" spans="1:12" ht="13">
      <c r="A922" s="250"/>
      <c r="E922" s="115"/>
      <c r="G922" s="100"/>
      <c r="K922" s="100"/>
      <c r="L922" s="100"/>
    </row>
    <row r="923" spans="1:12" ht="13">
      <c r="A923" s="250"/>
      <c r="E923" s="115"/>
      <c r="G923" s="100"/>
      <c r="K923" s="100"/>
      <c r="L923" s="100"/>
    </row>
    <row r="924" spans="1:12" ht="13">
      <c r="A924" s="250"/>
      <c r="E924" s="115"/>
      <c r="G924" s="100"/>
      <c r="K924" s="100"/>
      <c r="L924" s="100"/>
    </row>
    <row r="925" spans="1:12" ht="13">
      <c r="A925" s="250"/>
      <c r="E925" s="115"/>
      <c r="G925" s="100"/>
      <c r="K925" s="100"/>
      <c r="L925" s="100"/>
    </row>
    <row r="926" spans="1:12" ht="13">
      <c r="A926" s="250"/>
      <c r="E926" s="115"/>
      <c r="G926" s="100"/>
      <c r="K926" s="100"/>
      <c r="L926" s="100"/>
    </row>
    <row r="927" spans="1:12" ht="13">
      <c r="A927" s="250"/>
      <c r="E927" s="115"/>
      <c r="G927" s="100"/>
      <c r="K927" s="100"/>
      <c r="L927" s="100"/>
    </row>
    <row r="928" spans="1:12" ht="13">
      <c r="A928" s="250"/>
      <c r="E928" s="115"/>
      <c r="G928" s="100"/>
      <c r="K928" s="100"/>
      <c r="L928" s="100"/>
    </row>
    <row r="929" spans="1:12" ht="13">
      <c r="A929" s="250"/>
      <c r="E929" s="115"/>
      <c r="G929" s="100"/>
      <c r="K929" s="100"/>
      <c r="L929" s="100"/>
    </row>
    <row r="930" spans="1:12" ht="13">
      <c r="A930" s="250"/>
      <c r="E930" s="115"/>
      <c r="G930" s="100"/>
      <c r="K930" s="100"/>
      <c r="L930" s="100"/>
    </row>
    <row r="931" spans="1:12" ht="13">
      <c r="A931" s="250"/>
      <c r="E931" s="115"/>
      <c r="G931" s="100"/>
      <c r="K931" s="100"/>
      <c r="L931" s="100"/>
    </row>
    <row r="932" spans="1:12" ht="13">
      <c r="A932" s="250"/>
      <c r="E932" s="115"/>
      <c r="G932" s="100"/>
      <c r="K932" s="100"/>
      <c r="L932" s="100"/>
    </row>
    <row r="933" spans="1:12" ht="13">
      <c r="A933" s="250"/>
      <c r="E933" s="115"/>
      <c r="G933" s="100"/>
      <c r="K933" s="100"/>
      <c r="L933" s="100"/>
    </row>
    <row r="934" spans="1:12" ht="13">
      <c r="A934" s="250"/>
      <c r="E934" s="115"/>
      <c r="G934" s="100"/>
      <c r="K934" s="100"/>
      <c r="L934" s="100"/>
    </row>
    <row r="935" spans="1:12" ht="13">
      <c r="A935" s="250"/>
      <c r="E935" s="115"/>
      <c r="G935" s="100"/>
      <c r="K935" s="100"/>
      <c r="L935" s="100"/>
    </row>
    <row r="936" spans="1:12" ht="13">
      <c r="A936" s="250"/>
      <c r="E936" s="115"/>
      <c r="G936" s="100"/>
      <c r="K936" s="100"/>
      <c r="L936" s="100"/>
    </row>
    <row r="937" spans="1:12" ht="13">
      <c r="A937" s="250"/>
      <c r="E937" s="115"/>
      <c r="G937" s="100"/>
      <c r="K937" s="100"/>
      <c r="L937" s="100"/>
    </row>
    <row r="938" spans="1:12" ht="13">
      <c r="A938" s="250"/>
      <c r="E938" s="115"/>
      <c r="G938" s="100"/>
      <c r="K938" s="100"/>
      <c r="L938" s="100"/>
    </row>
    <row r="939" spans="1:12" ht="13">
      <c r="A939" s="250"/>
      <c r="E939" s="115"/>
      <c r="G939" s="100"/>
      <c r="K939" s="100"/>
      <c r="L939" s="100"/>
    </row>
    <row r="940" spans="1:12" ht="13">
      <c r="A940" s="250"/>
      <c r="E940" s="115"/>
      <c r="G940" s="100"/>
      <c r="K940" s="100"/>
      <c r="L940" s="100"/>
    </row>
    <row r="941" spans="1:12" ht="13">
      <c r="A941" s="250"/>
      <c r="E941" s="115"/>
      <c r="G941" s="100"/>
      <c r="K941" s="100"/>
      <c r="L941" s="100"/>
    </row>
    <row r="942" spans="1:12" ht="13">
      <c r="A942" s="250"/>
      <c r="E942" s="115"/>
      <c r="G942" s="100"/>
      <c r="K942" s="100"/>
      <c r="L942" s="100"/>
    </row>
    <row r="943" spans="1:12" ht="13">
      <c r="A943" s="250"/>
      <c r="E943" s="115"/>
      <c r="G943" s="100"/>
      <c r="K943" s="100"/>
      <c r="L943" s="100"/>
    </row>
    <row r="944" spans="1:12" ht="13">
      <c r="A944" s="250"/>
      <c r="E944" s="115"/>
      <c r="G944" s="100"/>
      <c r="K944" s="100"/>
      <c r="L944" s="100"/>
    </row>
    <row r="945" spans="1:12" ht="13">
      <c r="A945" s="250"/>
      <c r="E945" s="115"/>
      <c r="G945" s="100"/>
      <c r="K945" s="100"/>
      <c r="L945" s="100"/>
    </row>
    <row r="946" spans="1:12" ht="13">
      <c r="A946" s="250"/>
      <c r="E946" s="115"/>
      <c r="G946" s="100"/>
      <c r="K946" s="100"/>
      <c r="L946" s="100"/>
    </row>
    <row r="947" spans="1:12" ht="13">
      <c r="A947" s="250"/>
      <c r="E947" s="115"/>
      <c r="G947" s="100"/>
      <c r="K947" s="100"/>
      <c r="L947" s="100"/>
    </row>
    <row r="948" spans="1:12" ht="13">
      <c r="A948" s="250"/>
      <c r="E948" s="115"/>
      <c r="G948" s="100"/>
      <c r="K948" s="100"/>
      <c r="L948" s="100"/>
    </row>
    <row r="949" spans="1:12" ht="13">
      <c r="A949" s="250"/>
      <c r="E949" s="115"/>
      <c r="G949" s="100"/>
      <c r="K949" s="100"/>
      <c r="L949" s="100"/>
    </row>
    <row r="950" spans="1:12" ht="13">
      <c r="A950" s="250"/>
      <c r="E950" s="115"/>
      <c r="G950" s="100"/>
      <c r="K950" s="100"/>
      <c r="L950" s="100"/>
    </row>
    <row r="951" spans="1:12" ht="13">
      <c r="A951" s="250"/>
      <c r="E951" s="115"/>
      <c r="G951" s="100"/>
      <c r="K951" s="100"/>
      <c r="L951" s="100"/>
    </row>
    <row r="952" spans="1:12" ht="13">
      <c r="A952" s="250"/>
      <c r="E952" s="115"/>
      <c r="G952" s="100"/>
      <c r="K952" s="100"/>
      <c r="L952" s="100"/>
    </row>
    <row r="953" spans="1:12" ht="13">
      <c r="A953" s="250"/>
      <c r="E953" s="115"/>
      <c r="G953" s="100"/>
      <c r="K953" s="100"/>
      <c r="L953" s="100"/>
    </row>
    <row r="954" spans="1:12" ht="13">
      <c r="A954" s="250"/>
      <c r="E954" s="115"/>
      <c r="G954" s="100"/>
      <c r="K954" s="100"/>
      <c r="L954" s="100"/>
    </row>
    <row r="955" spans="1:12" ht="13">
      <c r="A955" s="250"/>
      <c r="E955" s="115"/>
      <c r="G955" s="100"/>
      <c r="K955" s="100"/>
      <c r="L955" s="100"/>
    </row>
    <row r="956" spans="1:12" ht="13">
      <c r="A956" s="250"/>
      <c r="E956" s="115"/>
      <c r="G956" s="100"/>
      <c r="K956" s="100"/>
      <c r="L956" s="100"/>
    </row>
    <row r="957" spans="1:12" ht="13">
      <c r="A957" s="250"/>
      <c r="E957" s="115"/>
      <c r="G957" s="100"/>
      <c r="K957" s="100"/>
      <c r="L957" s="100"/>
    </row>
    <row r="958" spans="1:12" ht="13">
      <c r="A958" s="250"/>
      <c r="E958" s="115"/>
      <c r="G958" s="100"/>
      <c r="K958" s="100"/>
      <c r="L958" s="100"/>
    </row>
    <row r="959" spans="1:12" ht="13">
      <c r="A959" s="250"/>
      <c r="E959" s="115"/>
      <c r="G959" s="100"/>
      <c r="K959" s="100"/>
      <c r="L959" s="100"/>
    </row>
    <row r="960" spans="1:12" ht="13">
      <c r="A960" s="250"/>
      <c r="E960" s="115"/>
      <c r="G960" s="100"/>
      <c r="K960" s="100"/>
      <c r="L960" s="100"/>
    </row>
    <row r="961" spans="1:12" ht="13">
      <c r="A961" s="250"/>
      <c r="E961" s="115"/>
      <c r="G961" s="100"/>
      <c r="K961" s="100"/>
      <c r="L961" s="100"/>
    </row>
    <row r="962" spans="1:12" ht="13">
      <c r="A962" s="250"/>
      <c r="E962" s="115"/>
      <c r="G962" s="100"/>
      <c r="K962" s="100"/>
      <c r="L962" s="100"/>
    </row>
    <row r="963" spans="1:12" ht="13">
      <c r="A963" s="250"/>
      <c r="E963" s="115"/>
      <c r="G963" s="100"/>
      <c r="K963" s="100"/>
      <c r="L963" s="100"/>
    </row>
    <row r="964" spans="1:12" ht="13">
      <c r="A964" s="250"/>
      <c r="E964" s="115"/>
      <c r="G964" s="100"/>
      <c r="K964" s="100"/>
      <c r="L964" s="100"/>
    </row>
    <row r="965" spans="1:12" ht="13">
      <c r="A965" s="250"/>
      <c r="E965" s="115"/>
      <c r="G965" s="100"/>
      <c r="K965" s="100"/>
      <c r="L965" s="100"/>
    </row>
    <row r="966" spans="1:12" ht="13">
      <c r="A966" s="250"/>
      <c r="E966" s="115"/>
      <c r="G966" s="100"/>
      <c r="K966" s="100"/>
      <c r="L966" s="100"/>
    </row>
    <row r="967" spans="1:12" ht="13">
      <c r="A967" s="250"/>
      <c r="E967" s="115"/>
      <c r="G967" s="100"/>
      <c r="K967" s="100"/>
      <c r="L967" s="100"/>
    </row>
    <row r="968" spans="1:12" ht="13">
      <c r="A968" s="250"/>
      <c r="E968" s="115"/>
      <c r="G968" s="100"/>
      <c r="K968" s="100"/>
      <c r="L968" s="100"/>
    </row>
    <row r="969" spans="1:12" ht="13">
      <c r="A969" s="250"/>
      <c r="E969" s="115"/>
      <c r="G969" s="100"/>
      <c r="K969" s="100"/>
      <c r="L969" s="100"/>
    </row>
    <row r="970" spans="1:12" ht="13">
      <c r="A970" s="250"/>
      <c r="E970" s="115"/>
      <c r="G970" s="100"/>
      <c r="K970" s="100"/>
      <c r="L970" s="100"/>
    </row>
    <row r="971" spans="1:12" ht="13">
      <c r="A971" s="250"/>
      <c r="E971" s="115"/>
      <c r="G971" s="100"/>
      <c r="K971" s="100"/>
      <c r="L971" s="100"/>
    </row>
    <row r="972" spans="1:12" ht="13">
      <c r="A972" s="250"/>
      <c r="E972" s="115"/>
      <c r="G972" s="100"/>
      <c r="K972" s="100"/>
      <c r="L972" s="100"/>
    </row>
    <row r="973" spans="1:12" ht="13">
      <c r="A973" s="250"/>
      <c r="E973" s="115"/>
      <c r="G973" s="100"/>
      <c r="K973" s="100"/>
      <c r="L973" s="100"/>
    </row>
    <row r="974" spans="1:12" ht="13">
      <c r="A974" s="250"/>
      <c r="E974" s="115"/>
      <c r="G974" s="100"/>
      <c r="K974" s="100"/>
      <c r="L974" s="100"/>
    </row>
    <row r="975" spans="1:12" ht="13">
      <c r="A975" s="250"/>
      <c r="E975" s="115"/>
      <c r="G975" s="100"/>
      <c r="K975" s="100"/>
      <c r="L975" s="100"/>
    </row>
    <row r="976" spans="1:12" ht="13">
      <c r="A976" s="250"/>
      <c r="E976" s="115"/>
      <c r="G976" s="100"/>
      <c r="K976" s="100"/>
      <c r="L976" s="100"/>
    </row>
    <row r="977" spans="1:12" ht="13">
      <c r="A977" s="250"/>
      <c r="E977" s="115"/>
      <c r="G977" s="100"/>
      <c r="K977" s="100"/>
      <c r="L977" s="100"/>
    </row>
    <row r="978" spans="1:12" ht="13">
      <c r="A978" s="250"/>
      <c r="E978" s="115"/>
      <c r="G978" s="100"/>
      <c r="K978" s="100"/>
      <c r="L978" s="100"/>
    </row>
    <row r="979" spans="1:12" ht="13">
      <c r="A979" s="250"/>
      <c r="E979" s="115"/>
      <c r="G979" s="100"/>
      <c r="K979" s="100"/>
      <c r="L979" s="100"/>
    </row>
    <row r="980" spans="1:12" ht="13">
      <c r="A980" s="250"/>
      <c r="E980" s="115"/>
      <c r="G980" s="100"/>
      <c r="K980" s="100"/>
      <c r="L980" s="100"/>
    </row>
    <row r="981" spans="1:12" ht="13">
      <c r="A981" s="250"/>
      <c r="E981" s="115"/>
      <c r="G981" s="100"/>
      <c r="K981" s="100"/>
      <c r="L981" s="100"/>
    </row>
    <row r="982" spans="1:12" ht="13">
      <c r="A982" s="250"/>
      <c r="E982" s="115"/>
      <c r="G982" s="100"/>
      <c r="K982" s="100"/>
      <c r="L982" s="100"/>
    </row>
    <row r="983" spans="1:12" ht="13">
      <c r="A983" s="250"/>
      <c r="E983" s="115"/>
      <c r="G983" s="100"/>
      <c r="K983" s="100"/>
      <c r="L983" s="100"/>
    </row>
    <row r="984" spans="1:12" ht="13">
      <c r="A984" s="250"/>
      <c r="E984" s="115"/>
      <c r="G984" s="100"/>
      <c r="K984" s="100"/>
      <c r="L984" s="100"/>
    </row>
    <row r="985" spans="1:12" ht="13">
      <c r="A985" s="250"/>
      <c r="E985" s="115"/>
      <c r="G985" s="100"/>
      <c r="K985" s="100"/>
      <c r="L985" s="100"/>
    </row>
    <row r="986" spans="1:12" ht="13">
      <c r="A986" s="250"/>
      <c r="E986" s="115"/>
      <c r="G986" s="100"/>
      <c r="K986" s="100"/>
      <c r="L986" s="100"/>
    </row>
    <row r="987" spans="1:12" ht="13">
      <c r="A987" s="250"/>
      <c r="E987" s="115"/>
      <c r="G987" s="100"/>
      <c r="K987" s="100"/>
      <c r="L987" s="100"/>
    </row>
    <row r="988" spans="1:12" ht="13">
      <c r="A988" s="250"/>
      <c r="E988" s="115"/>
      <c r="G988" s="100"/>
      <c r="K988" s="100"/>
      <c r="L988" s="100"/>
    </row>
    <row r="989" spans="1:12" ht="13">
      <c r="A989" s="250"/>
      <c r="E989" s="115"/>
      <c r="G989" s="100"/>
      <c r="K989" s="100"/>
      <c r="L989" s="100"/>
    </row>
    <row r="990" spans="1:12" ht="13">
      <c r="A990" s="250"/>
      <c r="E990" s="115"/>
      <c r="G990" s="100"/>
      <c r="K990" s="100"/>
      <c r="L990" s="100"/>
    </row>
    <row r="991" spans="1:12" ht="13">
      <c r="A991" s="250"/>
      <c r="E991" s="115"/>
      <c r="G991" s="100"/>
      <c r="K991" s="100"/>
      <c r="L991" s="100"/>
    </row>
    <row r="992" spans="1:12" ht="13">
      <c r="A992" s="250"/>
      <c r="E992" s="115"/>
      <c r="G992" s="100"/>
      <c r="K992" s="100"/>
      <c r="L992" s="100"/>
    </row>
    <row r="993" spans="1:12" ht="13">
      <c r="A993" s="250"/>
      <c r="E993" s="115"/>
      <c r="G993" s="100"/>
      <c r="K993" s="100"/>
      <c r="L993" s="100"/>
    </row>
    <row r="994" spans="1:12" ht="13">
      <c r="A994" s="250"/>
      <c r="E994" s="115"/>
      <c r="G994" s="100"/>
      <c r="K994" s="100"/>
      <c r="L994" s="100"/>
    </row>
    <row r="995" spans="1:12" ht="13">
      <c r="A995" s="250"/>
      <c r="E995" s="115"/>
      <c r="G995" s="100"/>
      <c r="K995" s="100"/>
      <c r="L995" s="100"/>
    </row>
    <row r="996" spans="1:12" ht="13">
      <c r="A996" s="250"/>
      <c r="E996" s="115"/>
      <c r="G996" s="100"/>
      <c r="K996" s="100"/>
      <c r="L996" s="100"/>
    </row>
    <row r="997" spans="1:12" ht="13">
      <c r="A997" s="250"/>
      <c r="E997" s="115"/>
      <c r="G997" s="100"/>
      <c r="K997" s="100"/>
      <c r="L997" s="100"/>
    </row>
    <row r="998" spans="1:12" ht="13">
      <c r="A998" s="250"/>
      <c r="E998" s="115"/>
      <c r="G998" s="100"/>
      <c r="K998" s="100"/>
      <c r="L998" s="100"/>
    </row>
    <row r="999" spans="1:12" ht="13">
      <c r="A999" s="250"/>
      <c r="E999" s="115"/>
      <c r="G999" s="100"/>
      <c r="K999" s="100"/>
      <c r="L999" s="100"/>
    </row>
    <row r="1000" spans="1:12" ht="13">
      <c r="A1000" s="250"/>
      <c r="E1000" s="115"/>
      <c r="G1000" s="100"/>
      <c r="K1000" s="100"/>
      <c r="L1000" s="100"/>
    </row>
    <row r="1001" spans="1:12" ht="13">
      <c r="A1001" s="250"/>
      <c r="E1001" s="115"/>
      <c r="G1001" s="100"/>
      <c r="K1001" s="100"/>
      <c r="L1001" s="100"/>
    </row>
    <row r="1002" spans="1:12" ht="13">
      <c r="A1002" s="250"/>
      <c r="E1002" s="115"/>
      <c r="G1002" s="100"/>
      <c r="K1002" s="100"/>
      <c r="L1002" s="100"/>
    </row>
    <row r="1003" spans="1:12" ht="13">
      <c r="A1003" s="250"/>
      <c r="E1003" s="115"/>
      <c r="G1003" s="100"/>
      <c r="K1003" s="100"/>
      <c r="L1003" s="100"/>
    </row>
    <row r="1004" spans="1:12" ht="13">
      <c r="A1004" s="250"/>
      <c r="E1004" s="115"/>
      <c r="G1004" s="100"/>
      <c r="K1004" s="100"/>
      <c r="L1004" s="100"/>
    </row>
    <row r="1005" spans="1:12" ht="13">
      <c r="A1005" s="250"/>
      <c r="E1005" s="115"/>
      <c r="G1005" s="100"/>
      <c r="K1005" s="100"/>
      <c r="L1005" s="100"/>
    </row>
    <row r="1006" spans="1:12" ht="13">
      <c r="A1006" s="250"/>
      <c r="E1006" s="115"/>
      <c r="G1006" s="100"/>
      <c r="K1006" s="100"/>
      <c r="L1006" s="100"/>
    </row>
    <row r="1007" spans="1:12" ht="13">
      <c r="A1007" s="250"/>
      <c r="E1007" s="115"/>
      <c r="G1007" s="100"/>
      <c r="K1007" s="100"/>
      <c r="L1007" s="100"/>
    </row>
    <row r="1008" spans="1:12" ht="13">
      <c r="A1008" s="250"/>
      <c r="E1008" s="115"/>
      <c r="G1008" s="100"/>
      <c r="K1008" s="100"/>
      <c r="L1008" s="100"/>
    </row>
    <row r="1009" spans="1:12" ht="13">
      <c r="A1009" s="250"/>
      <c r="E1009" s="115"/>
      <c r="G1009" s="100"/>
      <c r="K1009" s="100"/>
      <c r="L1009" s="100"/>
    </row>
    <row r="1010" spans="1:12" ht="13">
      <c r="A1010" s="250"/>
      <c r="E1010" s="115"/>
      <c r="G1010" s="100"/>
      <c r="K1010" s="100"/>
      <c r="L1010" s="100"/>
    </row>
    <row r="1011" spans="1:12" ht="13">
      <c r="A1011" s="250"/>
      <c r="E1011" s="115"/>
      <c r="G1011" s="100"/>
      <c r="K1011" s="100"/>
      <c r="L1011" s="100"/>
    </row>
    <row r="1012" spans="1:12" ht="13">
      <c r="A1012" s="250"/>
      <c r="E1012" s="115"/>
      <c r="G1012" s="100"/>
      <c r="K1012" s="100"/>
      <c r="L1012" s="100"/>
    </row>
    <row r="1013" spans="1:12" ht="13">
      <c r="A1013" s="250"/>
      <c r="E1013" s="115"/>
      <c r="G1013" s="100"/>
      <c r="K1013" s="100"/>
      <c r="L1013" s="100"/>
    </row>
    <row r="1014" spans="1:12" ht="13">
      <c r="A1014" s="250"/>
      <c r="E1014" s="115"/>
      <c r="G1014" s="100"/>
      <c r="K1014" s="100"/>
      <c r="L1014" s="100"/>
    </row>
    <row r="1015" spans="1:12" ht="13">
      <c r="A1015" s="250"/>
      <c r="E1015" s="115"/>
      <c r="G1015" s="100"/>
      <c r="K1015" s="100"/>
      <c r="L1015" s="100"/>
    </row>
    <row r="1016" spans="1:12" ht="13">
      <c r="A1016" s="250"/>
      <c r="E1016" s="115"/>
      <c r="G1016" s="100"/>
      <c r="K1016" s="100"/>
      <c r="L1016" s="100"/>
    </row>
    <row r="1017" spans="1:12" ht="13">
      <c r="A1017" s="250"/>
      <c r="E1017" s="115"/>
      <c r="G1017" s="100"/>
      <c r="K1017" s="100"/>
      <c r="L1017" s="100"/>
    </row>
    <row r="1018" spans="1:12" ht="13">
      <c r="A1018" s="250"/>
      <c r="E1018" s="115"/>
      <c r="G1018" s="100"/>
      <c r="K1018" s="100"/>
      <c r="L1018" s="100"/>
    </row>
    <row r="1019" spans="1:12" ht="13">
      <c r="A1019" s="250"/>
      <c r="E1019" s="115"/>
      <c r="G1019" s="100"/>
      <c r="K1019" s="100"/>
      <c r="L1019" s="100"/>
    </row>
    <row r="1020" spans="1:12" ht="13">
      <c r="A1020" s="250"/>
      <c r="E1020" s="115"/>
      <c r="G1020" s="100"/>
      <c r="K1020" s="100"/>
      <c r="L1020" s="100"/>
    </row>
    <row r="1021" spans="1:12" ht="13">
      <c r="A1021" s="250"/>
      <c r="E1021" s="115"/>
      <c r="G1021" s="100"/>
      <c r="K1021" s="100"/>
      <c r="L1021" s="100"/>
    </row>
    <row r="1022" spans="1:12" ht="13">
      <c r="A1022" s="250"/>
      <c r="E1022" s="115"/>
      <c r="G1022" s="100"/>
      <c r="K1022" s="100"/>
      <c r="L1022" s="100"/>
    </row>
    <row r="1023" spans="1:12" ht="13">
      <c r="A1023" s="250"/>
      <c r="E1023" s="115"/>
      <c r="G1023" s="100"/>
      <c r="K1023" s="100"/>
      <c r="L1023" s="100"/>
    </row>
    <row r="1024" spans="1:12" ht="13">
      <c r="A1024" s="250"/>
      <c r="E1024" s="115"/>
      <c r="G1024" s="100"/>
      <c r="K1024" s="100"/>
      <c r="L1024" s="100"/>
    </row>
    <row r="1025" spans="1:12" ht="13">
      <c r="A1025" s="250"/>
      <c r="E1025" s="115"/>
      <c r="G1025" s="100"/>
      <c r="K1025" s="100"/>
      <c r="L1025" s="100"/>
    </row>
    <row r="1026" spans="1:12" ht="13">
      <c r="A1026" s="250"/>
      <c r="E1026" s="115"/>
      <c r="G1026" s="100"/>
      <c r="K1026" s="100"/>
      <c r="L1026" s="100"/>
    </row>
  </sheetData>
  <mergeCells count="44">
    <mergeCell ref="J43:L43"/>
    <mergeCell ref="J44:L44"/>
    <mergeCell ref="P73:U78"/>
    <mergeCell ref="P80:U85"/>
    <mergeCell ref="P38:U43"/>
    <mergeCell ref="P45:U50"/>
    <mergeCell ref="P59:U64"/>
    <mergeCell ref="P66:U71"/>
    <mergeCell ref="K74:K83"/>
    <mergeCell ref="L74:L83"/>
    <mergeCell ref="M74:M83"/>
    <mergeCell ref="B36:L36"/>
    <mergeCell ref="C38:G38"/>
    <mergeCell ref="I40:L40"/>
    <mergeCell ref="J41:L41"/>
    <mergeCell ref="J42:L42"/>
    <mergeCell ref="B57:L57"/>
    <mergeCell ref="C59:F59"/>
    <mergeCell ref="C77:F77"/>
    <mergeCell ref="C82:D82"/>
    <mergeCell ref="B87:L87"/>
    <mergeCell ref="J24:L24"/>
    <mergeCell ref="J25:L25"/>
    <mergeCell ref="P25:U30"/>
    <mergeCell ref="J26:L26"/>
    <mergeCell ref="J27:L27"/>
    <mergeCell ref="B10:L10"/>
    <mergeCell ref="C12:G12"/>
    <mergeCell ref="I12:L12"/>
    <mergeCell ref="P12:U16"/>
    <mergeCell ref="P18:U23"/>
    <mergeCell ref="I23:L23"/>
    <mergeCell ref="I21:J21"/>
    <mergeCell ref="K21:L21"/>
    <mergeCell ref="P5:U7"/>
    <mergeCell ref="J6:L6"/>
    <mergeCell ref="J7:L7"/>
    <mergeCell ref="D6:F6"/>
    <mergeCell ref="D7:F7"/>
    <mergeCell ref="B2:L2"/>
    <mergeCell ref="C4:F4"/>
    <mergeCell ref="I4:L4"/>
    <mergeCell ref="D5:F5"/>
    <mergeCell ref="J5:L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D1000"/>
  <sheetViews>
    <sheetView workbookViewId="0"/>
  </sheetViews>
  <sheetFormatPr baseColWidth="10" defaultColWidth="12.6640625" defaultRowHeight="15.75" customHeight="1"/>
  <cols>
    <col min="1" max="1" width="11.5" customWidth="1"/>
    <col min="2" max="2" width="52.83203125" customWidth="1"/>
  </cols>
  <sheetData>
    <row r="1" spans="1:4" ht="15.75" customHeight="1">
      <c r="A1" s="5" t="s">
        <v>339</v>
      </c>
    </row>
    <row r="2" spans="1:4" ht="15.75" customHeight="1">
      <c r="A2" s="5" t="s">
        <v>340</v>
      </c>
    </row>
    <row r="3" spans="1:4" ht="15.75" customHeight="1">
      <c r="A3" s="5" t="s">
        <v>341</v>
      </c>
      <c r="C3" s="185"/>
      <c r="D3" s="251"/>
    </row>
    <row r="4" spans="1:4" ht="15.75" customHeight="1">
      <c r="A4" s="5" t="s">
        <v>342</v>
      </c>
    </row>
    <row r="5" spans="1:4" ht="15.75" customHeight="1">
      <c r="A5" s="5" t="s">
        <v>343</v>
      </c>
    </row>
    <row r="6" spans="1:4" ht="15.75" customHeight="1">
      <c r="A6" s="5" t="s">
        <v>344</v>
      </c>
    </row>
    <row r="7" spans="1:4" ht="15.75" customHeight="1">
      <c r="A7" s="5"/>
    </row>
    <row r="8" spans="1:4" ht="15.75" customHeight="1">
      <c r="A8" s="5"/>
    </row>
    <row r="9" spans="1:4" ht="15.75" customHeight="1">
      <c r="A9" s="5"/>
    </row>
    <row r="10" spans="1:4" ht="15.75" customHeight="1">
      <c r="A10" s="5"/>
    </row>
    <row r="11" spans="1:4" ht="15.75" customHeight="1">
      <c r="A11" s="5"/>
    </row>
    <row r="12" spans="1:4" ht="15.75" customHeight="1">
      <c r="A12" s="5"/>
    </row>
    <row r="13" spans="1:4" ht="15.75" customHeight="1">
      <c r="A13" s="5"/>
    </row>
    <row r="14" spans="1:4" ht="15.75" customHeight="1">
      <c r="A14" s="5"/>
    </row>
    <row r="15" spans="1:4" ht="15.75" customHeight="1">
      <c r="A15" s="5"/>
    </row>
    <row r="16" spans="1:4" ht="15.75" customHeight="1">
      <c r="A16" s="5"/>
    </row>
    <row r="17" spans="1:1" ht="15.75" customHeight="1">
      <c r="A17" s="5"/>
    </row>
    <row r="18" spans="1:1" ht="15.75" customHeight="1">
      <c r="A18" s="5"/>
    </row>
    <row r="19" spans="1:1" ht="15.75" customHeight="1">
      <c r="A19" s="5"/>
    </row>
    <row r="20" spans="1:1" ht="15.75" customHeight="1">
      <c r="A20" s="5"/>
    </row>
    <row r="21" spans="1:1" ht="15.75" customHeight="1">
      <c r="A21" s="5"/>
    </row>
    <row r="22" spans="1:1" ht="15.75" customHeight="1">
      <c r="A22" s="5"/>
    </row>
    <row r="23" spans="1:1" ht="15.75" customHeight="1">
      <c r="A23" s="5"/>
    </row>
    <row r="24" spans="1:1" ht="15.75" customHeight="1">
      <c r="A24" s="5"/>
    </row>
    <row r="25" spans="1:1" ht="15.75" customHeight="1">
      <c r="A25" s="5"/>
    </row>
    <row r="26" spans="1:1" ht="15.75" customHeight="1">
      <c r="A26" s="5"/>
    </row>
    <row r="27" spans="1:1" ht="15.75" customHeight="1">
      <c r="A27" s="5"/>
    </row>
    <row r="28" spans="1:1" ht="15.75" customHeight="1">
      <c r="A28" s="5"/>
    </row>
    <row r="29" spans="1:1" ht="15.75" customHeight="1">
      <c r="A29" s="5"/>
    </row>
    <row r="30" spans="1:1" ht="15.75" customHeight="1">
      <c r="A30" s="5"/>
    </row>
    <row r="31" spans="1:1" ht="15.75" customHeight="1">
      <c r="A31" s="5"/>
    </row>
    <row r="32" spans="1:1" ht="15.75" customHeight="1">
      <c r="A32" s="5"/>
    </row>
    <row r="33" spans="1:1" ht="15.75" customHeight="1">
      <c r="A33" s="5"/>
    </row>
    <row r="34" spans="1:1" ht="15.75" customHeight="1">
      <c r="A34" s="5"/>
    </row>
    <row r="35" spans="1:1" ht="15.75" customHeight="1">
      <c r="A35" s="5"/>
    </row>
    <row r="36" spans="1:1" ht="15.75" customHeight="1">
      <c r="A36" s="5"/>
    </row>
    <row r="37" spans="1:1" ht="15.75" customHeight="1">
      <c r="A37" s="5"/>
    </row>
    <row r="38" spans="1:1" ht="15.75" customHeight="1">
      <c r="A38" s="5"/>
    </row>
    <row r="39" spans="1:1" ht="15.75" customHeight="1">
      <c r="A39" s="5"/>
    </row>
    <row r="40" spans="1:1" ht="15.75" customHeight="1">
      <c r="A40" s="5"/>
    </row>
    <row r="41" spans="1:1" ht="15.75" customHeight="1">
      <c r="A41" s="5"/>
    </row>
    <row r="42" spans="1:1" ht="15.75" customHeight="1">
      <c r="A42" s="5"/>
    </row>
    <row r="43" spans="1:1" ht="15.75" customHeight="1">
      <c r="A43" s="5"/>
    </row>
    <row r="44" spans="1:1" ht="15.75" customHeight="1">
      <c r="A44" s="5"/>
    </row>
    <row r="45" spans="1:1" ht="15.75" customHeight="1">
      <c r="A45" s="5"/>
    </row>
    <row r="46" spans="1:1" ht="15.75" customHeight="1">
      <c r="A46" s="5"/>
    </row>
    <row r="47" spans="1:1" ht="15.75" customHeight="1">
      <c r="A47" s="5"/>
    </row>
    <row r="48" spans="1:1" ht="13">
      <c r="A48" s="5"/>
    </row>
    <row r="49" spans="1:1" ht="13">
      <c r="A49" s="5"/>
    </row>
    <row r="50" spans="1:1" ht="13">
      <c r="A50" s="5"/>
    </row>
    <row r="51" spans="1:1" ht="13">
      <c r="A51" s="5"/>
    </row>
    <row r="52" spans="1:1" ht="13">
      <c r="A52" s="5"/>
    </row>
    <row r="53" spans="1:1" ht="13">
      <c r="A53" s="5"/>
    </row>
    <row r="54" spans="1:1" ht="13">
      <c r="A54" s="5"/>
    </row>
    <row r="55" spans="1:1" ht="13">
      <c r="A55" s="5"/>
    </row>
    <row r="56" spans="1:1" ht="13">
      <c r="A56" s="5"/>
    </row>
    <row r="57" spans="1:1" ht="13">
      <c r="A57" s="5"/>
    </row>
    <row r="58" spans="1:1" ht="13">
      <c r="A58" s="5"/>
    </row>
    <row r="59" spans="1:1" ht="13">
      <c r="A59" s="5"/>
    </row>
    <row r="60" spans="1:1" ht="13">
      <c r="A60" s="5"/>
    </row>
    <row r="61" spans="1:1" ht="13">
      <c r="A61" s="5"/>
    </row>
    <row r="62" spans="1:1" ht="13">
      <c r="A62" s="5"/>
    </row>
    <row r="63" spans="1:1" ht="13">
      <c r="A63" s="5"/>
    </row>
    <row r="64" spans="1:1" ht="13">
      <c r="A64" s="5"/>
    </row>
    <row r="65" spans="1:1" ht="13">
      <c r="A65" s="5"/>
    </row>
    <row r="66" spans="1:1" ht="13">
      <c r="A66" s="5"/>
    </row>
    <row r="67" spans="1:1" ht="13">
      <c r="A67" s="5"/>
    </row>
    <row r="68" spans="1:1" ht="13">
      <c r="A68" s="5"/>
    </row>
    <row r="69" spans="1:1" ht="13">
      <c r="A69" s="5"/>
    </row>
    <row r="70" spans="1:1" ht="13">
      <c r="A70" s="5"/>
    </row>
    <row r="71" spans="1:1" ht="13">
      <c r="A71" s="5"/>
    </row>
    <row r="72" spans="1:1" ht="13">
      <c r="A72" s="5"/>
    </row>
    <row r="73" spans="1:1" ht="13">
      <c r="A73" s="5"/>
    </row>
    <row r="74" spans="1:1" ht="13">
      <c r="A74" s="5"/>
    </row>
    <row r="75" spans="1:1" ht="13">
      <c r="A75" s="5"/>
    </row>
    <row r="76" spans="1:1" ht="13">
      <c r="A76" s="5"/>
    </row>
    <row r="77" spans="1:1" ht="13">
      <c r="A77" s="5"/>
    </row>
    <row r="78" spans="1:1" ht="13">
      <c r="A78" s="5"/>
    </row>
    <row r="79" spans="1:1" ht="13">
      <c r="A79" s="5"/>
    </row>
    <row r="80" spans="1:1" ht="13">
      <c r="A80" s="5"/>
    </row>
    <row r="81" spans="1:1" ht="13">
      <c r="A81" s="5"/>
    </row>
    <row r="82" spans="1:1" ht="13">
      <c r="A82" s="5"/>
    </row>
    <row r="83" spans="1:1" ht="13">
      <c r="A83" s="5"/>
    </row>
    <row r="84" spans="1:1" ht="13">
      <c r="A84" s="5"/>
    </row>
    <row r="85" spans="1:1" ht="13">
      <c r="A85" s="5"/>
    </row>
    <row r="86" spans="1:1" ht="13">
      <c r="A86" s="5"/>
    </row>
    <row r="87" spans="1:1" ht="13">
      <c r="A87" s="5"/>
    </row>
    <row r="88" spans="1:1" ht="13">
      <c r="A88" s="5"/>
    </row>
    <row r="89" spans="1:1" ht="13">
      <c r="A89" s="5"/>
    </row>
    <row r="90" spans="1:1" ht="13">
      <c r="A90" s="5"/>
    </row>
    <row r="91" spans="1:1" ht="13">
      <c r="A91" s="5"/>
    </row>
    <row r="92" spans="1:1" ht="13">
      <c r="A92" s="5"/>
    </row>
    <row r="93" spans="1:1" ht="13">
      <c r="A93" s="5"/>
    </row>
    <row r="94" spans="1:1" ht="13">
      <c r="A94" s="5"/>
    </row>
    <row r="95" spans="1:1" ht="13">
      <c r="A95" s="5"/>
    </row>
    <row r="96" spans="1:1" ht="13">
      <c r="A96" s="5"/>
    </row>
    <row r="97" spans="1:1" ht="13">
      <c r="A97" s="5"/>
    </row>
    <row r="98" spans="1:1" ht="13">
      <c r="A98" s="5"/>
    </row>
    <row r="99" spans="1:1" ht="13">
      <c r="A99" s="5"/>
    </row>
    <row r="100" spans="1:1" ht="13">
      <c r="A100" s="5"/>
    </row>
    <row r="101" spans="1:1" ht="13">
      <c r="A101" s="5"/>
    </row>
    <row r="102" spans="1:1" ht="13">
      <c r="A102" s="5"/>
    </row>
    <row r="103" spans="1:1" ht="13">
      <c r="A103" s="5"/>
    </row>
    <row r="104" spans="1:1" ht="13">
      <c r="A104" s="5"/>
    </row>
    <row r="105" spans="1:1" ht="13">
      <c r="A105" s="5"/>
    </row>
    <row r="106" spans="1:1" ht="13">
      <c r="A106" s="5"/>
    </row>
    <row r="107" spans="1:1" ht="13">
      <c r="A107" s="5"/>
    </row>
    <row r="108" spans="1:1" ht="13">
      <c r="A108" s="5"/>
    </row>
    <row r="109" spans="1:1" ht="13">
      <c r="A109" s="5"/>
    </row>
    <row r="110" spans="1:1" ht="13">
      <c r="A110" s="5"/>
    </row>
    <row r="111" spans="1:1" ht="13">
      <c r="A111" s="5"/>
    </row>
    <row r="112" spans="1:1" ht="13">
      <c r="A112" s="5"/>
    </row>
    <row r="113" spans="1:1" ht="13">
      <c r="A113" s="5"/>
    </row>
    <row r="114" spans="1:1" ht="13">
      <c r="A114" s="5"/>
    </row>
    <row r="115" spans="1:1" ht="13">
      <c r="A115" s="5"/>
    </row>
    <row r="116" spans="1:1" ht="13">
      <c r="A116" s="5"/>
    </row>
    <row r="117" spans="1:1" ht="13">
      <c r="A117" s="5"/>
    </row>
    <row r="118" spans="1:1" ht="13">
      <c r="A118" s="5"/>
    </row>
    <row r="119" spans="1:1" ht="13">
      <c r="A119" s="5"/>
    </row>
    <row r="120" spans="1:1" ht="13">
      <c r="A120" s="5"/>
    </row>
    <row r="121" spans="1:1" ht="13">
      <c r="A121" s="5"/>
    </row>
    <row r="122" spans="1:1" ht="13">
      <c r="A122" s="5"/>
    </row>
    <row r="123" spans="1:1" ht="13">
      <c r="A123" s="5"/>
    </row>
    <row r="124" spans="1:1" ht="13">
      <c r="A124" s="5"/>
    </row>
    <row r="125" spans="1:1" ht="13">
      <c r="A125" s="5"/>
    </row>
    <row r="126" spans="1:1" ht="13">
      <c r="A126" s="5"/>
    </row>
    <row r="127" spans="1:1" ht="13">
      <c r="A127" s="5"/>
    </row>
    <row r="128" spans="1:1" ht="13">
      <c r="A128" s="5"/>
    </row>
    <row r="129" spans="1:1" ht="13">
      <c r="A129" s="5"/>
    </row>
    <row r="130" spans="1:1" ht="13">
      <c r="A130" s="5"/>
    </row>
    <row r="131" spans="1:1" ht="13">
      <c r="A131" s="5"/>
    </row>
    <row r="132" spans="1:1" ht="13">
      <c r="A132" s="5"/>
    </row>
    <row r="133" spans="1:1" ht="13">
      <c r="A133" s="5"/>
    </row>
    <row r="134" spans="1:1" ht="13">
      <c r="A134" s="5"/>
    </row>
    <row r="135" spans="1:1" ht="13">
      <c r="A135" s="5"/>
    </row>
    <row r="136" spans="1:1" ht="13">
      <c r="A136" s="5"/>
    </row>
    <row r="137" spans="1:1" ht="13">
      <c r="A137" s="5"/>
    </row>
    <row r="138" spans="1:1" ht="13">
      <c r="A138" s="5"/>
    </row>
    <row r="139" spans="1:1" ht="13">
      <c r="A139" s="5"/>
    </row>
    <row r="140" spans="1:1" ht="13">
      <c r="A140" s="5"/>
    </row>
    <row r="141" spans="1:1" ht="13">
      <c r="A141" s="5"/>
    </row>
    <row r="142" spans="1:1" ht="13">
      <c r="A142" s="5"/>
    </row>
    <row r="143" spans="1:1" ht="13">
      <c r="A143" s="5"/>
    </row>
    <row r="144" spans="1:1" ht="13">
      <c r="A144" s="5"/>
    </row>
    <row r="145" spans="1:1" ht="13">
      <c r="A145" s="5"/>
    </row>
    <row r="146" spans="1:1" ht="13">
      <c r="A146" s="5"/>
    </row>
    <row r="147" spans="1:1" ht="13">
      <c r="A147" s="5"/>
    </row>
    <row r="148" spans="1:1" ht="13">
      <c r="A148" s="5"/>
    </row>
    <row r="149" spans="1:1" ht="13">
      <c r="A149" s="5"/>
    </row>
    <row r="150" spans="1:1" ht="13">
      <c r="A150" s="5"/>
    </row>
    <row r="151" spans="1:1" ht="13">
      <c r="A151" s="5"/>
    </row>
    <row r="152" spans="1:1" ht="13">
      <c r="A152" s="5"/>
    </row>
    <row r="153" spans="1:1" ht="13">
      <c r="A153" s="5"/>
    </row>
    <row r="154" spans="1:1" ht="13">
      <c r="A154" s="5"/>
    </row>
    <row r="155" spans="1:1" ht="13">
      <c r="A155" s="5"/>
    </row>
    <row r="156" spans="1:1" ht="13">
      <c r="A156" s="5"/>
    </row>
    <row r="157" spans="1:1" ht="13">
      <c r="A157" s="5"/>
    </row>
    <row r="158" spans="1:1" ht="13">
      <c r="A158" s="5"/>
    </row>
    <row r="159" spans="1:1" ht="13">
      <c r="A159" s="5"/>
    </row>
    <row r="160" spans="1:1" ht="13">
      <c r="A160" s="5"/>
    </row>
    <row r="161" spans="1:1" ht="13">
      <c r="A161" s="5"/>
    </row>
    <row r="162" spans="1:1" ht="13">
      <c r="A162" s="5"/>
    </row>
    <row r="163" spans="1:1" ht="13">
      <c r="A163" s="5"/>
    </row>
    <row r="164" spans="1:1" ht="13">
      <c r="A164" s="5"/>
    </row>
    <row r="165" spans="1:1" ht="13">
      <c r="A165" s="5"/>
    </row>
    <row r="166" spans="1:1" ht="13">
      <c r="A166" s="5"/>
    </row>
    <row r="167" spans="1:1" ht="13">
      <c r="A167" s="5"/>
    </row>
    <row r="168" spans="1:1" ht="13">
      <c r="A168" s="5"/>
    </row>
    <row r="169" spans="1:1" ht="13">
      <c r="A169" s="5"/>
    </row>
    <row r="170" spans="1:1" ht="13">
      <c r="A170" s="5"/>
    </row>
    <row r="171" spans="1:1" ht="13">
      <c r="A171" s="5"/>
    </row>
    <row r="172" spans="1:1" ht="13">
      <c r="A172" s="5"/>
    </row>
    <row r="173" spans="1:1" ht="13">
      <c r="A173" s="5"/>
    </row>
    <row r="174" spans="1:1" ht="13">
      <c r="A174" s="5"/>
    </row>
    <row r="175" spans="1:1" ht="13">
      <c r="A175" s="5"/>
    </row>
    <row r="176" spans="1:1" ht="13">
      <c r="A176" s="5"/>
    </row>
    <row r="177" spans="1:1" ht="13">
      <c r="A177" s="5"/>
    </row>
    <row r="178" spans="1:1" ht="13">
      <c r="A178" s="5"/>
    </row>
    <row r="179" spans="1:1" ht="13">
      <c r="A179" s="5"/>
    </row>
    <row r="180" spans="1:1" ht="13">
      <c r="A180" s="5"/>
    </row>
    <row r="181" spans="1:1" ht="13">
      <c r="A181" s="5"/>
    </row>
    <row r="182" spans="1:1" ht="13">
      <c r="A182" s="5"/>
    </row>
    <row r="183" spans="1:1" ht="13">
      <c r="A183" s="5"/>
    </row>
    <row r="184" spans="1:1" ht="13">
      <c r="A184" s="5"/>
    </row>
    <row r="185" spans="1:1" ht="13">
      <c r="A185" s="5"/>
    </row>
    <row r="186" spans="1:1" ht="13">
      <c r="A186" s="5"/>
    </row>
    <row r="187" spans="1:1" ht="13">
      <c r="A187" s="5"/>
    </row>
    <row r="188" spans="1:1" ht="13">
      <c r="A188" s="5"/>
    </row>
    <row r="189" spans="1:1" ht="13">
      <c r="A189" s="5"/>
    </row>
    <row r="190" spans="1:1" ht="13">
      <c r="A190" s="5"/>
    </row>
    <row r="191" spans="1:1" ht="13">
      <c r="A191" s="5"/>
    </row>
    <row r="192" spans="1:1" ht="13">
      <c r="A192" s="5"/>
    </row>
    <row r="193" spans="1:1" ht="13">
      <c r="A193" s="5"/>
    </row>
    <row r="194" spans="1:1" ht="13">
      <c r="A194" s="5"/>
    </row>
    <row r="195" spans="1:1" ht="13">
      <c r="A195" s="5"/>
    </row>
    <row r="196" spans="1:1" ht="13">
      <c r="A196" s="5"/>
    </row>
    <row r="197" spans="1:1" ht="13">
      <c r="A197" s="5"/>
    </row>
    <row r="198" spans="1:1" ht="13">
      <c r="A198" s="5"/>
    </row>
    <row r="199" spans="1:1" ht="13">
      <c r="A199" s="5"/>
    </row>
    <row r="200" spans="1:1" ht="13">
      <c r="A200" s="5"/>
    </row>
    <row r="201" spans="1:1" ht="13">
      <c r="A201" s="5"/>
    </row>
    <row r="202" spans="1:1" ht="13">
      <c r="A202" s="5"/>
    </row>
    <row r="203" spans="1:1" ht="13">
      <c r="A203" s="5"/>
    </row>
    <row r="204" spans="1:1" ht="13">
      <c r="A204" s="5"/>
    </row>
    <row r="205" spans="1:1" ht="13">
      <c r="A205" s="5"/>
    </row>
    <row r="206" spans="1:1" ht="13">
      <c r="A206" s="5"/>
    </row>
    <row r="207" spans="1:1" ht="13">
      <c r="A207" s="5"/>
    </row>
    <row r="208" spans="1:1" ht="13">
      <c r="A208" s="5"/>
    </row>
    <row r="209" spans="1:1" ht="13">
      <c r="A209" s="5"/>
    </row>
    <row r="210" spans="1:1" ht="13">
      <c r="A210" s="5"/>
    </row>
    <row r="211" spans="1:1" ht="13">
      <c r="A211" s="5"/>
    </row>
    <row r="212" spans="1:1" ht="13">
      <c r="A212" s="5"/>
    </row>
    <row r="213" spans="1:1" ht="13">
      <c r="A213" s="5"/>
    </row>
    <row r="214" spans="1:1" ht="13">
      <c r="A214" s="5"/>
    </row>
    <row r="215" spans="1:1" ht="13">
      <c r="A215" s="5"/>
    </row>
    <row r="216" spans="1:1" ht="13">
      <c r="A216" s="5"/>
    </row>
    <row r="217" spans="1:1" ht="13">
      <c r="A217" s="5"/>
    </row>
    <row r="218" spans="1:1" ht="13">
      <c r="A218" s="5"/>
    </row>
    <row r="219" spans="1:1" ht="13">
      <c r="A219" s="5"/>
    </row>
    <row r="220" spans="1:1" ht="13">
      <c r="A220" s="5"/>
    </row>
    <row r="221" spans="1:1" ht="13">
      <c r="A221" s="5"/>
    </row>
    <row r="222" spans="1:1" ht="13">
      <c r="A222" s="5"/>
    </row>
    <row r="223" spans="1:1" ht="13">
      <c r="A223" s="5"/>
    </row>
    <row r="224" spans="1:1" ht="13">
      <c r="A224" s="5"/>
    </row>
    <row r="225" spans="1:1" ht="13">
      <c r="A225" s="5"/>
    </row>
    <row r="226" spans="1:1" ht="13">
      <c r="A226" s="5"/>
    </row>
    <row r="227" spans="1:1" ht="13">
      <c r="A227" s="5"/>
    </row>
    <row r="228" spans="1:1" ht="13">
      <c r="A228" s="5"/>
    </row>
    <row r="229" spans="1:1" ht="13">
      <c r="A229" s="5"/>
    </row>
    <row r="230" spans="1:1" ht="13">
      <c r="A230" s="5"/>
    </row>
    <row r="231" spans="1:1" ht="13">
      <c r="A231" s="5"/>
    </row>
    <row r="232" spans="1:1" ht="13">
      <c r="A232" s="5"/>
    </row>
    <row r="233" spans="1:1" ht="13">
      <c r="A233" s="5"/>
    </row>
    <row r="234" spans="1:1" ht="13">
      <c r="A234" s="5"/>
    </row>
    <row r="235" spans="1:1" ht="13">
      <c r="A235" s="5"/>
    </row>
    <row r="236" spans="1:1" ht="13">
      <c r="A236" s="5"/>
    </row>
    <row r="237" spans="1:1" ht="13">
      <c r="A237" s="5"/>
    </row>
    <row r="238" spans="1:1" ht="13">
      <c r="A238" s="5"/>
    </row>
    <row r="239" spans="1:1" ht="13">
      <c r="A239" s="5"/>
    </row>
    <row r="240" spans="1:1" ht="13">
      <c r="A240" s="5"/>
    </row>
    <row r="241" spans="1:1" ht="13">
      <c r="A241" s="5"/>
    </row>
    <row r="242" spans="1:1" ht="13">
      <c r="A242" s="5"/>
    </row>
    <row r="243" spans="1:1" ht="13">
      <c r="A243" s="5"/>
    </row>
    <row r="244" spans="1:1" ht="13">
      <c r="A244" s="5"/>
    </row>
    <row r="245" spans="1:1" ht="13">
      <c r="A245" s="5"/>
    </row>
    <row r="246" spans="1:1" ht="13">
      <c r="A246" s="5"/>
    </row>
    <row r="247" spans="1:1" ht="13">
      <c r="A247" s="5"/>
    </row>
    <row r="248" spans="1:1" ht="13">
      <c r="A248" s="5"/>
    </row>
    <row r="249" spans="1:1" ht="13">
      <c r="A249" s="5"/>
    </row>
    <row r="250" spans="1:1" ht="13">
      <c r="A250" s="5"/>
    </row>
    <row r="251" spans="1:1" ht="13">
      <c r="A251" s="5"/>
    </row>
    <row r="252" spans="1:1" ht="13">
      <c r="A252" s="5"/>
    </row>
    <row r="253" spans="1:1" ht="13">
      <c r="A253" s="5"/>
    </row>
    <row r="254" spans="1:1" ht="13">
      <c r="A254" s="5"/>
    </row>
    <row r="255" spans="1:1" ht="13">
      <c r="A255" s="5"/>
    </row>
    <row r="256" spans="1:1" ht="13">
      <c r="A256" s="5"/>
    </row>
    <row r="257" spans="1:1" ht="13">
      <c r="A257" s="5"/>
    </row>
    <row r="258" spans="1:1" ht="13">
      <c r="A258" s="5"/>
    </row>
    <row r="259" spans="1:1" ht="13">
      <c r="A259" s="5"/>
    </row>
    <row r="260" spans="1:1" ht="13">
      <c r="A260" s="5"/>
    </row>
    <row r="261" spans="1:1" ht="13">
      <c r="A261" s="5"/>
    </row>
    <row r="262" spans="1:1" ht="13">
      <c r="A262" s="5"/>
    </row>
    <row r="263" spans="1:1" ht="13">
      <c r="A263" s="5"/>
    </row>
    <row r="264" spans="1:1" ht="13">
      <c r="A264" s="5"/>
    </row>
    <row r="265" spans="1:1" ht="13">
      <c r="A265" s="5"/>
    </row>
    <row r="266" spans="1:1" ht="13">
      <c r="A266" s="5"/>
    </row>
    <row r="267" spans="1:1" ht="13">
      <c r="A267" s="5"/>
    </row>
    <row r="268" spans="1:1" ht="13">
      <c r="A268" s="5"/>
    </row>
    <row r="269" spans="1:1" ht="13">
      <c r="A269" s="5"/>
    </row>
    <row r="270" spans="1:1" ht="13">
      <c r="A270" s="5"/>
    </row>
    <row r="271" spans="1:1" ht="13">
      <c r="A271" s="5"/>
    </row>
    <row r="272" spans="1:1" ht="13">
      <c r="A272" s="5"/>
    </row>
    <row r="273" spans="1:1" ht="13">
      <c r="A273" s="5"/>
    </row>
    <row r="274" spans="1:1" ht="13">
      <c r="A274" s="5"/>
    </row>
    <row r="275" spans="1:1" ht="13">
      <c r="A275" s="5"/>
    </row>
    <row r="276" spans="1:1" ht="13">
      <c r="A276" s="5"/>
    </row>
    <row r="277" spans="1:1" ht="13">
      <c r="A277" s="5"/>
    </row>
    <row r="278" spans="1:1" ht="13">
      <c r="A278" s="5"/>
    </row>
    <row r="279" spans="1:1" ht="13">
      <c r="A279" s="5"/>
    </row>
    <row r="280" spans="1:1" ht="13">
      <c r="A280" s="5"/>
    </row>
    <row r="281" spans="1:1" ht="13">
      <c r="A281" s="5"/>
    </row>
    <row r="282" spans="1:1" ht="13">
      <c r="A282" s="5"/>
    </row>
    <row r="283" spans="1:1" ht="13">
      <c r="A283" s="5"/>
    </row>
    <row r="284" spans="1:1" ht="13">
      <c r="A284" s="5"/>
    </row>
    <row r="285" spans="1:1" ht="13">
      <c r="A285" s="5"/>
    </row>
    <row r="286" spans="1:1" ht="13">
      <c r="A286" s="5"/>
    </row>
    <row r="287" spans="1:1" ht="13">
      <c r="A287" s="5"/>
    </row>
    <row r="288" spans="1:1" ht="13">
      <c r="A288" s="5"/>
    </row>
    <row r="289" spans="1:1" ht="13">
      <c r="A289" s="5"/>
    </row>
    <row r="290" spans="1:1" ht="13">
      <c r="A290" s="5"/>
    </row>
    <row r="291" spans="1:1" ht="13">
      <c r="A291" s="5"/>
    </row>
    <row r="292" spans="1:1" ht="13">
      <c r="A292" s="5"/>
    </row>
    <row r="293" spans="1:1" ht="13">
      <c r="A293" s="5"/>
    </row>
    <row r="294" spans="1:1" ht="13">
      <c r="A294" s="5"/>
    </row>
    <row r="295" spans="1:1" ht="13">
      <c r="A295" s="5"/>
    </row>
    <row r="296" spans="1:1" ht="13">
      <c r="A296" s="5"/>
    </row>
    <row r="297" spans="1:1" ht="13">
      <c r="A297" s="5"/>
    </row>
    <row r="298" spans="1:1" ht="13">
      <c r="A298" s="5"/>
    </row>
    <row r="299" spans="1:1" ht="13">
      <c r="A299" s="5"/>
    </row>
    <row r="300" spans="1:1" ht="13">
      <c r="A300" s="5"/>
    </row>
    <row r="301" spans="1:1" ht="13">
      <c r="A301" s="5"/>
    </row>
    <row r="302" spans="1:1" ht="13">
      <c r="A302" s="5"/>
    </row>
    <row r="303" spans="1:1" ht="13">
      <c r="A303" s="5"/>
    </row>
    <row r="304" spans="1:1" ht="13">
      <c r="A304" s="5"/>
    </row>
    <row r="305" spans="1:1" ht="13">
      <c r="A305" s="5"/>
    </row>
    <row r="306" spans="1:1" ht="13">
      <c r="A306" s="5"/>
    </row>
    <row r="307" spans="1:1" ht="13">
      <c r="A307" s="5"/>
    </row>
    <row r="308" spans="1:1" ht="13">
      <c r="A308" s="5"/>
    </row>
    <row r="309" spans="1:1" ht="13">
      <c r="A309" s="5"/>
    </row>
    <row r="310" spans="1:1" ht="13">
      <c r="A310" s="5"/>
    </row>
    <row r="311" spans="1:1" ht="13">
      <c r="A311" s="5"/>
    </row>
    <row r="312" spans="1:1" ht="13">
      <c r="A312" s="5"/>
    </row>
    <row r="313" spans="1:1" ht="13">
      <c r="A313" s="5"/>
    </row>
    <row r="314" spans="1:1" ht="13">
      <c r="A314" s="5"/>
    </row>
    <row r="315" spans="1:1" ht="13">
      <c r="A315" s="5"/>
    </row>
    <row r="316" spans="1:1" ht="13">
      <c r="A316" s="5"/>
    </row>
    <row r="317" spans="1:1" ht="13">
      <c r="A317" s="5"/>
    </row>
    <row r="318" spans="1:1" ht="13">
      <c r="A318" s="5"/>
    </row>
    <row r="319" spans="1:1" ht="13">
      <c r="A319" s="5"/>
    </row>
    <row r="320" spans="1:1" ht="13">
      <c r="A320" s="5"/>
    </row>
    <row r="321" spans="1:1" ht="13">
      <c r="A321" s="5"/>
    </row>
    <row r="322" spans="1:1" ht="13">
      <c r="A322" s="5"/>
    </row>
    <row r="323" spans="1:1" ht="13">
      <c r="A323" s="5"/>
    </row>
    <row r="324" spans="1:1" ht="13">
      <c r="A324" s="5"/>
    </row>
    <row r="325" spans="1:1" ht="13">
      <c r="A325" s="5"/>
    </row>
    <row r="326" spans="1:1" ht="13">
      <c r="A326" s="5"/>
    </row>
    <row r="327" spans="1:1" ht="13">
      <c r="A327" s="5"/>
    </row>
    <row r="328" spans="1:1" ht="13">
      <c r="A328" s="5"/>
    </row>
    <row r="329" spans="1:1" ht="13">
      <c r="A329" s="5"/>
    </row>
    <row r="330" spans="1:1" ht="13">
      <c r="A330" s="5"/>
    </row>
    <row r="331" spans="1:1" ht="13">
      <c r="A331" s="5"/>
    </row>
    <row r="332" spans="1:1" ht="13">
      <c r="A332" s="5"/>
    </row>
    <row r="333" spans="1:1" ht="13">
      <c r="A333" s="5"/>
    </row>
    <row r="334" spans="1:1" ht="13">
      <c r="A334" s="5"/>
    </row>
    <row r="335" spans="1:1" ht="13">
      <c r="A335" s="5"/>
    </row>
    <row r="336" spans="1:1" ht="13">
      <c r="A336" s="5"/>
    </row>
    <row r="337" spans="1:1" ht="13">
      <c r="A337" s="5"/>
    </row>
    <row r="338" spans="1:1" ht="13">
      <c r="A338" s="5"/>
    </row>
    <row r="339" spans="1:1" ht="13">
      <c r="A339" s="5"/>
    </row>
    <row r="340" spans="1:1" ht="13">
      <c r="A340" s="5"/>
    </row>
    <row r="341" spans="1:1" ht="13">
      <c r="A341" s="5"/>
    </row>
    <row r="342" spans="1:1" ht="13">
      <c r="A342" s="5"/>
    </row>
    <row r="343" spans="1:1" ht="13">
      <c r="A343" s="5"/>
    </row>
    <row r="344" spans="1:1" ht="13">
      <c r="A344" s="5"/>
    </row>
    <row r="345" spans="1:1" ht="13">
      <c r="A345" s="5"/>
    </row>
    <row r="346" spans="1:1" ht="13">
      <c r="A346" s="5"/>
    </row>
    <row r="347" spans="1:1" ht="13">
      <c r="A347" s="5"/>
    </row>
    <row r="348" spans="1:1" ht="13">
      <c r="A348" s="5"/>
    </row>
    <row r="349" spans="1:1" ht="13">
      <c r="A349" s="5"/>
    </row>
    <row r="350" spans="1:1" ht="13">
      <c r="A350" s="5"/>
    </row>
    <row r="351" spans="1:1" ht="13">
      <c r="A351" s="5"/>
    </row>
    <row r="352" spans="1:1" ht="13">
      <c r="A352" s="5"/>
    </row>
    <row r="353" spans="1:1" ht="13">
      <c r="A353" s="5"/>
    </row>
    <row r="354" spans="1:1" ht="13">
      <c r="A354" s="5"/>
    </row>
    <row r="355" spans="1:1" ht="13">
      <c r="A355" s="5"/>
    </row>
    <row r="356" spans="1:1" ht="13">
      <c r="A356" s="5"/>
    </row>
    <row r="357" spans="1:1" ht="13">
      <c r="A357" s="5"/>
    </row>
    <row r="358" spans="1:1" ht="13">
      <c r="A358" s="5"/>
    </row>
    <row r="359" spans="1:1" ht="13">
      <c r="A359" s="5"/>
    </row>
    <row r="360" spans="1:1" ht="13">
      <c r="A360" s="5"/>
    </row>
    <row r="361" spans="1:1" ht="13">
      <c r="A361" s="5"/>
    </row>
    <row r="362" spans="1:1" ht="13">
      <c r="A362" s="5"/>
    </row>
    <row r="363" spans="1:1" ht="13">
      <c r="A363" s="5"/>
    </row>
    <row r="364" spans="1:1" ht="13">
      <c r="A364" s="5"/>
    </row>
    <row r="365" spans="1:1" ht="13">
      <c r="A365" s="5"/>
    </row>
    <row r="366" spans="1:1" ht="13">
      <c r="A366" s="5"/>
    </row>
    <row r="367" spans="1:1" ht="13">
      <c r="A367" s="5"/>
    </row>
    <row r="368" spans="1:1" ht="13">
      <c r="A368" s="5"/>
    </row>
    <row r="369" spans="1:1" ht="13">
      <c r="A369" s="5"/>
    </row>
    <row r="370" spans="1:1" ht="13">
      <c r="A370" s="5"/>
    </row>
    <row r="371" spans="1:1" ht="13">
      <c r="A371" s="5"/>
    </row>
    <row r="372" spans="1:1" ht="13">
      <c r="A372" s="5"/>
    </row>
    <row r="373" spans="1:1" ht="13">
      <c r="A373" s="5"/>
    </row>
    <row r="374" spans="1:1" ht="13">
      <c r="A374" s="5"/>
    </row>
    <row r="375" spans="1:1" ht="13">
      <c r="A375" s="5"/>
    </row>
    <row r="376" spans="1:1" ht="13">
      <c r="A376" s="5"/>
    </row>
    <row r="377" spans="1:1" ht="13">
      <c r="A377" s="5"/>
    </row>
    <row r="378" spans="1:1" ht="13">
      <c r="A378" s="5"/>
    </row>
    <row r="379" spans="1:1" ht="13">
      <c r="A379" s="5"/>
    </row>
    <row r="380" spans="1:1" ht="13">
      <c r="A380" s="5"/>
    </row>
    <row r="381" spans="1:1" ht="13">
      <c r="A381" s="5"/>
    </row>
    <row r="382" spans="1:1" ht="13">
      <c r="A382" s="5"/>
    </row>
    <row r="383" spans="1:1" ht="13">
      <c r="A383" s="5"/>
    </row>
    <row r="384" spans="1:1" ht="13">
      <c r="A384" s="5"/>
    </row>
    <row r="385" spans="1:1" ht="13">
      <c r="A385" s="5"/>
    </row>
    <row r="386" spans="1:1" ht="13">
      <c r="A386" s="5"/>
    </row>
    <row r="387" spans="1:1" ht="13">
      <c r="A387" s="5"/>
    </row>
    <row r="388" spans="1:1" ht="13">
      <c r="A388" s="5"/>
    </row>
    <row r="389" spans="1:1" ht="13">
      <c r="A389" s="5"/>
    </row>
    <row r="390" spans="1:1" ht="13">
      <c r="A390" s="5"/>
    </row>
    <row r="391" spans="1:1" ht="13">
      <c r="A391" s="5"/>
    </row>
    <row r="392" spans="1:1" ht="13">
      <c r="A392" s="5"/>
    </row>
    <row r="393" spans="1:1" ht="13">
      <c r="A393" s="5"/>
    </row>
    <row r="394" spans="1:1" ht="13">
      <c r="A394" s="5"/>
    </row>
    <row r="395" spans="1:1" ht="13">
      <c r="A395" s="5"/>
    </row>
    <row r="396" spans="1:1" ht="13">
      <c r="A396" s="5"/>
    </row>
    <row r="397" spans="1:1" ht="13">
      <c r="A397" s="5"/>
    </row>
    <row r="398" spans="1:1" ht="13">
      <c r="A398" s="5"/>
    </row>
    <row r="399" spans="1:1" ht="13">
      <c r="A399" s="5"/>
    </row>
    <row r="400" spans="1:1" ht="13">
      <c r="A400" s="5"/>
    </row>
    <row r="401" spans="1:1" ht="13">
      <c r="A401" s="5"/>
    </row>
    <row r="402" spans="1:1" ht="13">
      <c r="A402" s="5"/>
    </row>
    <row r="403" spans="1:1" ht="13">
      <c r="A403" s="5"/>
    </row>
    <row r="404" spans="1:1" ht="13">
      <c r="A404" s="5"/>
    </row>
    <row r="405" spans="1:1" ht="13">
      <c r="A405" s="5"/>
    </row>
    <row r="406" spans="1:1" ht="13">
      <c r="A406" s="5"/>
    </row>
    <row r="407" spans="1:1" ht="13">
      <c r="A407" s="5"/>
    </row>
    <row r="408" spans="1:1" ht="13">
      <c r="A408" s="5"/>
    </row>
    <row r="409" spans="1:1" ht="13">
      <c r="A409" s="5"/>
    </row>
    <row r="410" spans="1:1" ht="13">
      <c r="A410" s="5"/>
    </row>
    <row r="411" spans="1:1" ht="13">
      <c r="A411" s="5"/>
    </row>
    <row r="412" spans="1:1" ht="13">
      <c r="A412" s="5"/>
    </row>
    <row r="413" spans="1:1" ht="13">
      <c r="A413" s="5"/>
    </row>
    <row r="414" spans="1:1" ht="13">
      <c r="A414" s="5"/>
    </row>
    <row r="415" spans="1:1" ht="13">
      <c r="A415" s="5"/>
    </row>
    <row r="416" spans="1:1" ht="13">
      <c r="A416" s="5"/>
    </row>
    <row r="417" spans="1:1" ht="13">
      <c r="A417" s="5"/>
    </row>
    <row r="418" spans="1:1" ht="13">
      <c r="A418" s="5"/>
    </row>
    <row r="419" spans="1:1" ht="13">
      <c r="A419" s="5"/>
    </row>
    <row r="420" spans="1:1" ht="13">
      <c r="A420" s="5"/>
    </row>
    <row r="421" spans="1:1" ht="13">
      <c r="A421" s="5"/>
    </row>
    <row r="422" spans="1:1" ht="13">
      <c r="A422" s="5"/>
    </row>
    <row r="423" spans="1:1" ht="13">
      <c r="A423" s="5"/>
    </row>
    <row r="424" spans="1:1" ht="13">
      <c r="A424" s="5"/>
    </row>
    <row r="425" spans="1:1" ht="13">
      <c r="A425" s="5"/>
    </row>
    <row r="426" spans="1:1" ht="13">
      <c r="A426" s="5"/>
    </row>
    <row r="427" spans="1:1" ht="13">
      <c r="A427" s="5"/>
    </row>
    <row r="428" spans="1:1" ht="13">
      <c r="A428" s="5"/>
    </row>
    <row r="429" spans="1:1" ht="13">
      <c r="A429" s="5"/>
    </row>
    <row r="430" spans="1:1" ht="13">
      <c r="A430" s="5"/>
    </row>
    <row r="431" spans="1:1" ht="13">
      <c r="A431" s="5"/>
    </row>
    <row r="432" spans="1:1" ht="13">
      <c r="A432" s="5"/>
    </row>
    <row r="433" spans="1:1" ht="13">
      <c r="A433" s="5"/>
    </row>
    <row r="434" spans="1:1" ht="13">
      <c r="A434" s="5"/>
    </row>
    <row r="435" spans="1:1" ht="13">
      <c r="A435" s="5"/>
    </row>
    <row r="436" spans="1:1" ht="13">
      <c r="A436" s="5"/>
    </row>
    <row r="437" spans="1:1" ht="13">
      <c r="A437" s="5"/>
    </row>
    <row r="438" spans="1:1" ht="13">
      <c r="A438" s="5"/>
    </row>
    <row r="439" spans="1:1" ht="13">
      <c r="A439" s="5"/>
    </row>
    <row r="440" spans="1:1" ht="13">
      <c r="A440" s="5"/>
    </row>
    <row r="441" spans="1:1" ht="13">
      <c r="A441" s="5"/>
    </row>
    <row r="442" spans="1:1" ht="13">
      <c r="A442" s="5"/>
    </row>
    <row r="443" spans="1:1" ht="13">
      <c r="A443" s="5"/>
    </row>
    <row r="444" spans="1:1" ht="13">
      <c r="A444" s="5"/>
    </row>
    <row r="445" spans="1:1" ht="13">
      <c r="A445" s="5"/>
    </row>
    <row r="446" spans="1:1" ht="13">
      <c r="A446" s="5"/>
    </row>
    <row r="447" spans="1:1" ht="13">
      <c r="A447" s="5"/>
    </row>
    <row r="448" spans="1:1" ht="13">
      <c r="A448" s="5"/>
    </row>
    <row r="449" spans="1:1" ht="13">
      <c r="A449" s="5"/>
    </row>
    <row r="450" spans="1:1" ht="13">
      <c r="A450" s="5"/>
    </row>
    <row r="451" spans="1:1" ht="13">
      <c r="A451" s="5"/>
    </row>
    <row r="452" spans="1:1" ht="13">
      <c r="A452" s="5"/>
    </row>
    <row r="453" spans="1:1" ht="13">
      <c r="A453" s="5"/>
    </row>
    <row r="454" spans="1:1" ht="13">
      <c r="A454" s="5"/>
    </row>
    <row r="455" spans="1:1" ht="13">
      <c r="A455" s="5"/>
    </row>
    <row r="456" spans="1:1" ht="13">
      <c r="A456" s="5"/>
    </row>
    <row r="457" spans="1:1" ht="13">
      <c r="A457" s="5"/>
    </row>
    <row r="458" spans="1:1" ht="13">
      <c r="A458" s="5"/>
    </row>
    <row r="459" spans="1:1" ht="13">
      <c r="A459" s="5"/>
    </row>
    <row r="460" spans="1:1" ht="13">
      <c r="A460" s="5"/>
    </row>
    <row r="461" spans="1:1" ht="13">
      <c r="A461" s="5"/>
    </row>
    <row r="462" spans="1:1" ht="13">
      <c r="A462" s="5"/>
    </row>
    <row r="463" spans="1:1" ht="13">
      <c r="A463" s="5"/>
    </row>
    <row r="464" spans="1:1" ht="13">
      <c r="A464" s="5"/>
    </row>
    <row r="465" spans="1:1" ht="13">
      <c r="A465" s="5"/>
    </row>
    <row r="466" spans="1:1" ht="13">
      <c r="A466" s="5"/>
    </row>
    <row r="467" spans="1:1" ht="13">
      <c r="A467" s="5"/>
    </row>
    <row r="468" spans="1:1" ht="13">
      <c r="A468" s="5"/>
    </row>
    <row r="469" spans="1:1" ht="13">
      <c r="A469" s="5"/>
    </row>
    <row r="470" spans="1:1" ht="13">
      <c r="A470" s="5"/>
    </row>
    <row r="471" spans="1:1" ht="13">
      <c r="A471" s="5"/>
    </row>
    <row r="472" spans="1:1" ht="13">
      <c r="A472" s="5"/>
    </row>
    <row r="473" spans="1:1" ht="13">
      <c r="A473" s="5"/>
    </row>
    <row r="474" spans="1:1" ht="13">
      <c r="A474" s="5"/>
    </row>
    <row r="475" spans="1:1" ht="13">
      <c r="A475" s="5"/>
    </row>
    <row r="476" spans="1:1" ht="13">
      <c r="A476" s="5"/>
    </row>
    <row r="477" spans="1:1" ht="13">
      <c r="A477" s="5"/>
    </row>
    <row r="478" spans="1:1" ht="13">
      <c r="A478" s="5"/>
    </row>
    <row r="479" spans="1:1" ht="13">
      <c r="A479" s="5"/>
    </row>
    <row r="480" spans="1:1" ht="13">
      <c r="A480" s="5"/>
    </row>
    <row r="481" spans="1:1" ht="13">
      <c r="A481" s="5"/>
    </row>
    <row r="482" spans="1:1" ht="13">
      <c r="A482" s="5"/>
    </row>
    <row r="483" spans="1:1" ht="13">
      <c r="A483" s="5"/>
    </row>
    <row r="484" spans="1:1" ht="13">
      <c r="A484" s="5"/>
    </row>
    <row r="485" spans="1:1" ht="13">
      <c r="A485" s="5"/>
    </row>
    <row r="486" spans="1:1" ht="13">
      <c r="A486" s="5"/>
    </row>
    <row r="487" spans="1:1" ht="13">
      <c r="A487" s="5"/>
    </row>
    <row r="488" spans="1:1" ht="13">
      <c r="A488" s="5"/>
    </row>
    <row r="489" spans="1:1" ht="13">
      <c r="A489" s="5"/>
    </row>
    <row r="490" spans="1:1" ht="13">
      <c r="A490" s="5"/>
    </row>
    <row r="491" spans="1:1" ht="13">
      <c r="A491" s="5"/>
    </row>
    <row r="492" spans="1:1" ht="13">
      <c r="A492" s="5"/>
    </row>
    <row r="493" spans="1:1" ht="13">
      <c r="A493" s="5"/>
    </row>
    <row r="494" spans="1:1" ht="13">
      <c r="A494" s="5"/>
    </row>
    <row r="495" spans="1:1" ht="13">
      <c r="A495" s="5"/>
    </row>
    <row r="496" spans="1:1" ht="13">
      <c r="A496" s="5"/>
    </row>
    <row r="497" spans="1:1" ht="13">
      <c r="A497" s="5"/>
    </row>
    <row r="498" spans="1:1" ht="13">
      <c r="A498" s="5"/>
    </row>
    <row r="499" spans="1:1" ht="13">
      <c r="A499" s="5"/>
    </row>
    <row r="500" spans="1:1" ht="13">
      <c r="A500" s="5"/>
    </row>
    <row r="501" spans="1:1" ht="13">
      <c r="A501" s="5"/>
    </row>
    <row r="502" spans="1:1" ht="13">
      <c r="A502" s="5"/>
    </row>
    <row r="503" spans="1:1" ht="13">
      <c r="A503" s="5"/>
    </row>
    <row r="504" spans="1:1" ht="13">
      <c r="A504" s="5"/>
    </row>
    <row r="505" spans="1:1" ht="13">
      <c r="A505" s="5"/>
    </row>
    <row r="506" spans="1:1" ht="13">
      <c r="A506" s="5"/>
    </row>
    <row r="507" spans="1:1" ht="13">
      <c r="A507" s="5"/>
    </row>
    <row r="508" spans="1:1" ht="13">
      <c r="A508" s="5"/>
    </row>
    <row r="509" spans="1:1" ht="13">
      <c r="A509" s="5"/>
    </row>
    <row r="510" spans="1:1" ht="13">
      <c r="A510" s="5"/>
    </row>
    <row r="511" spans="1:1" ht="13">
      <c r="A511" s="5"/>
    </row>
    <row r="512" spans="1:1" ht="13">
      <c r="A512" s="5"/>
    </row>
    <row r="513" spans="1:1" ht="13">
      <c r="A513" s="5"/>
    </row>
    <row r="514" spans="1:1" ht="13">
      <c r="A514" s="5"/>
    </row>
    <row r="515" spans="1:1" ht="13">
      <c r="A515" s="5"/>
    </row>
    <row r="516" spans="1:1" ht="13">
      <c r="A516" s="5"/>
    </row>
    <row r="517" spans="1:1" ht="13">
      <c r="A517" s="5"/>
    </row>
    <row r="518" spans="1:1" ht="13">
      <c r="A518" s="5"/>
    </row>
    <row r="519" spans="1:1" ht="13">
      <c r="A519" s="5"/>
    </row>
    <row r="520" spans="1:1" ht="13">
      <c r="A520" s="5"/>
    </row>
    <row r="521" spans="1:1" ht="13">
      <c r="A521" s="5"/>
    </row>
    <row r="522" spans="1:1" ht="13">
      <c r="A522" s="5"/>
    </row>
    <row r="523" spans="1:1" ht="13">
      <c r="A523" s="5"/>
    </row>
    <row r="524" spans="1:1" ht="13">
      <c r="A524" s="5"/>
    </row>
    <row r="525" spans="1:1" ht="13">
      <c r="A525" s="5"/>
    </row>
    <row r="526" spans="1:1" ht="13">
      <c r="A526" s="5"/>
    </row>
    <row r="527" spans="1:1" ht="13">
      <c r="A527" s="5"/>
    </row>
    <row r="528" spans="1:1" ht="13">
      <c r="A528" s="5"/>
    </row>
    <row r="529" spans="1:1" ht="13">
      <c r="A529" s="5"/>
    </row>
    <row r="530" spans="1:1" ht="13">
      <c r="A530" s="5"/>
    </row>
    <row r="531" spans="1:1" ht="13">
      <c r="A531" s="5"/>
    </row>
    <row r="532" spans="1:1" ht="13">
      <c r="A532" s="5"/>
    </row>
    <row r="533" spans="1:1" ht="13">
      <c r="A533" s="5"/>
    </row>
    <row r="534" spans="1:1" ht="13">
      <c r="A534" s="5"/>
    </row>
    <row r="535" spans="1:1" ht="13">
      <c r="A535" s="5"/>
    </row>
    <row r="536" spans="1:1" ht="13">
      <c r="A536" s="5"/>
    </row>
    <row r="537" spans="1:1" ht="13">
      <c r="A537" s="5"/>
    </row>
    <row r="538" spans="1:1" ht="13">
      <c r="A538" s="5"/>
    </row>
    <row r="539" spans="1:1" ht="13">
      <c r="A539" s="5"/>
    </row>
    <row r="540" spans="1:1" ht="13">
      <c r="A540" s="5"/>
    </row>
    <row r="541" spans="1:1" ht="13">
      <c r="A541" s="5"/>
    </row>
    <row r="542" spans="1:1" ht="13">
      <c r="A542" s="5"/>
    </row>
    <row r="543" spans="1:1" ht="13">
      <c r="A543" s="5"/>
    </row>
    <row r="544" spans="1:1" ht="13">
      <c r="A544" s="5"/>
    </row>
    <row r="545" spans="1:1" ht="13">
      <c r="A545" s="5"/>
    </row>
    <row r="546" spans="1:1" ht="13">
      <c r="A546" s="5"/>
    </row>
    <row r="547" spans="1:1" ht="13">
      <c r="A547" s="5"/>
    </row>
    <row r="548" spans="1:1" ht="13">
      <c r="A548" s="5"/>
    </row>
    <row r="549" spans="1:1" ht="13">
      <c r="A549" s="5"/>
    </row>
    <row r="550" spans="1:1" ht="13">
      <c r="A550" s="5"/>
    </row>
    <row r="551" spans="1:1" ht="13">
      <c r="A551" s="5"/>
    </row>
    <row r="552" spans="1:1" ht="13">
      <c r="A552" s="5"/>
    </row>
    <row r="553" spans="1:1" ht="13">
      <c r="A553" s="5"/>
    </row>
    <row r="554" spans="1:1" ht="13">
      <c r="A554" s="5"/>
    </row>
    <row r="555" spans="1:1" ht="13">
      <c r="A555" s="5"/>
    </row>
    <row r="556" spans="1:1" ht="13">
      <c r="A556" s="5"/>
    </row>
    <row r="557" spans="1:1" ht="13">
      <c r="A557" s="5"/>
    </row>
    <row r="558" spans="1:1" ht="13">
      <c r="A558" s="5"/>
    </row>
    <row r="559" spans="1:1" ht="13">
      <c r="A559" s="5"/>
    </row>
    <row r="560" spans="1:1" ht="13">
      <c r="A560" s="5"/>
    </row>
    <row r="561" spans="1:1" ht="13">
      <c r="A561" s="5"/>
    </row>
    <row r="562" spans="1:1" ht="13">
      <c r="A562" s="5"/>
    </row>
    <row r="563" spans="1:1" ht="13">
      <c r="A563" s="5"/>
    </row>
    <row r="564" spans="1:1" ht="13">
      <c r="A564" s="5"/>
    </row>
    <row r="565" spans="1:1" ht="13">
      <c r="A565" s="5"/>
    </row>
    <row r="566" spans="1:1" ht="13">
      <c r="A566" s="5"/>
    </row>
    <row r="567" spans="1:1" ht="13">
      <c r="A567" s="5"/>
    </row>
    <row r="568" spans="1:1" ht="13">
      <c r="A568" s="5"/>
    </row>
    <row r="569" spans="1:1" ht="13">
      <c r="A569" s="5"/>
    </row>
    <row r="570" spans="1:1" ht="13">
      <c r="A570" s="5"/>
    </row>
    <row r="571" spans="1:1" ht="13">
      <c r="A571" s="5"/>
    </row>
    <row r="572" spans="1:1" ht="13">
      <c r="A572" s="5"/>
    </row>
    <row r="573" spans="1:1" ht="13">
      <c r="A573" s="5"/>
    </row>
    <row r="574" spans="1:1" ht="13">
      <c r="A574" s="5"/>
    </row>
    <row r="575" spans="1:1" ht="13">
      <c r="A575" s="5"/>
    </row>
    <row r="576" spans="1:1" ht="13">
      <c r="A576" s="5"/>
    </row>
    <row r="577" spans="1:1" ht="13">
      <c r="A577" s="5"/>
    </row>
    <row r="578" spans="1:1" ht="13">
      <c r="A578" s="5"/>
    </row>
    <row r="579" spans="1:1" ht="13">
      <c r="A579" s="5"/>
    </row>
    <row r="580" spans="1:1" ht="13">
      <c r="A580" s="5"/>
    </row>
    <row r="581" spans="1:1" ht="13">
      <c r="A581" s="5"/>
    </row>
    <row r="582" spans="1:1" ht="13">
      <c r="A582" s="5"/>
    </row>
    <row r="583" spans="1:1" ht="13">
      <c r="A583" s="5"/>
    </row>
    <row r="584" spans="1:1" ht="13">
      <c r="A584" s="5"/>
    </row>
    <row r="585" spans="1:1" ht="13">
      <c r="A585" s="5"/>
    </row>
    <row r="586" spans="1:1" ht="13">
      <c r="A586" s="5"/>
    </row>
    <row r="587" spans="1:1" ht="13">
      <c r="A587" s="5"/>
    </row>
    <row r="588" spans="1:1" ht="13">
      <c r="A588" s="5"/>
    </row>
    <row r="589" spans="1:1" ht="13">
      <c r="A589" s="5"/>
    </row>
    <row r="590" spans="1:1" ht="13">
      <c r="A590" s="5"/>
    </row>
    <row r="591" spans="1:1" ht="13">
      <c r="A591" s="5"/>
    </row>
    <row r="592" spans="1:1" ht="13">
      <c r="A592" s="5"/>
    </row>
    <row r="593" spans="1:1" ht="13">
      <c r="A593" s="5"/>
    </row>
    <row r="594" spans="1:1" ht="13">
      <c r="A594" s="5"/>
    </row>
    <row r="595" spans="1:1" ht="13">
      <c r="A595" s="5"/>
    </row>
    <row r="596" spans="1:1" ht="13">
      <c r="A596" s="5"/>
    </row>
    <row r="597" spans="1:1" ht="13">
      <c r="A597" s="5"/>
    </row>
    <row r="598" spans="1:1" ht="13">
      <c r="A598" s="5"/>
    </row>
    <row r="599" spans="1:1" ht="13">
      <c r="A599" s="5"/>
    </row>
    <row r="600" spans="1:1" ht="13">
      <c r="A600" s="5"/>
    </row>
    <row r="601" spans="1:1" ht="13">
      <c r="A601" s="5"/>
    </row>
    <row r="602" spans="1:1" ht="13">
      <c r="A602" s="5"/>
    </row>
    <row r="603" spans="1:1" ht="13">
      <c r="A603" s="5"/>
    </row>
    <row r="604" spans="1:1" ht="13">
      <c r="A604" s="5"/>
    </row>
    <row r="605" spans="1:1" ht="13">
      <c r="A605" s="5"/>
    </row>
    <row r="606" spans="1:1" ht="13">
      <c r="A606" s="5"/>
    </row>
    <row r="607" spans="1:1" ht="13">
      <c r="A607" s="5"/>
    </row>
    <row r="608" spans="1:1" ht="13">
      <c r="A608" s="5"/>
    </row>
    <row r="609" spans="1:1" ht="13">
      <c r="A609" s="5"/>
    </row>
    <row r="610" spans="1:1" ht="13">
      <c r="A610" s="5"/>
    </row>
    <row r="611" spans="1:1" ht="13">
      <c r="A611" s="5"/>
    </row>
    <row r="612" spans="1:1" ht="13">
      <c r="A612" s="5"/>
    </row>
    <row r="613" spans="1:1" ht="13">
      <c r="A613" s="5"/>
    </row>
    <row r="614" spans="1:1" ht="13">
      <c r="A614" s="5"/>
    </row>
    <row r="615" spans="1:1" ht="13">
      <c r="A615" s="5"/>
    </row>
    <row r="616" spans="1:1" ht="13">
      <c r="A616" s="5"/>
    </row>
    <row r="617" spans="1:1" ht="13">
      <c r="A617" s="5"/>
    </row>
    <row r="618" spans="1:1" ht="13">
      <c r="A618" s="5"/>
    </row>
    <row r="619" spans="1:1" ht="13">
      <c r="A619" s="5"/>
    </row>
    <row r="620" spans="1:1" ht="13">
      <c r="A620" s="5"/>
    </row>
    <row r="621" spans="1:1" ht="13">
      <c r="A621" s="5"/>
    </row>
    <row r="622" spans="1:1" ht="13">
      <c r="A622" s="5"/>
    </row>
    <row r="623" spans="1:1" ht="13">
      <c r="A623" s="5"/>
    </row>
    <row r="624" spans="1:1" ht="13">
      <c r="A624" s="5"/>
    </row>
    <row r="625" spans="1:1" ht="13">
      <c r="A625" s="5"/>
    </row>
    <row r="626" spans="1:1" ht="13">
      <c r="A626" s="5"/>
    </row>
    <row r="627" spans="1:1" ht="13">
      <c r="A627" s="5"/>
    </row>
    <row r="628" spans="1:1" ht="13">
      <c r="A628" s="5"/>
    </row>
    <row r="629" spans="1:1" ht="13">
      <c r="A629" s="5"/>
    </row>
    <row r="630" spans="1:1" ht="13">
      <c r="A630" s="5"/>
    </row>
    <row r="631" spans="1:1" ht="13">
      <c r="A631" s="5"/>
    </row>
    <row r="632" spans="1:1" ht="13">
      <c r="A632" s="5"/>
    </row>
    <row r="633" spans="1:1" ht="13">
      <c r="A633" s="5"/>
    </row>
    <row r="634" spans="1:1" ht="13">
      <c r="A634" s="5"/>
    </row>
    <row r="635" spans="1:1" ht="13">
      <c r="A635" s="5"/>
    </row>
    <row r="636" spans="1:1" ht="13">
      <c r="A636" s="5"/>
    </row>
    <row r="637" spans="1:1" ht="13">
      <c r="A637" s="5"/>
    </row>
    <row r="638" spans="1:1" ht="13">
      <c r="A638" s="5"/>
    </row>
    <row r="639" spans="1:1" ht="13">
      <c r="A639" s="5"/>
    </row>
    <row r="640" spans="1:1" ht="13">
      <c r="A640" s="5"/>
    </row>
    <row r="641" spans="1:1" ht="13">
      <c r="A641" s="5"/>
    </row>
    <row r="642" spans="1:1" ht="13">
      <c r="A642" s="5"/>
    </row>
    <row r="643" spans="1:1" ht="13">
      <c r="A643" s="5"/>
    </row>
    <row r="644" spans="1:1" ht="13">
      <c r="A644" s="5"/>
    </row>
    <row r="645" spans="1:1" ht="13">
      <c r="A645" s="5"/>
    </row>
    <row r="646" spans="1:1" ht="13">
      <c r="A646" s="5"/>
    </row>
    <row r="647" spans="1:1" ht="13">
      <c r="A647" s="5"/>
    </row>
    <row r="648" spans="1:1" ht="13">
      <c r="A648" s="5"/>
    </row>
    <row r="649" spans="1:1" ht="13">
      <c r="A649" s="5"/>
    </row>
    <row r="650" spans="1:1" ht="13">
      <c r="A650" s="5"/>
    </row>
    <row r="651" spans="1:1" ht="13">
      <c r="A651" s="5"/>
    </row>
    <row r="652" spans="1:1" ht="13">
      <c r="A652" s="5"/>
    </row>
    <row r="653" spans="1:1" ht="13">
      <c r="A653" s="5"/>
    </row>
    <row r="654" spans="1:1" ht="13">
      <c r="A654" s="5"/>
    </row>
    <row r="655" spans="1:1" ht="13">
      <c r="A655" s="5"/>
    </row>
    <row r="656" spans="1:1" ht="13">
      <c r="A656" s="5"/>
    </row>
    <row r="657" spans="1:1" ht="13">
      <c r="A657" s="5"/>
    </row>
    <row r="658" spans="1:1" ht="13">
      <c r="A658" s="5"/>
    </row>
    <row r="659" spans="1:1" ht="13">
      <c r="A659" s="5"/>
    </row>
    <row r="660" spans="1:1" ht="13">
      <c r="A660" s="5"/>
    </row>
    <row r="661" spans="1:1" ht="13">
      <c r="A661" s="5"/>
    </row>
    <row r="662" spans="1:1" ht="13">
      <c r="A662" s="5"/>
    </row>
    <row r="663" spans="1:1" ht="13">
      <c r="A663" s="5"/>
    </row>
    <row r="664" spans="1:1" ht="13">
      <c r="A664" s="5"/>
    </row>
    <row r="665" spans="1:1" ht="13">
      <c r="A665" s="5"/>
    </row>
    <row r="666" spans="1:1" ht="13">
      <c r="A666" s="5"/>
    </row>
    <row r="667" spans="1:1" ht="13">
      <c r="A667" s="5"/>
    </row>
    <row r="668" spans="1:1" ht="13">
      <c r="A668" s="5"/>
    </row>
    <row r="669" spans="1:1" ht="13">
      <c r="A669" s="5"/>
    </row>
    <row r="670" spans="1:1" ht="13">
      <c r="A670" s="5"/>
    </row>
    <row r="671" spans="1:1" ht="13">
      <c r="A671" s="5"/>
    </row>
    <row r="672" spans="1:1" ht="13">
      <c r="A672" s="5"/>
    </row>
    <row r="673" spans="1:1" ht="13">
      <c r="A673" s="5"/>
    </row>
    <row r="674" spans="1:1" ht="13">
      <c r="A674" s="5"/>
    </row>
    <row r="675" spans="1:1" ht="13">
      <c r="A675" s="5"/>
    </row>
    <row r="676" spans="1:1" ht="13">
      <c r="A676" s="5"/>
    </row>
    <row r="677" spans="1:1" ht="13">
      <c r="A677" s="5"/>
    </row>
    <row r="678" spans="1:1" ht="13">
      <c r="A678" s="5"/>
    </row>
    <row r="679" spans="1:1" ht="13">
      <c r="A679" s="5"/>
    </row>
    <row r="680" spans="1:1" ht="13">
      <c r="A680" s="5"/>
    </row>
    <row r="681" spans="1:1" ht="13">
      <c r="A681" s="5"/>
    </row>
    <row r="682" spans="1:1" ht="13">
      <c r="A682" s="5"/>
    </row>
    <row r="683" spans="1:1" ht="13">
      <c r="A683" s="5"/>
    </row>
    <row r="684" spans="1:1" ht="13">
      <c r="A684" s="5"/>
    </row>
    <row r="685" spans="1:1" ht="13">
      <c r="A685" s="5"/>
    </row>
    <row r="686" spans="1:1" ht="13">
      <c r="A686" s="5"/>
    </row>
    <row r="687" spans="1:1" ht="13">
      <c r="A687" s="5"/>
    </row>
    <row r="688" spans="1:1" ht="13">
      <c r="A688" s="5"/>
    </row>
    <row r="689" spans="1:1" ht="13">
      <c r="A689" s="5"/>
    </row>
    <row r="690" spans="1:1" ht="13">
      <c r="A690" s="5"/>
    </row>
    <row r="691" spans="1:1" ht="13">
      <c r="A691" s="5"/>
    </row>
    <row r="692" spans="1:1" ht="13">
      <c r="A692" s="5"/>
    </row>
    <row r="693" spans="1:1" ht="13">
      <c r="A693" s="5"/>
    </row>
    <row r="694" spans="1:1" ht="13">
      <c r="A694" s="5"/>
    </row>
    <row r="695" spans="1:1" ht="13">
      <c r="A695" s="5"/>
    </row>
    <row r="696" spans="1:1" ht="13">
      <c r="A696" s="5"/>
    </row>
    <row r="697" spans="1:1" ht="13">
      <c r="A697" s="5"/>
    </row>
    <row r="698" spans="1:1" ht="13">
      <c r="A698" s="5"/>
    </row>
    <row r="699" spans="1:1" ht="13">
      <c r="A699" s="5"/>
    </row>
    <row r="700" spans="1:1" ht="13">
      <c r="A700" s="5"/>
    </row>
    <row r="701" spans="1:1" ht="13">
      <c r="A701" s="5"/>
    </row>
    <row r="702" spans="1:1" ht="13">
      <c r="A702" s="5"/>
    </row>
    <row r="703" spans="1:1" ht="13">
      <c r="A703" s="5"/>
    </row>
    <row r="704" spans="1:1" ht="13">
      <c r="A704" s="5"/>
    </row>
    <row r="705" spans="1:1" ht="13">
      <c r="A705" s="5"/>
    </row>
    <row r="706" spans="1:1" ht="13">
      <c r="A706" s="5"/>
    </row>
    <row r="707" spans="1:1" ht="13">
      <c r="A707" s="5"/>
    </row>
    <row r="708" spans="1:1" ht="13">
      <c r="A708" s="5"/>
    </row>
    <row r="709" spans="1:1" ht="13">
      <c r="A709" s="5"/>
    </row>
    <row r="710" spans="1:1" ht="13">
      <c r="A710" s="5"/>
    </row>
    <row r="711" spans="1:1" ht="13">
      <c r="A711" s="5"/>
    </row>
    <row r="712" spans="1:1" ht="13">
      <c r="A712" s="5"/>
    </row>
    <row r="713" spans="1:1" ht="13">
      <c r="A713" s="5"/>
    </row>
    <row r="714" spans="1:1" ht="13">
      <c r="A714" s="5"/>
    </row>
    <row r="715" spans="1:1" ht="13">
      <c r="A715" s="5"/>
    </row>
    <row r="716" spans="1:1" ht="13">
      <c r="A716" s="5"/>
    </row>
    <row r="717" spans="1:1" ht="13">
      <c r="A717" s="5"/>
    </row>
    <row r="718" spans="1:1" ht="13">
      <c r="A718" s="5"/>
    </row>
    <row r="719" spans="1:1" ht="13">
      <c r="A719" s="5"/>
    </row>
    <row r="720" spans="1:1" ht="13">
      <c r="A720" s="5"/>
    </row>
    <row r="721" spans="1:1" ht="13">
      <c r="A721" s="5"/>
    </row>
    <row r="722" spans="1:1" ht="13">
      <c r="A722" s="5"/>
    </row>
    <row r="723" spans="1:1" ht="13">
      <c r="A723" s="5"/>
    </row>
    <row r="724" spans="1:1" ht="13">
      <c r="A724" s="5"/>
    </row>
    <row r="725" spans="1:1" ht="13">
      <c r="A725" s="5"/>
    </row>
    <row r="726" spans="1:1" ht="13">
      <c r="A726" s="5"/>
    </row>
    <row r="727" spans="1:1" ht="13">
      <c r="A727" s="5"/>
    </row>
    <row r="728" spans="1:1" ht="13">
      <c r="A728" s="5"/>
    </row>
    <row r="729" spans="1:1" ht="13">
      <c r="A729" s="5"/>
    </row>
    <row r="730" spans="1:1" ht="13">
      <c r="A730" s="5"/>
    </row>
    <row r="731" spans="1:1" ht="13">
      <c r="A731" s="5"/>
    </row>
    <row r="732" spans="1:1" ht="13">
      <c r="A732" s="5"/>
    </row>
    <row r="733" spans="1:1" ht="13">
      <c r="A733" s="5"/>
    </row>
    <row r="734" spans="1:1" ht="13">
      <c r="A734" s="5"/>
    </row>
    <row r="735" spans="1:1" ht="13">
      <c r="A735" s="5"/>
    </row>
    <row r="736" spans="1:1" ht="13">
      <c r="A736" s="5"/>
    </row>
    <row r="737" spans="1:1" ht="13">
      <c r="A737" s="5"/>
    </row>
    <row r="738" spans="1:1" ht="13">
      <c r="A738" s="5"/>
    </row>
    <row r="739" spans="1:1" ht="13">
      <c r="A739" s="5"/>
    </row>
    <row r="740" spans="1:1" ht="13">
      <c r="A740" s="5"/>
    </row>
    <row r="741" spans="1:1" ht="13">
      <c r="A741" s="5"/>
    </row>
    <row r="742" spans="1:1" ht="13">
      <c r="A742" s="5"/>
    </row>
    <row r="743" spans="1:1" ht="13">
      <c r="A743" s="5"/>
    </row>
    <row r="744" spans="1:1" ht="13">
      <c r="A744" s="5"/>
    </row>
    <row r="745" spans="1:1" ht="13">
      <c r="A745" s="5"/>
    </row>
    <row r="746" spans="1:1" ht="13">
      <c r="A746" s="5"/>
    </row>
    <row r="747" spans="1:1" ht="13">
      <c r="A747" s="5"/>
    </row>
    <row r="748" spans="1:1" ht="13">
      <c r="A748" s="5"/>
    </row>
    <row r="749" spans="1:1" ht="13">
      <c r="A749" s="5"/>
    </row>
    <row r="750" spans="1:1" ht="13">
      <c r="A750" s="5"/>
    </row>
    <row r="751" spans="1:1" ht="13">
      <c r="A751" s="5"/>
    </row>
    <row r="752" spans="1:1" ht="13">
      <c r="A752" s="5"/>
    </row>
    <row r="753" spans="1:1" ht="13">
      <c r="A753" s="5"/>
    </row>
    <row r="754" spans="1:1" ht="13">
      <c r="A754" s="5"/>
    </row>
    <row r="755" spans="1:1" ht="13">
      <c r="A755" s="5"/>
    </row>
    <row r="756" spans="1:1" ht="13">
      <c r="A756" s="5"/>
    </row>
    <row r="757" spans="1:1" ht="13">
      <c r="A757" s="5"/>
    </row>
    <row r="758" spans="1:1" ht="13">
      <c r="A758" s="5"/>
    </row>
    <row r="759" spans="1:1" ht="13">
      <c r="A759" s="5"/>
    </row>
    <row r="760" spans="1:1" ht="13">
      <c r="A760" s="5"/>
    </row>
    <row r="761" spans="1:1" ht="13">
      <c r="A761" s="5"/>
    </row>
    <row r="762" spans="1:1" ht="13">
      <c r="A762" s="5"/>
    </row>
    <row r="763" spans="1:1" ht="13">
      <c r="A763" s="5"/>
    </row>
    <row r="764" spans="1:1" ht="13">
      <c r="A764" s="5"/>
    </row>
    <row r="765" spans="1:1" ht="13">
      <c r="A765" s="5"/>
    </row>
    <row r="766" spans="1:1" ht="13">
      <c r="A766" s="5"/>
    </row>
    <row r="767" spans="1:1" ht="13">
      <c r="A767" s="5"/>
    </row>
    <row r="768" spans="1:1" ht="13">
      <c r="A768" s="5"/>
    </row>
    <row r="769" spans="1:1" ht="13">
      <c r="A769" s="5"/>
    </row>
    <row r="770" spans="1:1" ht="13">
      <c r="A770" s="5"/>
    </row>
    <row r="771" spans="1:1" ht="13">
      <c r="A771" s="5"/>
    </row>
    <row r="772" spans="1:1" ht="13">
      <c r="A772" s="5"/>
    </row>
    <row r="773" spans="1:1" ht="13">
      <c r="A773" s="5"/>
    </row>
    <row r="774" spans="1:1" ht="13">
      <c r="A774" s="5"/>
    </row>
    <row r="775" spans="1:1" ht="13">
      <c r="A775" s="5"/>
    </row>
    <row r="776" spans="1:1" ht="13">
      <c r="A776" s="5"/>
    </row>
    <row r="777" spans="1:1" ht="13">
      <c r="A777" s="5"/>
    </row>
    <row r="778" spans="1:1" ht="13">
      <c r="A778" s="5"/>
    </row>
    <row r="779" spans="1:1" ht="13">
      <c r="A779" s="5"/>
    </row>
    <row r="780" spans="1:1" ht="13">
      <c r="A780" s="5"/>
    </row>
    <row r="781" spans="1:1" ht="13">
      <c r="A781" s="5"/>
    </row>
    <row r="782" spans="1:1" ht="13">
      <c r="A782" s="5"/>
    </row>
    <row r="783" spans="1:1" ht="13">
      <c r="A783" s="5"/>
    </row>
    <row r="784" spans="1:1" ht="13">
      <c r="A784" s="5"/>
    </row>
    <row r="785" spans="1:1" ht="13">
      <c r="A785" s="5"/>
    </row>
    <row r="786" spans="1:1" ht="13">
      <c r="A786" s="5"/>
    </row>
    <row r="787" spans="1:1" ht="13">
      <c r="A787" s="5"/>
    </row>
    <row r="788" spans="1:1" ht="13">
      <c r="A788" s="5"/>
    </row>
    <row r="789" spans="1:1" ht="13">
      <c r="A789" s="5"/>
    </row>
    <row r="790" spans="1:1" ht="13">
      <c r="A790" s="5"/>
    </row>
    <row r="791" spans="1:1" ht="13">
      <c r="A791" s="5"/>
    </row>
    <row r="792" spans="1:1" ht="13">
      <c r="A792" s="5"/>
    </row>
    <row r="793" spans="1:1" ht="13">
      <c r="A793" s="5"/>
    </row>
    <row r="794" spans="1:1" ht="13">
      <c r="A794" s="5"/>
    </row>
    <row r="795" spans="1:1" ht="13">
      <c r="A795" s="5"/>
    </row>
    <row r="796" spans="1:1" ht="13">
      <c r="A796" s="5"/>
    </row>
    <row r="797" spans="1:1" ht="13">
      <c r="A797" s="5"/>
    </row>
    <row r="798" spans="1:1" ht="13">
      <c r="A798" s="5"/>
    </row>
    <row r="799" spans="1:1" ht="13">
      <c r="A799" s="5"/>
    </row>
    <row r="800" spans="1:1" ht="13">
      <c r="A800" s="5"/>
    </row>
    <row r="801" spans="1:1" ht="13">
      <c r="A801" s="5"/>
    </row>
    <row r="802" spans="1:1" ht="13">
      <c r="A802" s="5"/>
    </row>
    <row r="803" spans="1:1" ht="13">
      <c r="A803" s="5"/>
    </row>
    <row r="804" spans="1:1" ht="13">
      <c r="A804" s="5"/>
    </row>
    <row r="805" spans="1:1" ht="13">
      <c r="A805" s="5"/>
    </row>
    <row r="806" spans="1:1" ht="13">
      <c r="A806" s="5"/>
    </row>
    <row r="807" spans="1:1" ht="13">
      <c r="A807" s="5"/>
    </row>
    <row r="808" spans="1:1" ht="13">
      <c r="A808" s="5"/>
    </row>
    <row r="809" spans="1:1" ht="13">
      <c r="A809" s="5"/>
    </row>
    <row r="810" spans="1:1" ht="13">
      <c r="A810" s="5"/>
    </row>
    <row r="811" spans="1:1" ht="13">
      <c r="A811" s="5"/>
    </row>
    <row r="812" spans="1:1" ht="13">
      <c r="A812" s="5"/>
    </row>
    <row r="813" spans="1:1" ht="13">
      <c r="A813" s="5"/>
    </row>
    <row r="814" spans="1:1" ht="13">
      <c r="A814" s="5"/>
    </row>
    <row r="815" spans="1:1" ht="13">
      <c r="A815" s="5"/>
    </row>
    <row r="816" spans="1:1" ht="13">
      <c r="A816" s="5"/>
    </row>
    <row r="817" spans="1:1" ht="13">
      <c r="A817" s="5"/>
    </row>
    <row r="818" spans="1:1" ht="13">
      <c r="A818" s="5"/>
    </row>
    <row r="819" spans="1:1" ht="13">
      <c r="A819" s="5"/>
    </row>
    <row r="820" spans="1:1" ht="13">
      <c r="A820" s="5"/>
    </row>
    <row r="821" spans="1:1" ht="13">
      <c r="A821" s="5"/>
    </row>
    <row r="822" spans="1:1" ht="13">
      <c r="A822" s="5"/>
    </row>
    <row r="823" spans="1:1" ht="13">
      <c r="A823" s="5"/>
    </row>
    <row r="824" spans="1:1" ht="13">
      <c r="A824" s="5"/>
    </row>
    <row r="825" spans="1:1" ht="13">
      <c r="A825" s="5"/>
    </row>
    <row r="826" spans="1:1" ht="13">
      <c r="A826" s="5"/>
    </row>
    <row r="827" spans="1:1" ht="13">
      <c r="A827" s="5"/>
    </row>
    <row r="828" spans="1:1" ht="13">
      <c r="A828" s="5"/>
    </row>
    <row r="829" spans="1:1" ht="13">
      <c r="A829" s="5"/>
    </row>
    <row r="830" spans="1:1" ht="13">
      <c r="A830" s="5"/>
    </row>
    <row r="831" spans="1:1" ht="13">
      <c r="A831" s="5"/>
    </row>
    <row r="832" spans="1:1" ht="13">
      <c r="A832" s="5"/>
    </row>
    <row r="833" spans="1:1" ht="13">
      <c r="A833" s="5"/>
    </row>
    <row r="834" spans="1:1" ht="13">
      <c r="A834" s="5"/>
    </row>
    <row r="835" spans="1:1" ht="13">
      <c r="A835" s="5"/>
    </row>
    <row r="836" spans="1:1" ht="13">
      <c r="A836" s="5"/>
    </row>
    <row r="837" spans="1:1" ht="13">
      <c r="A837" s="5"/>
    </row>
    <row r="838" spans="1:1" ht="13">
      <c r="A838" s="5"/>
    </row>
    <row r="839" spans="1:1" ht="13">
      <c r="A839" s="5"/>
    </row>
    <row r="840" spans="1:1" ht="13">
      <c r="A840" s="5"/>
    </row>
    <row r="841" spans="1:1" ht="13">
      <c r="A841" s="5"/>
    </row>
    <row r="842" spans="1:1" ht="13">
      <c r="A842" s="5"/>
    </row>
    <row r="843" spans="1:1" ht="13">
      <c r="A843" s="5"/>
    </row>
    <row r="844" spans="1:1" ht="13">
      <c r="A844" s="5"/>
    </row>
    <row r="845" spans="1:1" ht="13">
      <c r="A845" s="5"/>
    </row>
    <row r="846" spans="1:1" ht="13">
      <c r="A846" s="5"/>
    </row>
    <row r="847" spans="1:1" ht="13">
      <c r="A847" s="5"/>
    </row>
    <row r="848" spans="1:1" ht="13">
      <c r="A848" s="5"/>
    </row>
    <row r="849" spans="1:1" ht="13">
      <c r="A849" s="5"/>
    </row>
    <row r="850" spans="1:1" ht="13">
      <c r="A850" s="5"/>
    </row>
    <row r="851" spans="1:1" ht="13">
      <c r="A851" s="5"/>
    </row>
    <row r="852" spans="1:1" ht="13">
      <c r="A852" s="5"/>
    </row>
    <row r="853" spans="1:1" ht="13">
      <c r="A853" s="5"/>
    </row>
    <row r="854" spans="1:1" ht="13">
      <c r="A854" s="5"/>
    </row>
    <row r="855" spans="1:1" ht="13">
      <c r="A855" s="5"/>
    </row>
    <row r="856" spans="1:1" ht="13">
      <c r="A856" s="5"/>
    </row>
    <row r="857" spans="1:1" ht="13">
      <c r="A857" s="5"/>
    </row>
    <row r="858" spans="1:1" ht="13">
      <c r="A858" s="5"/>
    </row>
    <row r="859" spans="1:1" ht="13">
      <c r="A859" s="5"/>
    </row>
    <row r="860" spans="1:1" ht="13">
      <c r="A860" s="5"/>
    </row>
    <row r="861" spans="1:1" ht="13">
      <c r="A861" s="5"/>
    </row>
    <row r="862" spans="1:1" ht="13">
      <c r="A862" s="5"/>
    </row>
    <row r="863" spans="1:1" ht="13">
      <c r="A863" s="5"/>
    </row>
    <row r="864" spans="1:1" ht="13">
      <c r="A864" s="5"/>
    </row>
    <row r="865" spans="1:1" ht="13">
      <c r="A865" s="5"/>
    </row>
    <row r="866" spans="1:1" ht="13">
      <c r="A866" s="5"/>
    </row>
    <row r="867" spans="1:1" ht="13">
      <c r="A867" s="5"/>
    </row>
    <row r="868" spans="1:1" ht="13">
      <c r="A868" s="5"/>
    </row>
    <row r="869" spans="1:1" ht="13">
      <c r="A869" s="5"/>
    </row>
    <row r="870" spans="1:1" ht="13">
      <c r="A870" s="5"/>
    </row>
    <row r="871" spans="1:1" ht="13">
      <c r="A871" s="5"/>
    </row>
    <row r="872" spans="1:1" ht="13">
      <c r="A872" s="5"/>
    </row>
    <row r="873" spans="1:1" ht="13">
      <c r="A873" s="5"/>
    </row>
    <row r="874" spans="1:1" ht="13">
      <c r="A874" s="5"/>
    </row>
    <row r="875" spans="1:1" ht="13">
      <c r="A875" s="5"/>
    </row>
    <row r="876" spans="1:1" ht="13">
      <c r="A876" s="5"/>
    </row>
    <row r="877" spans="1:1" ht="13">
      <c r="A877" s="5"/>
    </row>
    <row r="878" spans="1:1" ht="13">
      <c r="A878" s="5"/>
    </row>
    <row r="879" spans="1:1" ht="13">
      <c r="A879" s="5"/>
    </row>
    <row r="880" spans="1:1" ht="13">
      <c r="A880" s="5"/>
    </row>
    <row r="881" spans="1:1" ht="13">
      <c r="A881" s="5"/>
    </row>
    <row r="882" spans="1:1" ht="13">
      <c r="A882" s="5"/>
    </row>
    <row r="883" spans="1:1" ht="13">
      <c r="A883" s="5"/>
    </row>
    <row r="884" spans="1:1" ht="13">
      <c r="A884" s="5"/>
    </row>
    <row r="885" spans="1:1" ht="13">
      <c r="A885" s="5"/>
    </row>
    <row r="886" spans="1:1" ht="13">
      <c r="A886" s="5"/>
    </row>
    <row r="887" spans="1:1" ht="13">
      <c r="A887" s="5"/>
    </row>
    <row r="888" spans="1:1" ht="13">
      <c r="A888" s="5"/>
    </row>
    <row r="889" spans="1:1" ht="13">
      <c r="A889" s="5"/>
    </row>
    <row r="890" spans="1:1" ht="13">
      <c r="A890" s="5"/>
    </row>
    <row r="891" spans="1:1" ht="13">
      <c r="A891" s="5"/>
    </row>
    <row r="892" spans="1:1" ht="13">
      <c r="A892" s="5"/>
    </row>
    <row r="893" spans="1:1" ht="13">
      <c r="A893" s="5"/>
    </row>
    <row r="894" spans="1:1" ht="13">
      <c r="A894" s="5"/>
    </row>
    <row r="895" spans="1:1" ht="13">
      <c r="A895" s="5"/>
    </row>
    <row r="896" spans="1:1" ht="13">
      <c r="A896" s="5"/>
    </row>
    <row r="897" spans="1:1" ht="13">
      <c r="A897" s="5"/>
    </row>
    <row r="898" spans="1:1" ht="13">
      <c r="A898" s="5"/>
    </row>
    <row r="899" spans="1:1" ht="13">
      <c r="A899" s="5"/>
    </row>
    <row r="900" spans="1:1" ht="13">
      <c r="A900" s="5"/>
    </row>
    <row r="901" spans="1:1" ht="13">
      <c r="A901" s="5"/>
    </row>
    <row r="902" spans="1:1" ht="13">
      <c r="A902" s="5"/>
    </row>
    <row r="903" spans="1:1" ht="13">
      <c r="A903" s="5"/>
    </row>
    <row r="904" spans="1:1" ht="13">
      <c r="A904" s="5"/>
    </row>
    <row r="905" spans="1:1" ht="13">
      <c r="A905" s="5"/>
    </row>
    <row r="906" spans="1:1" ht="13">
      <c r="A906" s="5"/>
    </row>
    <row r="907" spans="1:1" ht="13">
      <c r="A907" s="5"/>
    </row>
    <row r="908" spans="1:1" ht="13">
      <c r="A908" s="5"/>
    </row>
    <row r="909" spans="1:1" ht="13">
      <c r="A909" s="5"/>
    </row>
    <row r="910" spans="1:1" ht="13">
      <c r="A910" s="5"/>
    </row>
    <row r="911" spans="1:1" ht="13">
      <c r="A911" s="5"/>
    </row>
    <row r="912" spans="1:1" ht="13">
      <c r="A912" s="5"/>
    </row>
    <row r="913" spans="1:1" ht="13">
      <c r="A913" s="5"/>
    </row>
    <row r="914" spans="1:1" ht="13">
      <c r="A914" s="5"/>
    </row>
    <row r="915" spans="1:1" ht="13">
      <c r="A915" s="5"/>
    </row>
    <row r="916" spans="1:1" ht="13">
      <c r="A916" s="5"/>
    </row>
    <row r="917" spans="1:1" ht="13">
      <c r="A917" s="5"/>
    </row>
    <row r="918" spans="1:1" ht="13">
      <c r="A918" s="5"/>
    </row>
    <row r="919" spans="1:1" ht="13">
      <c r="A919" s="5"/>
    </row>
    <row r="920" spans="1:1" ht="13">
      <c r="A920" s="5"/>
    </row>
    <row r="921" spans="1:1" ht="13">
      <c r="A921" s="5"/>
    </row>
    <row r="922" spans="1:1" ht="13">
      <c r="A922" s="5"/>
    </row>
    <row r="923" spans="1:1" ht="13">
      <c r="A923" s="5"/>
    </row>
    <row r="924" spans="1:1" ht="13">
      <c r="A924" s="5"/>
    </row>
    <row r="925" spans="1:1" ht="13">
      <c r="A925" s="5"/>
    </row>
    <row r="926" spans="1:1" ht="13">
      <c r="A926" s="5"/>
    </row>
    <row r="927" spans="1:1" ht="13">
      <c r="A927" s="5"/>
    </row>
    <row r="928" spans="1:1" ht="13">
      <c r="A928" s="5"/>
    </row>
    <row r="929" spans="1:1" ht="13">
      <c r="A929" s="5"/>
    </row>
    <row r="930" spans="1:1" ht="13">
      <c r="A930" s="5"/>
    </row>
    <row r="931" spans="1:1" ht="13">
      <c r="A931" s="5"/>
    </row>
    <row r="932" spans="1:1" ht="13">
      <c r="A932" s="5"/>
    </row>
    <row r="933" spans="1:1" ht="13">
      <c r="A933" s="5"/>
    </row>
    <row r="934" spans="1:1" ht="13">
      <c r="A934" s="5"/>
    </row>
    <row r="935" spans="1:1" ht="13">
      <c r="A935" s="5"/>
    </row>
    <row r="936" spans="1:1" ht="13">
      <c r="A936" s="5"/>
    </row>
    <row r="937" spans="1:1" ht="13">
      <c r="A937" s="5"/>
    </row>
    <row r="938" spans="1:1" ht="13">
      <c r="A938" s="5"/>
    </row>
    <row r="939" spans="1:1" ht="13">
      <c r="A939" s="5"/>
    </row>
    <row r="940" spans="1:1" ht="13">
      <c r="A940" s="5"/>
    </row>
    <row r="941" spans="1:1" ht="13">
      <c r="A941" s="5"/>
    </row>
    <row r="942" spans="1:1" ht="13">
      <c r="A942" s="5"/>
    </row>
    <row r="943" spans="1:1" ht="13">
      <c r="A943" s="5"/>
    </row>
    <row r="944" spans="1:1" ht="13">
      <c r="A944" s="5"/>
    </row>
    <row r="945" spans="1:1" ht="13">
      <c r="A945" s="5"/>
    </row>
    <row r="946" spans="1:1" ht="13">
      <c r="A946" s="5"/>
    </row>
    <row r="947" spans="1:1" ht="13">
      <c r="A947" s="5"/>
    </row>
    <row r="948" spans="1:1" ht="13">
      <c r="A948" s="5"/>
    </row>
    <row r="949" spans="1:1" ht="13">
      <c r="A949" s="5"/>
    </row>
    <row r="950" spans="1:1" ht="13">
      <c r="A950" s="5"/>
    </row>
    <row r="951" spans="1:1" ht="13">
      <c r="A951" s="5"/>
    </row>
    <row r="952" spans="1:1" ht="13">
      <c r="A952" s="5"/>
    </row>
    <row r="953" spans="1:1" ht="13">
      <c r="A953" s="5"/>
    </row>
    <row r="954" spans="1:1" ht="13">
      <c r="A954" s="5"/>
    </row>
    <row r="955" spans="1:1" ht="13">
      <c r="A955" s="5"/>
    </row>
    <row r="956" spans="1:1" ht="13">
      <c r="A956" s="5"/>
    </row>
    <row r="957" spans="1:1" ht="13">
      <c r="A957" s="5"/>
    </row>
    <row r="958" spans="1:1" ht="13">
      <c r="A958" s="5"/>
    </row>
    <row r="959" spans="1:1" ht="13">
      <c r="A959" s="5"/>
    </row>
    <row r="960" spans="1:1" ht="13">
      <c r="A960" s="5"/>
    </row>
    <row r="961" spans="1:1" ht="13">
      <c r="A961" s="5"/>
    </row>
    <row r="962" spans="1:1" ht="13">
      <c r="A962" s="5"/>
    </row>
    <row r="963" spans="1:1" ht="13">
      <c r="A963" s="5"/>
    </row>
    <row r="964" spans="1:1" ht="13">
      <c r="A964" s="5"/>
    </row>
    <row r="965" spans="1:1" ht="13">
      <c r="A965" s="5"/>
    </row>
    <row r="966" spans="1:1" ht="13">
      <c r="A966" s="5"/>
    </row>
    <row r="967" spans="1:1" ht="13">
      <c r="A967" s="5"/>
    </row>
    <row r="968" spans="1:1" ht="13">
      <c r="A968" s="5"/>
    </row>
    <row r="969" spans="1:1" ht="13">
      <c r="A969" s="5"/>
    </row>
    <row r="970" spans="1:1" ht="13">
      <c r="A970" s="5"/>
    </row>
    <row r="971" spans="1:1" ht="13">
      <c r="A971" s="5"/>
    </row>
    <row r="972" spans="1:1" ht="13">
      <c r="A972" s="5"/>
    </row>
    <row r="973" spans="1:1" ht="13">
      <c r="A973" s="5"/>
    </row>
    <row r="974" spans="1:1" ht="13">
      <c r="A974" s="5"/>
    </row>
    <row r="975" spans="1:1" ht="13">
      <c r="A975" s="5"/>
    </row>
    <row r="976" spans="1:1" ht="13">
      <c r="A976" s="5"/>
    </row>
    <row r="977" spans="1:1" ht="13">
      <c r="A977" s="5"/>
    </row>
    <row r="978" spans="1:1" ht="13">
      <c r="A978" s="5"/>
    </row>
    <row r="979" spans="1:1" ht="13">
      <c r="A979" s="5"/>
    </row>
    <row r="980" spans="1:1" ht="13">
      <c r="A980" s="5"/>
    </row>
    <row r="981" spans="1:1" ht="13">
      <c r="A981" s="5"/>
    </row>
    <row r="982" spans="1:1" ht="13">
      <c r="A982" s="5"/>
    </row>
    <row r="983" spans="1:1" ht="13">
      <c r="A983" s="5"/>
    </row>
    <row r="984" spans="1:1" ht="13">
      <c r="A984" s="5"/>
    </row>
    <row r="985" spans="1:1" ht="13">
      <c r="A985" s="5"/>
    </row>
    <row r="986" spans="1:1" ht="13">
      <c r="A986" s="5"/>
    </row>
    <row r="987" spans="1:1" ht="13">
      <c r="A987" s="5"/>
    </row>
    <row r="988" spans="1:1" ht="13">
      <c r="A988" s="5"/>
    </row>
    <row r="989" spans="1:1" ht="13">
      <c r="A989" s="5"/>
    </row>
    <row r="990" spans="1:1" ht="13">
      <c r="A990" s="5"/>
    </row>
    <row r="991" spans="1:1" ht="13">
      <c r="A991" s="5"/>
    </row>
    <row r="992" spans="1:1" ht="13">
      <c r="A992" s="5"/>
    </row>
    <row r="993" spans="1:1" ht="13">
      <c r="A993" s="5"/>
    </row>
    <row r="994" spans="1:1" ht="13">
      <c r="A994" s="5"/>
    </row>
    <row r="995" spans="1:1" ht="13">
      <c r="A995" s="5"/>
    </row>
    <row r="996" spans="1:1" ht="13">
      <c r="A996" s="5"/>
    </row>
    <row r="997" spans="1:1" ht="13">
      <c r="A997" s="5"/>
    </row>
    <row r="998" spans="1:1" ht="13">
      <c r="A998" s="5"/>
    </row>
    <row r="999" spans="1:1" ht="13">
      <c r="A999" s="5"/>
    </row>
    <row r="1000" spans="1:1" ht="13">
      <c r="A1000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CN972"/>
  <sheetViews>
    <sheetView showGridLines="0" workbookViewId="0"/>
  </sheetViews>
  <sheetFormatPr baseColWidth="10" defaultColWidth="12.6640625" defaultRowHeight="15.75" customHeight="1"/>
  <cols>
    <col min="1" max="1" width="6.33203125" customWidth="1"/>
    <col min="2" max="2" width="4.5" customWidth="1"/>
    <col min="3" max="3" width="10.6640625" customWidth="1"/>
    <col min="4" max="4" width="24.1640625" customWidth="1"/>
    <col min="5" max="8" width="9.1640625" customWidth="1"/>
    <col min="10" max="10" width="23" customWidth="1"/>
    <col min="11" max="11" width="18.6640625" customWidth="1"/>
    <col min="12" max="12" width="15.83203125" customWidth="1"/>
    <col min="13" max="13" width="16.83203125" customWidth="1"/>
  </cols>
  <sheetData>
    <row r="1" spans="1:92" ht="11.25" customHeight="1">
      <c r="A1" s="9"/>
      <c r="B1" s="14"/>
      <c r="C1" s="2"/>
      <c r="D1" s="2"/>
      <c r="E1" s="2"/>
      <c r="F1" s="2"/>
      <c r="G1" s="2"/>
      <c r="H1" s="2"/>
      <c r="I1" s="1"/>
      <c r="J1" s="20"/>
      <c r="K1" s="1"/>
      <c r="L1" s="3"/>
      <c r="M1" s="2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</row>
    <row r="2" spans="1:92" ht="33" customHeight="1">
      <c r="A2" s="9"/>
      <c r="B2" s="14"/>
      <c r="C2" s="298" t="s">
        <v>345</v>
      </c>
      <c r="D2" s="291"/>
      <c r="E2" s="291"/>
      <c r="F2" s="291"/>
      <c r="G2" s="292"/>
      <c r="H2" s="2"/>
      <c r="I2" s="1"/>
      <c r="J2" s="20"/>
      <c r="K2" s="1"/>
      <c r="L2" s="3"/>
      <c r="M2" s="2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</row>
    <row r="3" spans="1:92" ht="11.25" customHeight="1">
      <c r="A3" s="9"/>
      <c r="B3" s="14"/>
      <c r="C3" s="2"/>
      <c r="D3" s="2"/>
      <c r="E3" s="2"/>
      <c r="F3" s="2"/>
      <c r="G3" s="2"/>
      <c r="H3" s="2"/>
      <c r="I3" s="1"/>
      <c r="J3" s="20"/>
      <c r="K3" s="1"/>
      <c r="L3" s="3"/>
      <c r="M3" s="2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</row>
    <row r="4" spans="1:92" ht="49.5" customHeight="1">
      <c r="A4" s="9"/>
      <c r="B4" s="14"/>
      <c r="C4" s="19" t="s">
        <v>5</v>
      </c>
      <c r="D4" s="252" t="s">
        <v>208</v>
      </c>
      <c r="E4" s="19" t="s">
        <v>7</v>
      </c>
      <c r="F4" s="19" t="s">
        <v>8</v>
      </c>
      <c r="G4" s="19" t="s">
        <v>9</v>
      </c>
      <c r="H4" s="2"/>
      <c r="I4" s="1"/>
      <c r="J4" s="20"/>
      <c r="K4" s="1"/>
      <c r="L4" s="3"/>
      <c r="M4" s="2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spans="1:92" ht="21.75" customHeight="1">
      <c r="A5" s="9"/>
      <c r="B5" s="21" t="s">
        <v>10</v>
      </c>
      <c r="C5" s="22">
        <f>'Actividad 1'!C20</f>
        <v>32</v>
      </c>
      <c r="D5" s="253">
        <f>'Actividad 2'!J136/12</f>
        <v>0</v>
      </c>
      <c r="E5" s="23">
        <f>'Actividad 1'!L20</f>
        <v>0</v>
      </c>
      <c r="F5" s="23">
        <f>'Actividad 1'!M20</f>
        <v>0</v>
      </c>
      <c r="G5" s="23">
        <f>'Actividad 1'!N20</f>
        <v>0</v>
      </c>
      <c r="H5" s="2"/>
      <c r="I5" s="1"/>
      <c r="J5" s="1"/>
      <c r="K5" s="24"/>
      <c r="L5" s="3"/>
      <c r="M5" s="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</row>
    <row r="6" spans="1:92" ht="21.75" customHeight="1">
      <c r="A6" s="9"/>
      <c r="B6" s="21"/>
      <c r="C6" s="22">
        <f t="shared" ref="C6:C28" si="0">C5+1</f>
        <v>33</v>
      </c>
      <c r="D6" s="254"/>
      <c r="E6" s="23">
        <f t="shared" ref="E6:G6" si="1">E5+1</f>
        <v>1</v>
      </c>
      <c r="F6" s="23">
        <f t="shared" si="1"/>
        <v>1</v>
      </c>
      <c r="G6" s="23">
        <f t="shared" si="1"/>
        <v>1</v>
      </c>
      <c r="H6" s="2"/>
      <c r="I6" s="1"/>
      <c r="J6" s="1"/>
      <c r="K6" s="1"/>
      <c r="L6" s="3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</row>
    <row r="7" spans="1:92" ht="21.75" customHeight="1">
      <c r="A7" s="9"/>
      <c r="B7" s="21"/>
      <c r="C7" s="22">
        <f t="shared" si="0"/>
        <v>34</v>
      </c>
      <c r="D7" s="254"/>
      <c r="E7" s="23">
        <f t="shared" ref="E7:G7" si="2">E6+1</f>
        <v>2</v>
      </c>
      <c r="F7" s="23">
        <f t="shared" si="2"/>
        <v>2</v>
      </c>
      <c r="G7" s="23">
        <f t="shared" si="2"/>
        <v>2</v>
      </c>
      <c r="H7" s="2"/>
      <c r="I7" s="1"/>
      <c r="J7" s="20"/>
      <c r="K7" s="1"/>
      <c r="L7" s="3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</row>
    <row r="8" spans="1:92" ht="21.75" customHeight="1">
      <c r="A8" s="9"/>
      <c r="B8" s="21"/>
      <c r="C8" s="22">
        <f t="shared" si="0"/>
        <v>35</v>
      </c>
      <c r="D8" s="254"/>
      <c r="E8" s="23">
        <f t="shared" ref="E8:G8" si="3">E7+1</f>
        <v>3</v>
      </c>
      <c r="F8" s="23">
        <f t="shared" si="3"/>
        <v>3</v>
      </c>
      <c r="G8" s="23">
        <f t="shared" si="3"/>
        <v>3</v>
      </c>
      <c r="H8" s="2"/>
      <c r="I8" s="1"/>
      <c r="J8" s="1"/>
      <c r="K8" s="1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</row>
    <row r="9" spans="1:92" ht="21.75" customHeight="1">
      <c r="A9" s="9"/>
      <c r="B9" s="21"/>
      <c r="C9" s="22">
        <f t="shared" si="0"/>
        <v>36</v>
      </c>
      <c r="D9" s="254"/>
      <c r="E9" s="23">
        <f t="shared" ref="E9:G9" si="4">E8+1</f>
        <v>4</v>
      </c>
      <c r="F9" s="23">
        <f t="shared" si="4"/>
        <v>4</v>
      </c>
      <c r="G9" s="23">
        <f t="shared" si="4"/>
        <v>4</v>
      </c>
      <c r="H9" s="2"/>
      <c r="I9" s="1"/>
      <c r="J9" s="1"/>
      <c r="K9" s="1"/>
      <c r="L9" s="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</row>
    <row r="10" spans="1:92" ht="21.75" customHeight="1">
      <c r="A10" s="9"/>
      <c r="B10" s="21"/>
      <c r="C10" s="22">
        <f t="shared" si="0"/>
        <v>37</v>
      </c>
      <c r="D10" s="254"/>
      <c r="E10" s="23">
        <f t="shared" ref="E10:G10" si="5">E9+1</f>
        <v>5</v>
      </c>
      <c r="F10" s="23">
        <f t="shared" si="5"/>
        <v>5</v>
      </c>
      <c r="G10" s="23">
        <f t="shared" si="5"/>
        <v>5</v>
      </c>
      <c r="H10" s="2"/>
      <c r="I10" s="1"/>
      <c r="J10" s="1"/>
      <c r="K10" s="1"/>
      <c r="L10" s="3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</row>
    <row r="11" spans="1:92" ht="21.75" customHeight="1">
      <c r="A11" s="9"/>
      <c r="B11" s="21"/>
      <c r="C11" s="22">
        <f t="shared" si="0"/>
        <v>38</v>
      </c>
      <c r="D11" s="254"/>
      <c r="E11" s="23">
        <f t="shared" ref="E11:G11" si="6">E10+1</f>
        <v>6</v>
      </c>
      <c r="F11" s="23">
        <f t="shared" si="6"/>
        <v>6</v>
      </c>
      <c r="G11" s="23">
        <f t="shared" si="6"/>
        <v>6</v>
      </c>
      <c r="H11" s="2"/>
      <c r="I11" s="1"/>
      <c r="J11" s="1"/>
      <c r="K11" s="1"/>
      <c r="L11" s="3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</row>
    <row r="12" spans="1:92" ht="21.75" customHeight="1">
      <c r="A12" s="9"/>
      <c r="B12" s="21"/>
      <c r="C12" s="22">
        <f t="shared" si="0"/>
        <v>39</v>
      </c>
      <c r="D12" s="254"/>
      <c r="E12" s="23">
        <f t="shared" ref="E12:G12" si="7">E11+1</f>
        <v>7</v>
      </c>
      <c r="F12" s="23">
        <f t="shared" si="7"/>
        <v>7</v>
      </c>
      <c r="G12" s="23">
        <f t="shared" si="7"/>
        <v>7</v>
      </c>
      <c r="H12" s="2"/>
      <c r="I12" s="20"/>
      <c r="J12" s="1"/>
      <c r="K12" s="1"/>
      <c r="L12" s="3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</row>
    <row r="13" spans="1:92" ht="21.75" customHeight="1">
      <c r="A13" s="9"/>
      <c r="B13" s="21"/>
      <c r="C13" s="22">
        <f t="shared" si="0"/>
        <v>40</v>
      </c>
      <c r="D13" s="254"/>
      <c r="E13" s="23">
        <f t="shared" ref="E13:G13" si="8">E12+1</f>
        <v>8</v>
      </c>
      <c r="F13" s="23">
        <f t="shared" si="8"/>
        <v>8</v>
      </c>
      <c r="G13" s="23">
        <f t="shared" si="8"/>
        <v>8</v>
      </c>
      <c r="H13" s="2"/>
      <c r="I13" s="1"/>
      <c r="J13" s="1"/>
      <c r="K13" s="1"/>
      <c r="L13" s="3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</row>
    <row r="14" spans="1:92" ht="21.75" customHeight="1">
      <c r="A14" s="9"/>
      <c r="B14" s="21"/>
      <c r="C14" s="22">
        <f t="shared" si="0"/>
        <v>41</v>
      </c>
      <c r="D14" s="254"/>
      <c r="E14" s="23">
        <f t="shared" ref="E14:G14" si="9">E13+1</f>
        <v>9</v>
      </c>
      <c r="F14" s="23">
        <f t="shared" si="9"/>
        <v>9</v>
      </c>
      <c r="G14" s="23">
        <f t="shared" si="9"/>
        <v>9</v>
      </c>
      <c r="H14" s="2"/>
      <c r="I14" s="1"/>
      <c r="J14" s="1"/>
      <c r="K14" s="1"/>
      <c r="L14" s="3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</row>
    <row r="15" spans="1:92" ht="21.75" customHeight="1">
      <c r="A15" s="9"/>
      <c r="B15" s="21"/>
      <c r="C15" s="22">
        <f t="shared" si="0"/>
        <v>42</v>
      </c>
      <c r="D15" s="254"/>
      <c r="E15" s="23">
        <f t="shared" ref="E15:G15" si="10">E14+1</f>
        <v>10</v>
      </c>
      <c r="F15" s="23">
        <f t="shared" si="10"/>
        <v>10</v>
      </c>
      <c r="G15" s="23">
        <f t="shared" si="10"/>
        <v>10</v>
      </c>
      <c r="H15" s="2"/>
      <c r="I15" s="1"/>
      <c r="J15" s="1"/>
      <c r="K15" s="1"/>
      <c r="L15" s="3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</row>
    <row r="16" spans="1:92" ht="21.75" customHeight="1">
      <c r="A16" s="9"/>
      <c r="B16" s="21"/>
      <c r="C16" s="22">
        <f t="shared" si="0"/>
        <v>43</v>
      </c>
      <c r="D16" s="254"/>
      <c r="E16" s="23">
        <f t="shared" ref="E16:G16" si="11">E15+1</f>
        <v>11</v>
      </c>
      <c r="F16" s="23">
        <f t="shared" si="11"/>
        <v>11</v>
      </c>
      <c r="G16" s="23">
        <f t="shared" si="11"/>
        <v>11</v>
      </c>
      <c r="H16" s="2"/>
      <c r="I16" s="1"/>
      <c r="J16" s="1"/>
      <c r="K16" s="1"/>
      <c r="L16" s="3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</row>
    <row r="17" spans="1:92" ht="21.75" customHeight="1">
      <c r="A17" s="9"/>
      <c r="B17" s="21"/>
      <c r="C17" s="22">
        <f t="shared" si="0"/>
        <v>44</v>
      </c>
      <c r="D17" s="254"/>
      <c r="E17" s="23">
        <f t="shared" ref="E17:G17" si="12">E16+1</f>
        <v>12</v>
      </c>
      <c r="F17" s="23">
        <f t="shared" si="12"/>
        <v>12</v>
      </c>
      <c r="G17" s="23">
        <f t="shared" si="12"/>
        <v>12</v>
      </c>
      <c r="H17" s="2"/>
      <c r="I17" s="1"/>
      <c r="J17" s="1"/>
      <c r="K17" s="1"/>
      <c r="L17" s="3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</row>
    <row r="18" spans="1:92" ht="21.75" customHeight="1">
      <c r="A18" s="9"/>
      <c r="B18" s="21"/>
      <c r="C18" s="22">
        <f t="shared" si="0"/>
        <v>45</v>
      </c>
      <c r="D18" s="254"/>
      <c r="E18" s="23">
        <f t="shared" ref="E18:G18" si="13">E17+1</f>
        <v>13</v>
      </c>
      <c r="F18" s="23">
        <f t="shared" si="13"/>
        <v>13</v>
      </c>
      <c r="G18" s="23">
        <f t="shared" si="13"/>
        <v>13</v>
      </c>
      <c r="H18" s="2"/>
      <c r="I18" s="1"/>
      <c r="J18" s="1"/>
      <c r="K18" s="1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</row>
    <row r="19" spans="1:92" ht="21.75" customHeight="1">
      <c r="A19" s="9"/>
      <c r="B19" s="21"/>
      <c r="C19" s="22">
        <f t="shared" si="0"/>
        <v>46</v>
      </c>
      <c r="D19" s="254"/>
      <c r="E19" s="23">
        <f t="shared" ref="E19:G19" si="14">E18+1</f>
        <v>14</v>
      </c>
      <c r="F19" s="23">
        <f t="shared" si="14"/>
        <v>14</v>
      </c>
      <c r="G19" s="23">
        <f t="shared" si="14"/>
        <v>14</v>
      </c>
      <c r="H19" s="2"/>
      <c r="I19" s="1"/>
      <c r="J19" s="1"/>
      <c r="K19" s="1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</row>
    <row r="20" spans="1:92" ht="21.75" customHeight="1">
      <c r="A20" s="9"/>
      <c r="B20" s="21"/>
      <c r="C20" s="22">
        <f t="shared" si="0"/>
        <v>47</v>
      </c>
      <c r="D20" s="254"/>
      <c r="E20" s="23">
        <f t="shared" ref="E20:G20" si="15">E19+1</f>
        <v>15</v>
      </c>
      <c r="F20" s="23">
        <f t="shared" si="15"/>
        <v>15</v>
      </c>
      <c r="G20" s="23">
        <f t="shared" si="15"/>
        <v>15</v>
      </c>
      <c r="H20" s="2"/>
      <c r="I20" s="1"/>
      <c r="J20" s="1"/>
      <c r="K20" s="1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</row>
    <row r="21" spans="1:92" ht="21.75" customHeight="1">
      <c r="A21" s="9"/>
      <c r="B21" s="21"/>
      <c r="C21" s="22">
        <f t="shared" si="0"/>
        <v>48</v>
      </c>
      <c r="D21" s="254"/>
      <c r="E21" s="23">
        <f t="shared" ref="E21:G21" si="16">E20+1</f>
        <v>16</v>
      </c>
      <c r="F21" s="23">
        <f t="shared" si="16"/>
        <v>16</v>
      </c>
      <c r="G21" s="23">
        <f t="shared" si="16"/>
        <v>16</v>
      </c>
      <c r="H21" s="2"/>
      <c r="I21" s="1"/>
      <c r="J21" s="1"/>
      <c r="K21" s="1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</row>
    <row r="22" spans="1:92" ht="21.75" customHeight="1">
      <c r="A22" s="9"/>
      <c r="B22" s="21"/>
      <c r="C22" s="22">
        <f t="shared" si="0"/>
        <v>49</v>
      </c>
      <c r="D22" s="254"/>
      <c r="E22" s="23">
        <f t="shared" ref="E22:G22" si="17">E21+1</f>
        <v>17</v>
      </c>
      <c r="F22" s="23">
        <f t="shared" si="17"/>
        <v>17</v>
      </c>
      <c r="G22" s="23">
        <f t="shared" si="17"/>
        <v>17</v>
      </c>
      <c r="H22" s="2"/>
      <c r="I22" s="1"/>
      <c r="J22" s="1"/>
      <c r="K22" s="1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</row>
    <row r="23" spans="1:92" ht="21.75" customHeight="1">
      <c r="A23" s="1"/>
      <c r="B23" s="21"/>
      <c r="C23" s="22">
        <f t="shared" si="0"/>
        <v>50</v>
      </c>
      <c r="D23" s="254"/>
      <c r="E23" s="23">
        <f t="shared" ref="E23:G23" si="18">E22+1</f>
        <v>18</v>
      </c>
      <c r="F23" s="23">
        <f t="shared" si="18"/>
        <v>18</v>
      </c>
      <c r="G23" s="23">
        <f t="shared" si="18"/>
        <v>18</v>
      </c>
      <c r="H23" s="2"/>
      <c r="I23" s="1"/>
      <c r="J23" s="1"/>
      <c r="K23" s="1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</row>
    <row r="24" spans="1:92" ht="21.75" customHeight="1">
      <c r="A24" s="1"/>
      <c r="B24" s="21"/>
      <c r="C24" s="22">
        <f t="shared" si="0"/>
        <v>51</v>
      </c>
      <c r="D24" s="254"/>
      <c r="E24" s="23">
        <f t="shared" ref="E24:G24" si="19">E23+1</f>
        <v>19</v>
      </c>
      <c r="F24" s="23">
        <f t="shared" si="19"/>
        <v>19</v>
      </c>
      <c r="G24" s="23">
        <f t="shared" si="19"/>
        <v>19</v>
      </c>
      <c r="H24" s="2"/>
      <c r="I24" s="1"/>
      <c r="J24" s="1"/>
      <c r="K24" s="1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</row>
    <row r="25" spans="1:92" ht="21.75" customHeight="1">
      <c r="A25" s="1"/>
      <c r="B25" s="21"/>
      <c r="C25" s="22">
        <f t="shared" si="0"/>
        <v>52</v>
      </c>
      <c r="D25" s="254"/>
      <c r="E25" s="23">
        <f t="shared" ref="E25:G25" si="20">E24+1</f>
        <v>20</v>
      </c>
      <c r="F25" s="23">
        <f t="shared" si="20"/>
        <v>20</v>
      </c>
      <c r="G25" s="23">
        <f t="shared" si="20"/>
        <v>20</v>
      </c>
      <c r="H25" s="2"/>
      <c r="I25" s="1"/>
      <c r="J25" s="1"/>
      <c r="K25" s="1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</row>
    <row r="26" spans="1:92" ht="21.75" customHeight="1">
      <c r="A26" s="1"/>
      <c r="B26" s="21"/>
      <c r="C26" s="22">
        <f t="shared" si="0"/>
        <v>53</v>
      </c>
      <c r="D26" s="254"/>
      <c r="E26" s="23">
        <f t="shared" ref="E26:G26" si="21">E25+1</f>
        <v>21</v>
      </c>
      <c r="F26" s="23">
        <f t="shared" si="21"/>
        <v>21</v>
      </c>
      <c r="G26" s="23">
        <f t="shared" si="21"/>
        <v>21</v>
      </c>
      <c r="H26" s="2"/>
      <c r="I26" s="1"/>
      <c r="J26" s="1"/>
      <c r="K26" s="1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</row>
    <row r="27" spans="1:92" ht="21.75" customHeight="1">
      <c r="A27" s="1"/>
      <c r="B27" s="21"/>
      <c r="C27" s="22">
        <f t="shared" si="0"/>
        <v>54</v>
      </c>
      <c r="D27" s="254"/>
      <c r="E27" s="23">
        <f t="shared" ref="E27:G27" si="22">E26+1</f>
        <v>22</v>
      </c>
      <c r="F27" s="23">
        <f t="shared" si="22"/>
        <v>22</v>
      </c>
      <c r="G27" s="23">
        <f t="shared" si="22"/>
        <v>22</v>
      </c>
      <c r="H27" s="2"/>
      <c r="I27" s="1"/>
      <c r="J27" s="1"/>
      <c r="K27" s="1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</row>
    <row r="28" spans="1:92" ht="21.75" customHeight="1">
      <c r="A28" s="1"/>
      <c r="B28" s="21"/>
      <c r="C28" s="22">
        <f t="shared" si="0"/>
        <v>55</v>
      </c>
      <c r="D28" s="254"/>
      <c r="E28" s="23">
        <f t="shared" ref="E28:G28" si="23">E27+1</f>
        <v>23</v>
      </c>
      <c r="F28" s="23">
        <f t="shared" si="23"/>
        <v>23</v>
      </c>
      <c r="G28" s="23">
        <f t="shared" si="23"/>
        <v>23</v>
      </c>
      <c r="H28" s="2"/>
      <c r="I28" s="1"/>
      <c r="J28" s="1"/>
      <c r="K28" s="1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</row>
    <row r="29" spans="1:92" ht="16">
      <c r="A29" s="1"/>
      <c r="B29" s="14"/>
      <c r="C29" s="1"/>
      <c r="D29" s="1"/>
      <c r="E29" s="2"/>
      <c r="F29" s="2"/>
      <c r="G29" s="2"/>
      <c r="H29" s="2"/>
      <c r="I29" s="1"/>
      <c r="J29" s="1"/>
      <c r="K29" s="1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</row>
    <row r="30" spans="1:92" ht="16">
      <c r="A30" s="1"/>
      <c r="B30" s="14"/>
      <c r="C30" s="1"/>
      <c r="D30" s="1"/>
      <c r="E30" s="2"/>
      <c r="F30" s="2"/>
      <c r="G30" s="2"/>
      <c r="H30" s="2"/>
      <c r="I30" s="1"/>
      <c r="J30" s="1"/>
      <c r="K30" s="1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</row>
    <row r="31" spans="1:92" ht="16">
      <c r="A31" s="1"/>
      <c r="B31" s="14"/>
      <c r="C31" s="1"/>
      <c r="D31" s="1"/>
      <c r="E31" s="2"/>
      <c r="F31" s="2"/>
      <c r="G31" s="2"/>
      <c r="H31" s="2"/>
      <c r="I31" s="1"/>
      <c r="J31" s="1"/>
      <c r="K31" s="1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</row>
    <row r="32" spans="1:92" ht="16">
      <c r="A32" s="1"/>
      <c r="B32" s="14"/>
      <c r="C32" s="1"/>
      <c r="D32" s="1"/>
      <c r="E32" s="2"/>
      <c r="F32" s="2"/>
      <c r="G32" s="2"/>
      <c r="H32" s="2"/>
      <c r="I32" s="1"/>
      <c r="J32" s="1"/>
      <c r="K32" s="1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</row>
    <row r="33" spans="1:92" ht="16">
      <c r="A33" s="1"/>
      <c r="B33" s="14"/>
      <c r="C33" s="1"/>
      <c r="D33" s="1"/>
      <c r="E33" s="2"/>
      <c r="F33" s="2"/>
      <c r="G33" s="2"/>
      <c r="H33" s="2"/>
      <c r="I33" s="1"/>
      <c r="J33" s="1"/>
      <c r="K33" s="1"/>
      <c r="L33" s="3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</row>
    <row r="34" spans="1:92" ht="16">
      <c r="A34" s="1"/>
      <c r="B34" s="14"/>
      <c r="C34" s="1"/>
      <c r="D34" s="1"/>
      <c r="E34" s="2"/>
      <c r="F34" s="2"/>
      <c r="G34" s="2"/>
      <c r="H34" s="2"/>
      <c r="I34" s="1"/>
      <c r="J34" s="1"/>
      <c r="K34" s="1"/>
      <c r="L34" s="3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</row>
    <row r="35" spans="1:92" ht="16">
      <c r="A35" s="1"/>
      <c r="B35" s="14"/>
      <c r="C35" s="1"/>
      <c r="D35" s="1"/>
      <c r="E35" s="2"/>
      <c r="F35" s="2"/>
      <c r="G35" s="2"/>
      <c r="H35" s="2"/>
      <c r="I35" s="1"/>
      <c r="J35" s="1"/>
      <c r="K35" s="1"/>
      <c r="L35" s="3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</row>
    <row r="36" spans="1:92" ht="16">
      <c r="A36" s="1"/>
      <c r="B36" s="14"/>
      <c r="C36" s="1"/>
      <c r="D36" s="1"/>
      <c r="E36" s="2"/>
      <c r="F36" s="2"/>
      <c r="G36" s="2"/>
      <c r="H36" s="2"/>
      <c r="I36" s="1"/>
      <c r="J36" s="1"/>
      <c r="K36" s="1"/>
      <c r="L36" s="3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</row>
    <row r="37" spans="1:92" ht="16">
      <c r="A37" s="1"/>
      <c r="B37" s="14"/>
      <c r="C37" s="1"/>
      <c r="D37" s="1"/>
      <c r="E37" s="2"/>
      <c r="F37" s="2"/>
      <c r="G37" s="2"/>
      <c r="H37" s="2"/>
      <c r="I37" s="1"/>
      <c r="J37" s="1"/>
      <c r="K37" s="1"/>
      <c r="L37" s="3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</row>
    <row r="38" spans="1:92" ht="16">
      <c r="A38" s="1"/>
      <c r="B38" s="14"/>
      <c r="C38" s="1"/>
      <c r="D38" s="1"/>
      <c r="E38" s="2"/>
      <c r="F38" s="2"/>
      <c r="G38" s="2"/>
      <c r="H38" s="2"/>
      <c r="I38" s="1"/>
      <c r="J38" s="1"/>
      <c r="K38" s="1"/>
      <c r="L38" s="3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</row>
    <row r="39" spans="1:92" ht="16">
      <c r="A39" s="1"/>
      <c r="B39" s="14"/>
      <c r="C39" s="1"/>
      <c r="D39" s="1"/>
      <c r="E39" s="2"/>
      <c r="F39" s="2"/>
      <c r="G39" s="2"/>
      <c r="H39" s="2"/>
      <c r="I39" s="1"/>
      <c r="J39" s="1"/>
      <c r="K39" s="1"/>
      <c r="L39" s="3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</row>
    <row r="40" spans="1:92" ht="16">
      <c r="A40" s="1"/>
      <c r="B40" s="14"/>
      <c r="C40" s="1"/>
      <c r="D40" s="1"/>
      <c r="E40" s="2"/>
      <c r="F40" s="2"/>
      <c r="G40" s="2"/>
      <c r="H40" s="2"/>
      <c r="I40" s="1"/>
      <c r="J40" s="1"/>
      <c r="K40" s="1"/>
      <c r="L40" s="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</row>
    <row r="41" spans="1:92" ht="16">
      <c r="A41" s="1"/>
      <c r="B41" s="14"/>
      <c r="C41" s="1"/>
      <c r="D41" s="1"/>
      <c r="E41" s="2"/>
      <c r="F41" s="2"/>
      <c r="G41" s="2"/>
      <c r="H41" s="2"/>
      <c r="I41" s="1"/>
      <c r="J41" s="1"/>
      <c r="K41" s="1"/>
      <c r="L41" s="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</row>
    <row r="42" spans="1:92" ht="16">
      <c r="A42" s="1"/>
      <c r="B42" s="14"/>
      <c r="C42" s="1"/>
      <c r="D42" s="1"/>
      <c r="E42" s="2"/>
      <c r="F42" s="2"/>
      <c r="G42" s="2"/>
      <c r="H42" s="2"/>
      <c r="I42" s="1"/>
      <c r="J42" s="1"/>
      <c r="K42" s="1"/>
      <c r="L42" s="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</row>
    <row r="43" spans="1:92" ht="16">
      <c r="A43" s="1"/>
      <c r="B43" s="14"/>
      <c r="C43" s="1"/>
      <c r="D43" s="1"/>
      <c r="E43" s="2"/>
      <c r="F43" s="2"/>
      <c r="G43" s="2"/>
      <c r="H43" s="2"/>
      <c r="I43" s="1"/>
      <c r="J43" s="1"/>
      <c r="K43" s="1"/>
      <c r="L43" s="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</row>
    <row r="44" spans="1:92" ht="16">
      <c r="A44" s="1"/>
      <c r="B44" s="14"/>
      <c r="C44" s="1"/>
      <c r="D44" s="1"/>
      <c r="E44" s="2"/>
      <c r="F44" s="2"/>
      <c r="G44" s="2"/>
      <c r="H44" s="2"/>
      <c r="I44" s="1"/>
      <c r="J44" s="1"/>
      <c r="K44" s="1"/>
      <c r="L44" s="3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</row>
    <row r="45" spans="1:92" ht="16">
      <c r="A45" s="1"/>
      <c r="B45" s="14"/>
      <c r="C45" s="1"/>
      <c r="D45" s="1"/>
      <c r="E45" s="2"/>
      <c r="F45" s="2"/>
      <c r="G45" s="2"/>
      <c r="H45" s="2"/>
      <c r="I45" s="1"/>
      <c r="J45" s="1"/>
      <c r="K45" s="1"/>
      <c r="L45" s="3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</row>
    <row r="46" spans="1:92" ht="16">
      <c r="A46" s="1"/>
      <c r="B46" s="14"/>
      <c r="C46" s="1"/>
      <c r="D46" s="1"/>
      <c r="E46" s="2"/>
      <c r="F46" s="2"/>
      <c r="G46" s="2"/>
      <c r="H46" s="2"/>
      <c r="I46" s="1"/>
      <c r="J46" s="1"/>
      <c r="K46" s="1"/>
      <c r="L46" s="3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</row>
    <row r="47" spans="1:92" ht="16">
      <c r="A47" s="1"/>
      <c r="B47" s="14"/>
      <c r="C47" s="1"/>
      <c r="D47" s="1"/>
      <c r="E47" s="2"/>
      <c r="F47" s="2"/>
      <c r="G47" s="2"/>
      <c r="H47" s="2"/>
      <c r="I47" s="1"/>
      <c r="J47" s="1"/>
      <c r="K47" s="1"/>
      <c r="L47" s="3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</row>
    <row r="48" spans="1:92" ht="16">
      <c r="A48" s="1"/>
      <c r="B48" s="14"/>
      <c r="C48" s="1"/>
      <c r="D48" s="1"/>
      <c r="E48" s="2"/>
      <c r="F48" s="2"/>
      <c r="G48" s="2"/>
      <c r="H48" s="2"/>
      <c r="I48" s="1"/>
      <c r="J48" s="1"/>
      <c r="K48" s="1"/>
      <c r="L48" s="3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</row>
    <row r="49" spans="1:92" ht="16">
      <c r="A49" s="1"/>
      <c r="B49" s="14"/>
      <c r="C49" s="1"/>
      <c r="D49" s="1"/>
      <c r="E49" s="2"/>
      <c r="F49" s="2"/>
      <c r="G49" s="2"/>
      <c r="H49" s="2"/>
      <c r="I49" s="1"/>
      <c r="J49" s="1"/>
      <c r="K49" s="1"/>
      <c r="L49" s="3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</row>
    <row r="50" spans="1:92" ht="16">
      <c r="A50" s="1"/>
      <c r="B50" s="14"/>
      <c r="C50" s="1"/>
      <c r="D50" s="1"/>
      <c r="E50" s="2"/>
      <c r="F50" s="2"/>
      <c r="G50" s="2"/>
      <c r="H50" s="2"/>
      <c r="I50" s="1"/>
      <c r="J50" s="1"/>
      <c r="K50" s="1"/>
      <c r="L50" s="3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</row>
    <row r="51" spans="1:92" ht="16">
      <c r="A51" s="1"/>
      <c r="B51" s="14"/>
      <c r="C51" s="1"/>
      <c r="D51" s="1"/>
      <c r="E51" s="2"/>
      <c r="F51" s="2"/>
      <c r="G51" s="2"/>
      <c r="H51" s="2"/>
      <c r="I51" s="1"/>
      <c r="J51" s="1"/>
      <c r="K51" s="1"/>
      <c r="L51" s="3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</row>
    <row r="52" spans="1:92" ht="16">
      <c r="A52" s="1"/>
      <c r="B52" s="14"/>
      <c r="C52" s="1"/>
      <c r="D52" s="1"/>
      <c r="E52" s="2"/>
      <c r="F52" s="2"/>
      <c r="G52" s="2"/>
      <c r="H52" s="2"/>
      <c r="I52" s="1"/>
      <c r="J52" s="1"/>
      <c r="K52" s="1"/>
      <c r="L52" s="3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</row>
    <row r="53" spans="1:92" ht="16">
      <c r="A53" s="1"/>
      <c r="B53" s="14"/>
      <c r="C53" s="1"/>
      <c r="D53" s="1"/>
      <c r="E53" s="2"/>
      <c r="F53" s="2"/>
      <c r="G53" s="2"/>
      <c r="H53" s="2"/>
      <c r="I53" s="1"/>
      <c r="J53" s="1"/>
      <c r="K53" s="1"/>
      <c r="L53" s="3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</row>
    <row r="54" spans="1:92" ht="16">
      <c r="A54" s="1"/>
      <c r="B54" s="14"/>
      <c r="C54" s="1"/>
      <c r="D54" s="1"/>
      <c r="E54" s="2"/>
      <c r="F54" s="2"/>
      <c r="G54" s="2"/>
      <c r="H54" s="2"/>
      <c r="I54" s="1"/>
      <c r="J54" s="1"/>
      <c r="K54" s="1"/>
      <c r="L54" s="3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</row>
    <row r="55" spans="1:92" ht="16">
      <c r="A55" s="1"/>
      <c r="B55" s="14"/>
      <c r="C55" s="1"/>
      <c r="D55" s="1"/>
      <c r="E55" s="2"/>
      <c r="F55" s="2"/>
      <c r="G55" s="2"/>
      <c r="H55" s="2"/>
      <c r="I55" s="1"/>
      <c r="J55" s="1"/>
      <c r="K55" s="1"/>
      <c r="L55" s="3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</row>
    <row r="56" spans="1:92" ht="16">
      <c r="A56" s="1"/>
      <c r="B56" s="14"/>
      <c r="C56" s="1"/>
      <c r="D56" s="1"/>
      <c r="E56" s="2"/>
      <c r="F56" s="2"/>
      <c r="G56" s="2"/>
      <c r="H56" s="2"/>
      <c r="I56" s="1"/>
      <c r="J56" s="1"/>
      <c r="K56" s="1"/>
      <c r="L56" s="3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</row>
    <row r="57" spans="1:92" ht="16">
      <c r="A57" s="1"/>
      <c r="B57" s="14"/>
      <c r="C57" s="1"/>
      <c r="D57" s="1"/>
      <c r="E57" s="2"/>
      <c r="F57" s="2"/>
      <c r="G57" s="2"/>
      <c r="H57" s="2"/>
      <c r="I57" s="1"/>
      <c r="J57" s="1"/>
      <c r="K57" s="1"/>
      <c r="L57" s="3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</row>
    <row r="58" spans="1:92" ht="16">
      <c r="A58" s="1"/>
      <c r="B58" s="14"/>
      <c r="C58" s="1"/>
      <c r="D58" s="1"/>
      <c r="E58" s="2"/>
      <c r="F58" s="2"/>
      <c r="G58" s="2"/>
      <c r="H58" s="2"/>
      <c r="I58" s="1"/>
      <c r="J58" s="1"/>
      <c r="K58" s="1"/>
      <c r="L58" s="3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</row>
    <row r="59" spans="1:92" ht="16">
      <c r="A59" s="1"/>
      <c r="B59" s="14"/>
      <c r="C59" s="1"/>
      <c r="D59" s="1"/>
      <c r="E59" s="2"/>
      <c r="F59" s="2"/>
      <c r="G59" s="2"/>
      <c r="H59" s="2"/>
      <c r="I59" s="1"/>
      <c r="J59" s="1"/>
      <c r="K59" s="1"/>
      <c r="L59" s="3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</row>
    <row r="60" spans="1:92" ht="16">
      <c r="A60" s="1"/>
      <c r="B60" s="14"/>
      <c r="C60" s="1"/>
      <c r="D60" s="1"/>
      <c r="E60" s="2"/>
      <c r="F60" s="2"/>
      <c r="G60" s="2"/>
      <c r="H60" s="2"/>
      <c r="I60" s="1"/>
      <c r="J60" s="1"/>
      <c r="K60" s="1"/>
      <c r="L60" s="3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</row>
    <row r="61" spans="1:92" ht="16">
      <c r="A61" s="1"/>
      <c r="B61" s="14"/>
      <c r="C61" s="1"/>
      <c r="D61" s="1"/>
      <c r="E61" s="2"/>
      <c r="F61" s="2"/>
      <c r="G61" s="2"/>
      <c r="H61" s="2"/>
      <c r="I61" s="1"/>
      <c r="J61" s="1"/>
      <c r="K61" s="1"/>
      <c r="L61" s="3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</row>
    <row r="62" spans="1:92" ht="16">
      <c r="A62" s="1"/>
      <c r="B62" s="14"/>
      <c r="C62" s="1"/>
      <c r="D62" s="1"/>
      <c r="E62" s="2"/>
      <c r="F62" s="2"/>
      <c r="G62" s="2"/>
      <c r="H62" s="2"/>
      <c r="I62" s="1"/>
      <c r="J62" s="1"/>
      <c r="K62" s="1"/>
      <c r="L62" s="3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</row>
    <row r="63" spans="1:92" ht="16">
      <c r="A63" s="1"/>
      <c r="B63" s="14"/>
      <c r="C63" s="1"/>
      <c r="D63" s="1"/>
      <c r="E63" s="2"/>
      <c r="F63" s="2"/>
      <c r="G63" s="2"/>
      <c r="H63" s="2"/>
      <c r="I63" s="1"/>
      <c r="J63" s="1"/>
      <c r="K63" s="1"/>
      <c r="L63" s="3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</row>
    <row r="64" spans="1:92" ht="16">
      <c r="A64" s="1"/>
      <c r="B64" s="14"/>
      <c r="C64" s="1"/>
      <c r="D64" s="1"/>
      <c r="E64" s="2"/>
      <c r="F64" s="2"/>
      <c r="G64" s="2"/>
      <c r="H64" s="2"/>
      <c r="I64" s="1"/>
      <c r="J64" s="1"/>
      <c r="K64" s="1"/>
      <c r="L64" s="3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</row>
    <row r="65" spans="1:92" ht="16">
      <c r="A65" s="1"/>
      <c r="B65" s="14"/>
      <c r="C65" s="1"/>
      <c r="D65" s="1"/>
      <c r="E65" s="2"/>
      <c r="F65" s="2"/>
      <c r="G65" s="2"/>
      <c r="H65" s="2"/>
      <c r="I65" s="1"/>
      <c r="J65" s="1"/>
      <c r="K65" s="1"/>
      <c r="L65" s="3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</row>
    <row r="66" spans="1:92" ht="16">
      <c r="A66" s="1"/>
      <c r="B66" s="14"/>
      <c r="C66" s="1"/>
      <c r="D66" s="1"/>
      <c r="E66" s="2"/>
      <c r="F66" s="2"/>
      <c r="G66" s="2"/>
      <c r="H66" s="2"/>
      <c r="I66" s="1"/>
      <c r="J66" s="1"/>
      <c r="K66" s="1"/>
      <c r="L66" s="3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</row>
    <row r="67" spans="1:92" ht="16">
      <c r="A67" s="1"/>
      <c r="B67" s="14"/>
      <c r="C67" s="1"/>
      <c r="D67" s="1"/>
      <c r="E67" s="2"/>
      <c r="F67" s="2"/>
      <c r="G67" s="2"/>
      <c r="H67" s="2"/>
      <c r="I67" s="1"/>
      <c r="J67" s="1"/>
      <c r="K67" s="1"/>
      <c r="L67" s="3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</row>
    <row r="68" spans="1:92" ht="16">
      <c r="A68" s="1"/>
      <c r="B68" s="14"/>
      <c r="C68" s="1"/>
      <c r="D68" s="1"/>
      <c r="E68" s="2"/>
      <c r="F68" s="2"/>
      <c r="G68" s="2"/>
      <c r="H68" s="2"/>
      <c r="I68" s="1"/>
      <c r="J68" s="1"/>
      <c r="K68" s="1"/>
      <c r="L68" s="3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</row>
    <row r="69" spans="1:92" ht="16">
      <c r="A69" s="1"/>
      <c r="B69" s="14"/>
      <c r="C69" s="1"/>
      <c r="D69" s="1"/>
      <c r="E69" s="2"/>
      <c r="F69" s="2"/>
      <c r="G69" s="2"/>
      <c r="H69" s="2"/>
      <c r="I69" s="1"/>
      <c r="J69" s="1"/>
      <c r="K69" s="1"/>
      <c r="L69" s="3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</row>
    <row r="70" spans="1:92" ht="16">
      <c r="A70" s="1"/>
      <c r="B70" s="14"/>
      <c r="C70" s="1"/>
      <c r="D70" s="1"/>
      <c r="E70" s="2"/>
      <c r="F70" s="2"/>
      <c r="G70" s="2"/>
      <c r="H70" s="2"/>
      <c r="I70" s="1"/>
      <c r="J70" s="1"/>
      <c r="K70" s="1"/>
      <c r="L70" s="3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</row>
    <row r="71" spans="1:92" ht="16">
      <c r="A71" s="1"/>
      <c r="B71" s="14"/>
      <c r="C71" s="1"/>
      <c r="D71" s="1"/>
      <c r="E71" s="2"/>
      <c r="F71" s="2"/>
      <c r="G71" s="2"/>
      <c r="H71" s="2"/>
      <c r="I71" s="1"/>
      <c r="J71" s="1"/>
      <c r="K71" s="1"/>
      <c r="L71" s="3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</row>
    <row r="72" spans="1:92" ht="16">
      <c r="A72" s="1"/>
      <c r="B72" s="14"/>
      <c r="C72" s="1"/>
      <c r="D72" s="1"/>
      <c r="E72" s="2"/>
      <c r="F72" s="2"/>
      <c r="G72" s="2"/>
      <c r="H72" s="2"/>
      <c r="I72" s="1"/>
      <c r="J72" s="1"/>
      <c r="K72" s="1"/>
      <c r="L72" s="3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</row>
    <row r="73" spans="1:92" ht="16">
      <c r="A73" s="1"/>
      <c r="B73" s="14"/>
      <c r="C73" s="1"/>
      <c r="D73" s="1"/>
      <c r="E73" s="2"/>
      <c r="F73" s="2"/>
      <c r="G73" s="2"/>
      <c r="H73" s="2"/>
      <c r="I73" s="1"/>
      <c r="J73" s="1"/>
      <c r="K73" s="1"/>
      <c r="L73" s="3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</row>
    <row r="74" spans="1:92" ht="16">
      <c r="A74" s="1"/>
      <c r="B74" s="14"/>
      <c r="C74" s="1"/>
      <c r="D74" s="1"/>
      <c r="E74" s="2"/>
      <c r="F74" s="2"/>
      <c r="G74" s="2"/>
      <c r="H74" s="2"/>
      <c r="I74" s="1"/>
      <c r="J74" s="1"/>
      <c r="K74" s="1"/>
      <c r="L74" s="3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</row>
    <row r="75" spans="1:92" ht="16">
      <c r="A75" s="1"/>
      <c r="B75" s="14"/>
      <c r="C75" s="1"/>
      <c r="D75" s="1"/>
      <c r="E75" s="2"/>
      <c r="F75" s="2"/>
      <c r="G75" s="2"/>
      <c r="H75" s="2"/>
      <c r="I75" s="1"/>
      <c r="J75" s="1"/>
      <c r="K75" s="1"/>
      <c r="L75" s="3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</row>
    <row r="76" spans="1:92" ht="16">
      <c r="A76" s="1"/>
      <c r="B76" s="14"/>
      <c r="C76" s="1"/>
      <c r="D76" s="1"/>
      <c r="E76" s="2"/>
      <c r="F76" s="2"/>
      <c r="G76" s="2"/>
      <c r="H76" s="2"/>
      <c r="I76" s="1"/>
      <c r="J76" s="1"/>
      <c r="K76" s="1"/>
      <c r="L76" s="3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</row>
    <row r="77" spans="1:92" ht="16">
      <c r="A77" s="1"/>
      <c r="B77" s="14"/>
      <c r="C77" s="1"/>
      <c r="D77" s="1"/>
      <c r="E77" s="2"/>
      <c r="F77" s="2"/>
      <c r="G77" s="2"/>
      <c r="H77" s="2"/>
      <c r="I77" s="1"/>
      <c r="J77" s="1"/>
      <c r="K77" s="1"/>
      <c r="L77" s="3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</row>
    <row r="78" spans="1:92" ht="16">
      <c r="A78" s="1"/>
      <c r="B78" s="14"/>
      <c r="C78" s="1"/>
      <c r="D78" s="1"/>
      <c r="E78" s="2"/>
      <c r="F78" s="2"/>
      <c r="G78" s="2"/>
      <c r="H78" s="2"/>
      <c r="I78" s="1"/>
      <c r="J78" s="1"/>
      <c r="K78" s="1"/>
      <c r="L78" s="3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</row>
    <row r="79" spans="1:92" ht="16">
      <c r="A79" s="1"/>
      <c r="B79" s="14"/>
      <c r="C79" s="1"/>
      <c r="D79" s="1"/>
      <c r="E79" s="2"/>
      <c r="F79" s="2"/>
      <c r="G79" s="2"/>
      <c r="H79" s="2"/>
      <c r="I79" s="1"/>
      <c r="J79" s="1"/>
      <c r="K79" s="1"/>
      <c r="L79" s="3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</row>
    <row r="80" spans="1:92" ht="16">
      <c r="A80" s="1"/>
      <c r="B80" s="14"/>
      <c r="C80" s="1"/>
      <c r="D80" s="1"/>
      <c r="E80" s="2"/>
      <c r="F80" s="2"/>
      <c r="G80" s="2"/>
      <c r="H80" s="2"/>
      <c r="I80" s="1"/>
      <c r="J80" s="1"/>
      <c r="K80" s="1"/>
      <c r="L80" s="3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</row>
    <row r="81" spans="1:92" ht="16">
      <c r="A81" s="1"/>
      <c r="B81" s="14"/>
      <c r="C81" s="1"/>
      <c r="D81" s="1"/>
      <c r="E81" s="2"/>
      <c r="F81" s="2"/>
      <c r="G81" s="2"/>
      <c r="H81" s="2"/>
      <c r="I81" s="1"/>
      <c r="J81" s="1"/>
      <c r="K81" s="1"/>
      <c r="L81" s="3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</row>
    <row r="82" spans="1:92" ht="16">
      <c r="A82" s="1"/>
      <c r="B82" s="14"/>
      <c r="C82" s="1"/>
      <c r="D82" s="1"/>
      <c r="E82" s="2"/>
      <c r="F82" s="2"/>
      <c r="G82" s="2"/>
      <c r="H82" s="2"/>
      <c r="I82" s="1"/>
      <c r="J82" s="1"/>
      <c r="K82" s="1"/>
      <c r="L82" s="3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92" ht="16">
      <c r="A83" s="1"/>
      <c r="B83" s="14"/>
      <c r="C83" s="1"/>
      <c r="D83" s="1"/>
      <c r="E83" s="2"/>
      <c r="F83" s="2"/>
      <c r="G83" s="2"/>
      <c r="H83" s="2"/>
      <c r="I83" s="1"/>
      <c r="J83" s="1"/>
      <c r="K83" s="1"/>
      <c r="L83" s="3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92" ht="16">
      <c r="A84" s="1"/>
      <c r="B84" s="14"/>
      <c r="C84" s="1"/>
      <c r="D84" s="1"/>
      <c r="E84" s="2"/>
      <c r="F84" s="2"/>
      <c r="G84" s="2"/>
      <c r="H84" s="2"/>
      <c r="I84" s="1"/>
      <c r="J84" s="1"/>
      <c r="K84" s="1"/>
      <c r="L84" s="3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92" ht="16">
      <c r="A85" s="1"/>
      <c r="B85" s="14"/>
      <c r="C85" s="1"/>
      <c r="D85" s="1"/>
      <c r="E85" s="2"/>
      <c r="F85" s="2"/>
      <c r="G85" s="2"/>
      <c r="H85" s="2"/>
      <c r="I85" s="1"/>
      <c r="J85" s="1"/>
      <c r="K85" s="1"/>
      <c r="L85" s="3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 spans="1:92" ht="16">
      <c r="A86" s="1"/>
      <c r="B86" s="14"/>
      <c r="C86" s="1"/>
      <c r="D86" s="1"/>
      <c r="E86" s="2"/>
      <c r="F86" s="2"/>
      <c r="G86" s="2"/>
      <c r="H86" s="2"/>
      <c r="I86" s="1"/>
      <c r="J86" s="1"/>
      <c r="K86" s="1"/>
      <c r="L86" s="3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92" ht="16">
      <c r="A87" s="1"/>
      <c r="B87" s="14"/>
      <c r="C87" s="1"/>
      <c r="D87" s="1"/>
      <c r="E87" s="2"/>
      <c r="F87" s="2"/>
      <c r="G87" s="2"/>
      <c r="H87" s="2"/>
      <c r="I87" s="1"/>
      <c r="J87" s="1"/>
      <c r="K87" s="1"/>
      <c r="L87" s="3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92" ht="16">
      <c r="A88" s="1"/>
      <c r="B88" s="14"/>
      <c r="C88" s="1"/>
      <c r="D88" s="1"/>
      <c r="E88" s="2"/>
      <c r="F88" s="2"/>
      <c r="G88" s="2"/>
      <c r="H88" s="2"/>
      <c r="I88" s="1"/>
      <c r="J88" s="1"/>
      <c r="K88" s="1"/>
      <c r="L88" s="3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92" ht="16">
      <c r="A89" s="1"/>
      <c r="B89" s="14"/>
      <c r="C89" s="1"/>
      <c r="D89" s="1"/>
      <c r="E89" s="2"/>
      <c r="F89" s="2"/>
      <c r="G89" s="2"/>
      <c r="H89" s="2"/>
      <c r="I89" s="1"/>
      <c r="J89" s="1"/>
      <c r="K89" s="1"/>
      <c r="L89" s="3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92" ht="16">
      <c r="A90" s="1"/>
      <c r="B90" s="14"/>
      <c r="C90" s="1"/>
      <c r="D90" s="1"/>
      <c r="E90" s="2"/>
      <c r="F90" s="2"/>
      <c r="G90" s="2"/>
      <c r="H90" s="2"/>
      <c r="I90" s="1"/>
      <c r="J90" s="1"/>
      <c r="K90" s="1"/>
      <c r="L90" s="3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92" ht="16">
      <c r="A91" s="1"/>
      <c r="B91" s="14"/>
      <c r="C91" s="1"/>
      <c r="D91" s="1"/>
      <c r="E91" s="2"/>
      <c r="F91" s="2"/>
      <c r="G91" s="2"/>
      <c r="H91" s="2"/>
      <c r="I91" s="1"/>
      <c r="J91" s="1"/>
      <c r="K91" s="1"/>
      <c r="L91" s="3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 spans="1:92" ht="16">
      <c r="A92" s="1"/>
      <c r="B92" s="14"/>
      <c r="C92" s="1"/>
      <c r="D92" s="1"/>
      <c r="E92" s="2"/>
      <c r="F92" s="2"/>
      <c r="G92" s="2"/>
      <c r="H92" s="2"/>
      <c r="I92" s="1"/>
      <c r="J92" s="1"/>
      <c r="K92" s="1"/>
      <c r="L92" s="3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</row>
    <row r="93" spans="1:92" ht="16">
      <c r="A93" s="1"/>
      <c r="B93" s="14"/>
      <c r="C93" s="1"/>
      <c r="D93" s="1"/>
      <c r="E93" s="2"/>
      <c r="F93" s="2"/>
      <c r="G93" s="2"/>
      <c r="H93" s="2"/>
      <c r="I93" s="1"/>
      <c r="J93" s="1"/>
      <c r="K93" s="1"/>
      <c r="L93" s="3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</row>
    <row r="94" spans="1:92" ht="16">
      <c r="A94" s="1"/>
      <c r="B94" s="14"/>
      <c r="C94" s="1"/>
      <c r="D94" s="1"/>
      <c r="E94" s="2"/>
      <c r="F94" s="2"/>
      <c r="G94" s="2"/>
      <c r="H94" s="2"/>
      <c r="I94" s="1"/>
      <c r="J94" s="1"/>
      <c r="K94" s="1"/>
      <c r="L94" s="3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</row>
    <row r="95" spans="1:92" ht="16">
      <c r="A95" s="1"/>
      <c r="B95" s="14"/>
      <c r="C95" s="1"/>
      <c r="D95" s="1"/>
      <c r="E95" s="2"/>
      <c r="F95" s="2"/>
      <c r="G95" s="2"/>
      <c r="H95" s="2"/>
      <c r="I95" s="1"/>
      <c r="J95" s="1"/>
      <c r="K95" s="1"/>
      <c r="L95" s="3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 spans="1:92" ht="16">
      <c r="A96" s="1"/>
      <c r="B96" s="14"/>
      <c r="C96" s="1"/>
      <c r="D96" s="1"/>
      <c r="E96" s="2"/>
      <c r="F96" s="2"/>
      <c r="G96" s="2"/>
      <c r="H96" s="2"/>
      <c r="I96" s="1"/>
      <c r="J96" s="1"/>
      <c r="K96" s="1"/>
      <c r="L96" s="3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 spans="1:92" ht="16">
      <c r="A97" s="1"/>
      <c r="B97" s="14"/>
      <c r="C97" s="1"/>
      <c r="D97" s="1"/>
      <c r="E97" s="2"/>
      <c r="F97" s="2"/>
      <c r="G97" s="2"/>
      <c r="H97" s="2"/>
      <c r="I97" s="1"/>
      <c r="J97" s="1"/>
      <c r="K97" s="1"/>
      <c r="L97" s="3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 spans="1:92" ht="16">
      <c r="A98" s="1"/>
      <c r="B98" s="14"/>
      <c r="C98" s="1"/>
      <c r="D98" s="1"/>
      <c r="E98" s="2"/>
      <c r="F98" s="2"/>
      <c r="G98" s="2"/>
      <c r="H98" s="2"/>
      <c r="I98" s="1"/>
      <c r="J98" s="1"/>
      <c r="K98" s="1"/>
      <c r="L98" s="3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</row>
    <row r="99" spans="1:92" ht="16">
      <c r="A99" s="1"/>
      <c r="B99" s="14"/>
      <c r="C99" s="1"/>
      <c r="D99" s="1"/>
      <c r="E99" s="2"/>
      <c r="F99" s="2"/>
      <c r="G99" s="2"/>
      <c r="H99" s="2"/>
      <c r="I99" s="1"/>
      <c r="J99" s="1"/>
      <c r="K99" s="1"/>
      <c r="L99" s="3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 spans="1:92" ht="16">
      <c r="A100" s="1"/>
      <c r="B100" s="14"/>
      <c r="C100" s="1"/>
      <c r="D100" s="1"/>
      <c r="E100" s="2"/>
      <c r="F100" s="2"/>
      <c r="G100" s="2"/>
      <c r="H100" s="2"/>
      <c r="I100" s="1"/>
      <c r="J100" s="1"/>
      <c r="K100" s="1"/>
      <c r="L100" s="3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 spans="1:92" ht="16">
      <c r="A101" s="1"/>
      <c r="B101" s="14"/>
      <c r="C101" s="1"/>
      <c r="D101" s="1"/>
      <c r="E101" s="2"/>
      <c r="F101" s="2"/>
      <c r="G101" s="2"/>
      <c r="H101" s="2"/>
      <c r="I101" s="1"/>
      <c r="J101" s="1"/>
      <c r="K101" s="1"/>
      <c r="L101" s="3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 spans="1:92" ht="16">
      <c r="A102" s="1"/>
      <c r="B102" s="14"/>
      <c r="C102" s="1"/>
      <c r="D102" s="1"/>
      <c r="E102" s="2"/>
      <c r="F102" s="2"/>
      <c r="G102" s="2"/>
      <c r="H102" s="2"/>
      <c r="I102" s="1"/>
      <c r="J102" s="1"/>
      <c r="K102" s="1"/>
      <c r="L102" s="3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 spans="1:92" ht="16">
      <c r="A103" s="1"/>
      <c r="B103" s="14"/>
      <c r="C103" s="1"/>
      <c r="D103" s="1"/>
      <c r="E103" s="2"/>
      <c r="F103" s="2"/>
      <c r="G103" s="2"/>
      <c r="H103" s="2"/>
      <c r="I103" s="1"/>
      <c r="J103" s="1"/>
      <c r="K103" s="1"/>
      <c r="L103" s="3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 spans="1:92" ht="16">
      <c r="A104" s="1"/>
      <c r="B104" s="14"/>
      <c r="C104" s="1"/>
      <c r="D104" s="1"/>
      <c r="E104" s="2"/>
      <c r="F104" s="2"/>
      <c r="G104" s="2"/>
      <c r="H104" s="2"/>
      <c r="I104" s="1"/>
      <c r="J104" s="1"/>
      <c r="K104" s="1"/>
      <c r="L104" s="3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</row>
    <row r="105" spans="1:92" ht="16">
      <c r="A105" s="1"/>
      <c r="B105" s="14"/>
      <c r="C105" s="1"/>
      <c r="D105" s="1"/>
      <c r="E105" s="2"/>
      <c r="F105" s="2"/>
      <c r="G105" s="2"/>
      <c r="H105" s="2"/>
      <c r="I105" s="1"/>
      <c r="J105" s="1"/>
      <c r="K105" s="1"/>
      <c r="L105" s="3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</row>
    <row r="106" spans="1:92" ht="16">
      <c r="A106" s="1"/>
      <c r="B106" s="14"/>
      <c r="C106" s="1"/>
      <c r="D106" s="1"/>
      <c r="E106" s="2"/>
      <c r="F106" s="2"/>
      <c r="G106" s="2"/>
      <c r="H106" s="2"/>
      <c r="I106" s="1"/>
      <c r="J106" s="1"/>
      <c r="K106" s="1"/>
      <c r="L106" s="3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</row>
    <row r="107" spans="1:92" ht="16">
      <c r="A107" s="1"/>
      <c r="B107" s="14"/>
      <c r="C107" s="1"/>
      <c r="D107" s="1"/>
      <c r="E107" s="2"/>
      <c r="F107" s="2"/>
      <c r="G107" s="2"/>
      <c r="H107" s="2"/>
      <c r="I107" s="1"/>
      <c r="J107" s="1"/>
      <c r="K107" s="1"/>
      <c r="L107" s="3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</row>
    <row r="108" spans="1:92" ht="16">
      <c r="A108" s="1"/>
      <c r="B108" s="14"/>
      <c r="C108" s="1"/>
      <c r="D108" s="1"/>
      <c r="E108" s="2"/>
      <c r="F108" s="2"/>
      <c r="G108" s="2"/>
      <c r="H108" s="2"/>
      <c r="I108" s="1"/>
      <c r="J108" s="1"/>
      <c r="K108" s="1"/>
      <c r="L108" s="3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</row>
    <row r="109" spans="1:92" ht="16">
      <c r="A109" s="1"/>
      <c r="B109" s="14"/>
      <c r="C109" s="1"/>
      <c r="D109" s="1"/>
      <c r="E109" s="2"/>
      <c r="F109" s="2"/>
      <c r="G109" s="2"/>
      <c r="H109" s="2"/>
      <c r="I109" s="1"/>
      <c r="J109" s="1"/>
      <c r="K109" s="1"/>
      <c r="L109" s="3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</row>
    <row r="110" spans="1:92" ht="16">
      <c r="A110" s="1"/>
      <c r="B110" s="14"/>
      <c r="C110" s="1"/>
      <c r="D110" s="1"/>
      <c r="E110" s="2"/>
      <c r="F110" s="2"/>
      <c r="G110" s="2"/>
      <c r="H110" s="2"/>
      <c r="I110" s="1"/>
      <c r="J110" s="1"/>
      <c r="K110" s="1"/>
      <c r="L110" s="3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</row>
    <row r="111" spans="1:92" ht="16">
      <c r="A111" s="1"/>
      <c r="B111" s="14"/>
      <c r="C111" s="1"/>
      <c r="D111" s="1"/>
      <c r="E111" s="2"/>
      <c r="F111" s="2"/>
      <c r="G111" s="2"/>
      <c r="H111" s="2"/>
      <c r="I111" s="1"/>
      <c r="J111" s="1"/>
      <c r="K111" s="1"/>
      <c r="L111" s="3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</row>
    <row r="112" spans="1:92" ht="16">
      <c r="A112" s="1"/>
      <c r="B112" s="14"/>
      <c r="C112" s="1"/>
      <c r="D112" s="1"/>
      <c r="E112" s="2"/>
      <c r="F112" s="2"/>
      <c r="G112" s="2"/>
      <c r="H112" s="2"/>
      <c r="I112" s="1"/>
      <c r="J112" s="1"/>
      <c r="K112" s="1"/>
      <c r="L112" s="3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</row>
    <row r="113" spans="1:92" ht="16">
      <c r="A113" s="1"/>
      <c r="B113" s="14"/>
      <c r="C113" s="1"/>
      <c r="D113" s="1"/>
      <c r="E113" s="2"/>
      <c r="F113" s="2"/>
      <c r="G113" s="2"/>
      <c r="H113" s="2"/>
      <c r="I113" s="1"/>
      <c r="J113" s="1"/>
      <c r="K113" s="1"/>
      <c r="L113" s="3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</row>
    <row r="114" spans="1:92" ht="16">
      <c r="A114" s="1"/>
      <c r="B114" s="14"/>
      <c r="C114" s="1"/>
      <c r="D114" s="1"/>
      <c r="E114" s="2"/>
      <c r="F114" s="2"/>
      <c r="G114" s="2"/>
      <c r="H114" s="2"/>
      <c r="I114" s="1"/>
      <c r="J114" s="1"/>
      <c r="K114" s="1"/>
      <c r="L114" s="3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 spans="1:92" ht="16">
      <c r="A115" s="1"/>
      <c r="B115" s="14"/>
      <c r="C115" s="1"/>
      <c r="D115" s="1"/>
      <c r="E115" s="2"/>
      <c r="F115" s="2"/>
      <c r="G115" s="2"/>
      <c r="H115" s="2"/>
      <c r="I115" s="1"/>
      <c r="J115" s="1"/>
      <c r="K115" s="1"/>
      <c r="L115" s="3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</row>
    <row r="116" spans="1:92" ht="16">
      <c r="A116" s="1"/>
      <c r="B116" s="14"/>
      <c r="C116" s="1"/>
      <c r="D116" s="1"/>
      <c r="E116" s="2"/>
      <c r="F116" s="2"/>
      <c r="G116" s="2"/>
      <c r="H116" s="2"/>
      <c r="I116" s="1"/>
      <c r="J116" s="1"/>
      <c r="K116" s="1"/>
      <c r="L116" s="3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</row>
    <row r="117" spans="1:92" ht="16">
      <c r="A117" s="1"/>
      <c r="B117" s="14"/>
      <c r="C117" s="1"/>
      <c r="D117" s="1"/>
      <c r="E117" s="2"/>
      <c r="F117" s="2"/>
      <c r="G117" s="2"/>
      <c r="H117" s="2"/>
      <c r="I117" s="1"/>
      <c r="J117" s="1"/>
      <c r="K117" s="1"/>
      <c r="L117" s="3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</row>
    <row r="118" spans="1:92" ht="16">
      <c r="A118" s="1"/>
      <c r="B118" s="14"/>
      <c r="C118" s="1"/>
      <c r="D118" s="1"/>
      <c r="E118" s="2"/>
      <c r="F118" s="2"/>
      <c r="G118" s="2"/>
      <c r="H118" s="2"/>
      <c r="I118" s="1"/>
      <c r="J118" s="1"/>
      <c r="K118" s="1"/>
      <c r="L118" s="3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</row>
    <row r="119" spans="1:92" ht="16">
      <c r="A119" s="1"/>
      <c r="B119" s="14"/>
      <c r="C119" s="1"/>
      <c r="D119" s="1"/>
      <c r="E119" s="2"/>
      <c r="F119" s="2"/>
      <c r="G119" s="2"/>
      <c r="H119" s="2"/>
      <c r="I119" s="1"/>
      <c r="J119" s="1"/>
      <c r="K119" s="1"/>
      <c r="L119" s="3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</row>
    <row r="120" spans="1:92" ht="16">
      <c r="A120" s="1"/>
      <c r="B120" s="14"/>
      <c r="C120" s="1"/>
      <c r="D120" s="1"/>
      <c r="E120" s="2"/>
      <c r="F120" s="2"/>
      <c r="G120" s="2"/>
      <c r="H120" s="2"/>
      <c r="I120" s="1"/>
      <c r="J120" s="1"/>
      <c r="K120" s="1"/>
      <c r="L120" s="3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</row>
    <row r="121" spans="1:92" ht="16">
      <c r="A121" s="1"/>
      <c r="B121" s="14"/>
      <c r="C121" s="1"/>
      <c r="D121" s="1"/>
      <c r="E121" s="2"/>
      <c r="F121" s="2"/>
      <c r="G121" s="2"/>
      <c r="H121" s="2"/>
      <c r="I121" s="1"/>
      <c r="J121" s="1"/>
      <c r="K121" s="1"/>
      <c r="L121" s="3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</row>
    <row r="122" spans="1:92" ht="16">
      <c r="A122" s="1"/>
      <c r="B122" s="14"/>
      <c r="C122" s="1"/>
      <c r="D122" s="1"/>
      <c r="E122" s="2"/>
      <c r="F122" s="2"/>
      <c r="G122" s="2"/>
      <c r="H122" s="2"/>
      <c r="I122" s="1"/>
      <c r="J122" s="1"/>
      <c r="K122" s="1"/>
      <c r="L122" s="3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</row>
    <row r="123" spans="1:92" ht="16">
      <c r="A123" s="1"/>
      <c r="B123" s="14"/>
      <c r="C123" s="1"/>
      <c r="D123" s="1"/>
      <c r="E123" s="2"/>
      <c r="F123" s="2"/>
      <c r="G123" s="2"/>
      <c r="H123" s="2"/>
      <c r="I123" s="1"/>
      <c r="J123" s="1"/>
      <c r="K123" s="1"/>
      <c r="L123" s="3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</row>
    <row r="124" spans="1:92" ht="16">
      <c r="A124" s="1"/>
      <c r="B124" s="14"/>
      <c r="C124" s="1"/>
      <c r="D124" s="1"/>
      <c r="E124" s="2"/>
      <c r="F124" s="2"/>
      <c r="G124" s="2"/>
      <c r="H124" s="2"/>
      <c r="I124" s="1"/>
      <c r="J124" s="1"/>
      <c r="K124" s="1"/>
      <c r="L124" s="3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</row>
    <row r="125" spans="1:92" ht="16">
      <c r="A125" s="1"/>
      <c r="B125" s="14"/>
      <c r="C125" s="1"/>
      <c r="D125" s="1"/>
      <c r="E125" s="2"/>
      <c r="F125" s="2"/>
      <c r="G125" s="2"/>
      <c r="H125" s="2"/>
      <c r="I125" s="1"/>
      <c r="J125" s="1"/>
      <c r="K125" s="1"/>
      <c r="L125" s="3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</row>
    <row r="126" spans="1:92" ht="16">
      <c r="A126" s="1"/>
      <c r="B126" s="14"/>
      <c r="C126" s="1"/>
      <c r="D126" s="1"/>
      <c r="E126" s="2"/>
      <c r="F126" s="2"/>
      <c r="G126" s="2"/>
      <c r="H126" s="2"/>
      <c r="I126" s="1"/>
      <c r="J126" s="1"/>
      <c r="K126" s="1"/>
      <c r="L126" s="3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</row>
    <row r="127" spans="1:92" ht="16">
      <c r="A127" s="1"/>
      <c r="B127" s="14"/>
      <c r="C127" s="1"/>
      <c r="D127" s="1"/>
      <c r="E127" s="2"/>
      <c r="F127" s="2"/>
      <c r="G127" s="2"/>
      <c r="H127" s="2"/>
      <c r="I127" s="1"/>
      <c r="J127" s="1"/>
      <c r="K127" s="1"/>
      <c r="L127" s="3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</row>
    <row r="128" spans="1:92" ht="16">
      <c r="A128" s="1"/>
      <c r="B128" s="14"/>
      <c r="C128" s="1"/>
      <c r="D128" s="1"/>
      <c r="E128" s="2"/>
      <c r="F128" s="2"/>
      <c r="G128" s="2"/>
      <c r="H128" s="2"/>
      <c r="I128" s="1"/>
      <c r="J128" s="1"/>
      <c r="K128" s="1"/>
      <c r="L128" s="3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</row>
    <row r="129" spans="1:92" ht="16">
      <c r="A129" s="1"/>
      <c r="B129" s="14"/>
      <c r="C129" s="1"/>
      <c r="D129" s="1"/>
      <c r="E129" s="2"/>
      <c r="F129" s="2"/>
      <c r="G129" s="2"/>
      <c r="H129" s="2"/>
      <c r="I129" s="1"/>
      <c r="J129" s="1"/>
      <c r="K129" s="1"/>
      <c r="L129" s="3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</row>
    <row r="130" spans="1:92" ht="16">
      <c r="A130" s="1"/>
      <c r="B130" s="14"/>
      <c r="C130" s="1"/>
      <c r="D130" s="1"/>
      <c r="E130" s="2"/>
      <c r="F130" s="2"/>
      <c r="G130" s="2"/>
      <c r="H130" s="2"/>
      <c r="I130" s="1"/>
      <c r="J130" s="1"/>
      <c r="K130" s="1"/>
      <c r="L130" s="3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</row>
    <row r="131" spans="1:92" ht="16">
      <c r="A131" s="1"/>
      <c r="B131" s="14"/>
      <c r="C131" s="1"/>
      <c r="D131" s="1"/>
      <c r="E131" s="2"/>
      <c r="F131" s="2"/>
      <c r="G131" s="2"/>
      <c r="H131" s="2"/>
      <c r="I131" s="1"/>
      <c r="J131" s="1"/>
      <c r="K131" s="1"/>
      <c r="L131" s="3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</row>
    <row r="132" spans="1:92" ht="16">
      <c r="A132" s="1"/>
      <c r="B132" s="14"/>
      <c r="C132" s="1"/>
      <c r="D132" s="1"/>
      <c r="E132" s="2"/>
      <c r="F132" s="2"/>
      <c r="G132" s="2"/>
      <c r="H132" s="2"/>
      <c r="I132" s="1"/>
      <c r="J132" s="1"/>
      <c r="K132" s="1"/>
      <c r="L132" s="3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</row>
    <row r="133" spans="1:92" ht="16">
      <c r="A133" s="1"/>
      <c r="B133" s="14"/>
      <c r="C133" s="1"/>
      <c r="D133" s="1"/>
      <c r="E133" s="2"/>
      <c r="F133" s="2"/>
      <c r="G133" s="2"/>
      <c r="H133" s="2"/>
      <c r="I133" s="1"/>
      <c r="J133" s="1"/>
      <c r="K133" s="1"/>
      <c r="L133" s="3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</row>
    <row r="134" spans="1:92" ht="16">
      <c r="A134" s="1"/>
      <c r="B134" s="14"/>
      <c r="C134" s="1"/>
      <c r="D134" s="1"/>
      <c r="E134" s="2"/>
      <c r="F134" s="2"/>
      <c r="G134" s="2"/>
      <c r="H134" s="2"/>
      <c r="I134" s="1"/>
      <c r="J134" s="1"/>
      <c r="K134" s="1"/>
      <c r="L134" s="3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</row>
    <row r="135" spans="1:92" ht="16">
      <c r="A135" s="1"/>
      <c r="B135" s="14"/>
      <c r="C135" s="1"/>
      <c r="D135" s="1"/>
      <c r="E135" s="2"/>
      <c r="F135" s="2"/>
      <c r="G135" s="2"/>
      <c r="H135" s="2"/>
      <c r="I135" s="1"/>
      <c r="J135" s="1"/>
      <c r="K135" s="1"/>
      <c r="L135" s="3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</row>
    <row r="136" spans="1:92" ht="16">
      <c r="A136" s="1"/>
      <c r="B136" s="14"/>
      <c r="C136" s="1"/>
      <c r="D136" s="1"/>
      <c r="E136" s="2"/>
      <c r="F136" s="2"/>
      <c r="G136" s="2"/>
      <c r="H136" s="2"/>
      <c r="I136" s="1"/>
      <c r="J136" s="1"/>
      <c r="K136" s="1"/>
      <c r="L136" s="3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</row>
    <row r="137" spans="1:92" ht="16">
      <c r="A137" s="1"/>
      <c r="B137" s="14"/>
      <c r="C137" s="1"/>
      <c r="D137" s="1"/>
      <c r="E137" s="2"/>
      <c r="F137" s="2"/>
      <c r="G137" s="2"/>
      <c r="H137" s="2"/>
      <c r="I137" s="1"/>
      <c r="J137" s="1"/>
      <c r="K137" s="1"/>
      <c r="L137" s="3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</row>
    <row r="138" spans="1:92" ht="16">
      <c r="A138" s="1"/>
      <c r="B138" s="14"/>
      <c r="C138" s="1"/>
      <c r="D138" s="1"/>
      <c r="E138" s="2"/>
      <c r="F138" s="2"/>
      <c r="G138" s="2"/>
      <c r="H138" s="2"/>
      <c r="I138" s="1"/>
      <c r="J138" s="1"/>
      <c r="K138" s="1"/>
      <c r="L138" s="3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</row>
    <row r="139" spans="1:92" ht="16">
      <c r="A139" s="1"/>
      <c r="B139" s="14"/>
      <c r="C139" s="1"/>
      <c r="D139" s="1"/>
      <c r="E139" s="2"/>
      <c r="F139" s="2"/>
      <c r="G139" s="2"/>
      <c r="H139" s="2"/>
      <c r="I139" s="1"/>
      <c r="J139" s="1"/>
      <c r="K139" s="1"/>
      <c r="L139" s="3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</row>
    <row r="140" spans="1:92" ht="16">
      <c r="A140" s="1"/>
      <c r="B140" s="14"/>
      <c r="C140" s="1"/>
      <c r="D140" s="1"/>
      <c r="E140" s="2"/>
      <c r="F140" s="2"/>
      <c r="G140" s="2"/>
      <c r="H140" s="2"/>
      <c r="I140" s="1"/>
      <c r="J140" s="1"/>
      <c r="K140" s="1"/>
      <c r="L140" s="3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</row>
    <row r="141" spans="1:92" ht="16">
      <c r="A141" s="1"/>
      <c r="B141" s="14"/>
      <c r="C141" s="1"/>
      <c r="D141" s="1"/>
      <c r="E141" s="2"/>
      <c r="F141" s="2"/>
      <c r="G141" s="2"/>
      <c r="H141" s="2"/>
      <c r="I141" s="1"/>
      <c r="J141" s="1"/>
      <c r="K141" s="1"/>
      <c r="L141" s="3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</row>
    <row r="142" spans="1:92" ht="16">
      <c r="A142" s="1"/>
      <c r="B142" s="14"/>
      <c r="C142" s="1"/>
      <c r="D142" s="1"/>
      <c r="E142" s="2"/>
      <c r="F142" s="2"/>
      <c r="G142" s="2"/>
      <c r="H142" s="2"/>
      <c r="I142" s="1"/>
      <c r="J142" s="1"/>
      <c r="K142" s="1"/>
      <c r="L142" s="3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</row>
    <row r="143" spans="1:92" ht="16">
      <c r="A143" s="1"/>
      <c r="B143" s="14"/>
      <c r="C143" s="1"/>
      <c r="D143" s="1"/>
      <c r="E143" s="2"/>
      <c r="F143" s="2"/>
      <c r="G143" s="2"/>
      <c r="H143" s="2"/>
      <c r="I143" s="1"/>
      <c r="J143" s="1"/>
      <c r="K143" s="1"/>
      <c r="L143" s="3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</row>
    <row r="144" spans="1:92" ht="16">
      <c r="A144" s="1"/>
      <c r="B144" s="14"/>
      <c r="C144" s="1"/>
      <c r="D144" s="1"/>
      <c r="E144" s="2"/>
      <c r="F144" s="2"/>
      <c r="G144" s="2"/>
      <c r="H144" s="2"/>
      <c r="I144" s="1"/>
      <c r="J144" s="1"/>
      <c r="K144" s="1"/>
      <c r="L144" s="3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</row>
    <row r="145" spans="1:92" ht="16">
      <c r="A145" s="1"/>
      <c r="B145" s="14"/>
      <c r="C145" s="1"/>
      <c r="D145" s="1"/>
      <c r="E145" s="2"/>
      <c r="F145" s="2"/>
      <c r="G145" s="2"/>
      <c r="H145" s="2"/>
      <c r="I145" s="1"/>
      <c r="J145" s="1"/>
      <c r="K145" s="1"/>
      <c r="L145" s="3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</row>
    <row r="146" spans="1:92" ht="16">
      <c r="A146" s="1"/>
      <c r="B146" s="14"/>
      <c r="C146" s="1"/>
      <c r="D146" s="1"/>
      <c r="E146" s="2"/>
      <c r="F146" s="2"/>
      <c r="G146" s="2"/>
      <c r="H146" s="2"/>
      <c r="I146" s="1"/>
      <c r="J146" s="1"/>
      <c r="K146" s="1"/>
      <c r="L146" s="3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</row>
    <row r="147" spans="1:92" ht="16">
      <c r="A147" s="1"/>
      <c r="B147" s="14"/>
      <c r="C147" s="1"/>
      <c r="D147" s="1"/>
      <c r="E147" s="2"/>
      <c r="F147" s="2"/>
      <c r="G147" s="2"/>
      <c r="H147" s="2"/>
      <c r="I147" s="1"/>
      <c r="J147" s="1"/>
      <c r="K147" s="1"/>
      <c r="L147" s="3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</row>
    <row r="148" spans="1:92" ht="16">
      <c r="A148" s="1"/>
      <c r="B148" s="14"/>
      <c r="C148" s="1"/>
      <c r="D148" s="1"/>
      <c r="E148" s="2"/>
      <c r="F148" s="2"/>
      <c r="G148" s="2"/>
      <c r="H148" s="2"/>
      <c r="I148" s="1"/>
      <c r="J148" s="1"/>
      <c r="K148" s="1"/>
      <c r="L148" s="3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 spans="1:92" ht="16">
      <c r="A149" s="1"/>
      <c r="B149" s="14"/>
      <c r="C149" s="1"/>
      <c r="D149" s="1"/>
      <c r="E149" s="2"/>
      <c r="F149" s="2"/>
      <c r="G149" s="2"/>
      <c r="H149" s="2"/>
      <c r="I149" s="1"/>
      <c r="J149" s="1"/>
      <c r="K149" s="1"/>
      <c r="L149" s="3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 spans="1:92" ht="16">
      <c r="A150" s="1"/>
      <c r="B150" s="14"/>
      <c r="C150" s="1"/>
      <c r="D150" s="1"/>
      <c r="E150" s="2"/>
      <c r="F150" s="2"/>
      <c r="G150" s="2"/>
      <c r="H150" s="2"/>
      <c r="I150" s="1"/>
      <c r="J150" s="1"/>
      <c r="K150" s="1"/>
      <c r="L150" s="3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</row>
    <row r="151" spans="1:92" ht="16">
      <c r="A151" s="1"/>
      <c r="B151" s="14"/>
      <c r="C151" s="1"/>
      <c r="D151" s="1"/>
      <c r="E151" s="2"/>
      <c r="F151" s="2"/>
      <c r="G151" s="2"/>
      <c r="H151" s="2"/>
      <c r="I151" s="1"/>
      <c r="J151" s="1"/>
      <c r="K151" s="1"/>
      <c r="L151" s="3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</row>
    <row r="152" spans="1:92" ht="16">
      <c r="A152" s="1"/>
      <c r="B152" s="14"/>
      <c r="C152" s="1"/>
      <c r="D152" s="1"/>
      <c r="E152" s="2"/>
      <c r="F152" s="2"/>
      <c r="G152" s="2"/>
      <c r="H152" s="2"/>
      <c r="I152" s="1"/>
      <c r="J152" s="1"/>
      <c r="K152" s="1"/>
      <c r="L152" s="3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</row>
    <row r="153" spans="1:92" ht="16">
      <c r="A153" s="1"/>
      <c r="B153" s="14"/>
      <c r="C153" s="1"/>
      <c r="D153" s="1"/>
      <c r="E153" s="2"/>
      <c r="F153" s="2"/>
      <c r="G153" s="2"/>
      <c r="H153" s="2"/>
      <c r="I153" s="1"/>
      <c r="J153" s="1"/>
      <c r="K153" s="1"/>
      <c r="L153" s="3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</row>
    <row r="154" spans="1:92" ht="16">
      <c r="A154" s="1"/>
      <c r="B154" s="14"/>
      <c r="C154" s="1"/>
      <c r="D154" s="1"/>
      <c r="E154" s="2"/>
      <c r="F154" s="2"/>
      <c r="G154" s="2"/>
      <c r="H154" s="2"/>
      <c r="I154" s="1"/>
      <c r="J154" s="1"/>
      <c r="K154" s="1"/>
      <c r="L154" s="3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</row>
    <row r="155" spans="1:92" ht="16">
      <c r="A155" s="1"/>
      <c r="B155" s="14"/>
      <c r="C155" s="1"/>
      <c r="D155" s="1"/>
      <c r="E155" s="2"/>
      <c r="F155" s="2"/>
      <c r="G155" s="2"/>
      <c r="H155" s="2"/>
      <c r="I155" s="1"/>
      <c r="J155" s="1"/>
      <c r="K155" s="1"/>
      <c r="L155" s="3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</row>
    <row r="156" spans="1:92" ht="16">
      <c r="A156" s="1"/>
      <c r="B156" s="14"/>
      <c r="C156" s="1"/>
      <c r="D156" s="1"/>
      <c r="E156" s="2"/>
      <c r="F156" s="2"/>
      <c r="G156" s="2"/>
      <c r="H156" s="2"/>
      <c r="I156" s="1"/>
      <c r="J156" s="1"/>
      <c r="K156" s="1"/>
      <c r="L156" s="3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</row>
    <row r="157" spans="1:92" ht="16">
      <c r="A157" s="1"/>
      <c r="B157" s="14"/>
      <c r="C157" s="1"/>
      <c r="D157" s="1"/>
      <c r="E157" s="2"/>
      <c r="F157" s="2"/>
      <c r="G157" s="2"/>
      <c r="H157" s="2"/>
      <c r="I157" s="1"/>
      <c r="J157" s="1"/>
      <c r="K157" s="1"/>
      <c r="L157" s="3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</row>
    <row r="158" spans="1:92" ht="16">
      <c r="A158" s="1"/>
      <c r="B158" s="14"/>
      <c r="C158" s="1"/>
      <c r="D158" s="1"/>
      <c r="E158" s="2"/>
      <c r="F158" s="2"/>
      <c r="G158" s="2"/>
      <c r="H158" s="2"/>
      <c r="I158" s="1"/>
      <c r="J158" s="1"/>
      <c r="K158" s="1"/>
      <c r="L158" s="3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</row>
    <row r="159" spans="1:92" ht="16">
      <c r="A159" s="1"/>
      <c r="B159" s="14"/>
      <c r="C159" s="1"/>
      <c r="D159" s="1"/>
      <c r="E159" s="2"/>
      <c r="F159" s="2"/>
      <c r="G159" s="2"/>
      <c r="H159" s="2"/>
      <c r="I159" s="1"/>
      <c r="J159" s="1"/>
      <c r="K159" s="1"/>
      <c r="L159" s="3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</row>
    <row r="160" spans="1:92" ht="16">
      <c r="A160" s="1"/>
      <c r="B160" s="14"/>
      <c r="C160" s="1"/>
      <c r="D160" s="1"/>
      <c r="E160" s="2"/>
      <c r="F160" s="2"/>
      <c r="G160" s="2"/>
      <c r="H160" s="2"/>
      <c r="I160" s="1"/>
      <c r="J160" s="1"/>
      <c r="K160" s="1"/>
      <c r="L160" s="3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</row>
    <row r="161" spans="1:92" ht="16">
      <c r="A161" s="1"/>
      <c r="B161" s="14"/>
      <c r="C161" s="1"/>
      <c r="D161" s="1"/>
      <c r="E161" s="2"/>
      <c r="F161" s="2"/>
      <c r="G161" s="2"/>
      <c r="H161" s="2"/>
      <c r="I161" s="1"/>
      <c r="J161" s="1"/>
      <c r="K161" s="1"/>
      <c r="L161" s="3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</row>
    <row r="162" spans="1:92" ht="16">
      <c r="A162" s="1"/>
      <c r="B162" s="14"/>
      <c r="C162" s="1"/>
      <c r="D162" s="1"/>
      <c r="E162" s="2"/>
      <c r="F162" s="2"/>
      <c r="G162" s="2"/>
      <c r="H162" s="2"/>
      <c r="I162" s="1"/>
      <c r="J162" s="1"/>
      <c r="K162" s="1"/>
      <c r="L162" s="3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</row>
    <row r="163" spans="1:92" ht="16">
      <c r="A163" s="1"/>
      <c r="B163" s="14"/>
      <c r="C163" s="1"/>
      <c r="D163" s="1"/>
      <c r="E163" s="2"/>
      <c r="F163" s="2"/>
      <c r="G163" s="2"/>
      <c r="H163" s="2"/>
      <c r="I163" s="1"/>
      <c r="J163" s="1"/>
      <c r="K163" s="1"/>
      <c r="L163" s="3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</row>
    <row r="164" spans="1:92" ht="16">
      <c r="A164" s="1"/>
      <c r="B164" s="14"/>
      <c r="C164" s="1"/>
      <c r="D164" s="1"/>
      <c r="E164" s="2"/>
      <c r="F164" s="2"/>
      <c r="G164" s="2"/>
      <c r="H164" s="2"/>
      <c r="I164" s="1"/>
      <c r="J164" s="1"/>
      <c r="K164" s="1"/>
      <c r="L164" s="3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</row>
    <row r="165" spans="1:92" ht="16">
      <c r="A165" s="1"/>
      <c r="B165" s="14"/>
      <c r="C165" s="1"/>
      <c r="D165" s="1"/>
      <c r="E165" s="2"/>
      <c r="F165" s="2"/>
      <c r="G165" s="2"/>
      <c r="H165" s="2"/>
      <c r="I165" s="1"/>
      <c r="J165" s="1"/>
      <c r="K165" s="1"/>
      <c r="L165" s="3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</row>
    <row r="166" spans="1:92" ht="16">
      <c r="A166" s="1"/>
      <c r="B166" s="14"/>
      <c r="C166" s="1"/>
      <c r="D166" s="1"/>
      <c r="E166" s="2"/>
      <c r="F166" s="2"/>
      <c r="G166" s="2"/>
      <c r="H166" s="2"/>
      <c r="I166" s="1"/>
      <c r="J166" s="1"/>
      <c r="K166" s="1"/>
      <c r="L166" s="3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</row>
    <row r="167" spans="1:92" ht="16">
      <c r="A167" s="1"/>
      <c r="B167" s="14"/>
      <c r="C167" s="1"/>
      <c r="D167" s="1"/>
      <c r="E167" s="2"/>
      <c r="F167" s="2"/>
      <c r="G167" s="2"/>
      <c r="H167" s="2"/>
      <c r="I167" s="1"/>
      <c r="J167" s="1"/>
      <c r="K167" s="1"/>
      <c r="L167" s="3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</row>
    <row r="168" spans="1:92" ht="16">
      <c r="A168" s="1"/>
      <c r="B168" s="14"/>
      <c r="C168" s="1"/>
      <c r="D168" s="1"/>
      <c r="E168" s="2"/>
      <c r="F168" s="2"/>
      <c r="G168" s="2"/>
      <c r="H168" s="2"/>
      <c r="I168" s="1"/>
      <c r="J168" s="1"/>
      <c r="K168" s="1"/>
      <c r="L168" s="3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</row>
    <row r="169" spans="1:92" ht="16">
      <c r="A169" s="1"/>
      <c r="B169" s="14"/>
      <c r="C169" s="1"/>
      <c r="D169" s="1"/>
      <c r="E169" s="2"/>
      <c r="F169" s="2"/>
      <c r="G169" s="2"/>
      <c r="H169" s="2"/>
      <c r="I169" s="1"/>
      <c r="J169" s="1"/>
      <c r="K169" s="1"/>
      <c r="L169" s="3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</row>
    <row r="170" spans="1:92" ht="16">
      <c r="A170" s="1"/>
      <c r="B170" s="14"/>
      <c r="C170" s="1"/>
      <c r="D170" s="1"/>
      <c r="E170" s="2"/>
      <c r="F170" s="2"/>
      <c r="G170" s="2"/>
      <c r="H170" s="2"/>
      <c r="I170" s="1"/>
      <c r="J170" s="1"/>
      <c r="K170" s="1"/>
      <c r="L170" s="3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</row>
    <row r="171" spans="1:92" ht="16">
      <c r="A171" s="1"/>
      <c r="B171" s="14"/>
      <c r="C171" s="1"/>
      <c r="D171" s="1"/>
      <c r="E171" s="2"/>
      <c r="F171" s="2"/>
      <c r="G171" s="2"/>
      <c r="H171" s="2"/>
      <c r="I171" s="1"/>
      <c r="J171" s="1"/>
      <c r="K171" s="1"/>
      <c r="L171" s="3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</row>
    <row r="172" spans="1:92" ht="16">
      <c r="A172" s="1"/>
      <c r="B172" s="14"/>
      <c r="C172" s="1"/>
      <c r="D172" s="1"/>
      <c r="E172" s="2"/>
      <c r="F172" s="2"/>
      <c r="G172" s="2"/>
      <c r="H172" s="2"/>
      <c r="I172" s="1"/>
      <c r="J172" s="1"/>
      <c r="K172" s="1"/>
      <c r="L172" s="3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</row>
    <row r="173" spans="1:92" ht="16">
      <c r="A173" s="1"/>
      <c r="B173" s="14"/>
      <c r="C173" s="1"/>
      <c r="D173" s="1"/>
      <c r="E173" s="2"/>
      <c r="F173" s="2"/>
      <c r="G173" s="2"/>
      <c r="H173" s="2"/>
      <c r="I173" s="1"/>
      <c r="J173" s="1"/>
      <c r="K173" s="1"/>
      <c r="L173" s="3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</row>
    <row r="174" spans="1:92" ht="16">
      <c r="A174" s="1"/>
      <c r="B174" s="14"/>
      <c r="C174" s="1"/>
      <c r="D174" s="1"/>
      <c r="E174" s="2"/>
      <c r="F174" s="2"/>
      <c r="G174" s="2"/>
      <c r="H174" s="2"/>
      <c r="I174" s="1"/>
      <c r="J174" s="1"/>
      <c r="K174" s="1"/>
      <c r="L174" s="3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</row>
    <row r="175" spans="1:92" ht="16">
      <c r="A175" s="1"/>
      <c r="B175" s="14"/>
      <c r="C175" s="1"/>
      <c r="D175" s="1"/>
      <c r="E175" s="2"/>
      <c r="F175" s="2"/>
      <c r="G175" s="2"/>
      <c r="H175" s="2"/>
      <c r="I175" s="1"/>
      <c r="J175" s="1"/>
      <c r="K175" s="1"/>
      <c r="L175" s="3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</row>
    <row r="176" spans="1:92" ht="16">
      <c r="A176" s="1"/>
      <c r="B176" s="14"/>
      <c r="C176" s="1"/>
      <c r="D176" s="1"/>
      <c r="E176" s="2"/>
      <c r="F176" s="2"/>
      <c r="G176" s="2"/>
      <c r="H176" s="2"/>
      <c r="I176" s="1"/>
      <c r="J176" s="1"/>
      <c r="K176" s="1"/>
      <c r="L176" s="3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</row>
    <row r="177" spans="1:92" ht="16">
      <c r="A177" s="1"/>
      <c r="B177" s="14"/>
      <c r="C177" s="1"/>
      <c r="D177" s="1"/>
      <c r="E177" s="2"/>
      <c r="F177" s="2"/>
      <c r="G177" s="2"/>
      <c r="H177" s="2"/>
      <c r="I177" s="1"/>
      <c r="J177" s="1"/>
      <c r="K177" s="1"/>
      <c r="L177" s="3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</row>
    <row r="178" spans="1:92" ht="16">
      <c r="A178" s="1"/>
      <c r="B178" s="14"/>
      <c r="C178" s="1"/>
      <c r="D178" s="1"/>
      <c r="E178" s="2"/>
      <c r="F178" s="2"/>
      <c r="G178" s="2"/>
      <c r="H178" s="2"/>
      <c r="I178" s="1"/>
      <c r="J178" s="1"/>
      <c r="K178" s="1"/>
      <c r="L178" s="3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</row>
    <row r="179" spans="1:92" ht="16">
      <c r="A179" s="1"/>
      <c r="B179" s="14"/>
      <c r="C179" s="1"/>
      <c r="D179" s="1"/>
      <c r="E179" s="2"/>
      <c r="F179" s="2"/>
      <c r="G179" s="2"/>
      <c r="H179" s="2"/>
      <c r="I179" s="1"/>
      <c r="J179" s="1"/>
      <c r="K179" s="1"/>
      <c r="L179" s="3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</row>
    <row r="180" spans="1:92" ht="16">
      <c r="A180" s="1"/>
      <c r="B180" s="14"/>
      <c r="C180" s="1"/>
      <c r="D180" s="1"/>
      <c r="E180" s="2"/>
      <c r="F180" s="2"/>
      <c r="G180" s="2"/>
      <c r="H180" s="2"/>
      <c r="I180" s="1"/>
      <c r="J180" s="1"/>
      <c r="K180" s="1"/>
      <c r="L180" s="3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</row>
    <row r="181" spans="1:92" ht="16">
      <c r="A181" s="1"/>
      <c r="B181" s="14"/>
      <c r="C181" s="1"/>
      <c r="D181" s="1"/>
      <c r="E181" s="2"/>
      <c r="F181" s="2"/>
      <c r="G181" s="2"/>
      <c r="H181" s="2"/>
      <c r="I181" s="1"/>
      <c r="J181" s="1"/>
      <c r="K181" s="1"/>
      <c r="L181" s="3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1:92" ht="16">
      <c r="A182" s="1"/>
      <c r="B182" s="14"/>
      <c r="C182" s="1"/>
      <c r="D182" s="1"/>
      <c r="E182" s="2"/>
      <c r="F182" s="2"/>
      <c r="G182" s="2"/>
      <c r="H182" s="2"/>
      <c r="I182" s="1"/>
      <c r="J182" s="1"/>
      <c r="K182" s="1"/>
      <c r="L182" s="3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</row>
    <row r="183" spans="1:92" ht="16">
      <c r="A183" s="1"/>
      <c r="B183" s="14"/>
      <c r="C183" s="1"/>
      <c r="D183" s="1"/>
      <c r="E183" s="2"/>
      <c r="F183" s="2"/>
      <c r="G183" s="2"/>
      <c r="H183" s="2"/>
      <c r="I183" s="1"/>
      <c r="J183" s="1"/>
      <c r="K183" s="1"/>
      <c r="L183" s="3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</row>
    <row r="184" spans="1:92" ht="16">
      <c r="A184" s="1"/>
      <c r="B184" s="14"/>
      <c r="C184" s="1"/>
      <c r="D184" s="1"/>
      <c r="E184" s="2"/>
      <c r="F184" s="2"/>
      <c r="G184" s="2"/>
      <c r="H184" s="2"/>
      <c r="I184" s="1"/>
      <c r="J184" s="1"/>
      <c r="K184" s="1"/>
      <c r="L184" s="3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</row>
    <row r="185" spans="1:92" ht="16">
      <c r="A185" s="1"/>
      <c r="B185" s="14"/>
      <c r="C185" s="1"/>
      <c r="D185" s="1"/>
      <c r="E185" s="2"/>
      <c r="F185" s="2"/>
      <c r="G185" s="2"/>
      <c r="H185" s="2"/>
      <c r="I185" s="1"/>
      <c r="J185" s="1"/>
      <c r="K185" s="1"/>
      <c r="L185" s="3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</row>
    <row r="186" spans="1:92" ht="16">
      <c r="A186" s="1"/>
      <c r="B186" s="14"/>
      <c r="C186" s="1"/>
      <c r="D186" s="1"/>
      <c r="E186" s="2"/>
      <c r="F186" s="2"/>
      <c r="G186" s="2"/>
      <c r="H186" s="2"/>
      <c r="I186" s="1"/>
      <c r="J186" s="1"/>
      <c r="K186" s="1"/>
      <c r="L186" s="3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</row>
    <row r="187" spans="1:92" ht="16">
      <c r="A187" s="1"/>
      <c r="B187" s="14"/>
      <c r="C187" s="1"/>
      <c r="D187" s="1"/>
      <c r="E187" s="2"/>
      <c r="F187" s="2"/>
      <c r="G187" s="2"/>
      <c r="H187" s="2"/>
      <c r="I187" s="1"/>
      <c r="J187" s="1"/>
      <c r="K187" s="1"/>
      <c r="L187" s="3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</row>
    <row r="188" spans="1:92" ht="16">
      <c r="A188" s="1"/>
      <c r="B188" s="14"/>
      <c r="C188" s="1"/>
      <c r="D188" s="1"/>
      <c r="E188" s="2"/>
      <c r="F188" s="2"/>
      <c r="G188" s="2"/>
      <c r="H188" s="2"/>
      <c r="I188" s="1"/>
      <c r="J188" s="1"/>
      <c r="K188" s="1"/>
      <c r="L188" s="3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</row>
    <row r="189" spans="1:92" ht="16">
      <c r="A189" s="1"/>
      <c r="B189" s="14"/>
      <c r="C189" s="1"/>
      <c r="D189" s="1"/>
      <c r="E189" s="2"/>
      <c r="F189" s="2"/>
      <c r="G189" s="2"/>
      <c r="H189" s="2"/>
      <c r="I189" s="1"/>
      <c r="J189" s="1"/>
      <c r="K189" s="1"/>
      <c r="L189" s="3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</row>
    <row r="190" spans="1:92" ht="16">
      <c r="A190" s="1"/>
      <c r="B190" s="14"/>
      <c r="C190" s="1"/>
      <c r="D190" s="1"/>
      <c r="E190" s="2"/>
      <c r="F190" s="2"/>
      <c r="G190" s="2"/>
      <c r="H190" s="2"/>
      <c r="I190" s="1"/>
      <c r="J190" s="1"/>
      <c r="K190" s="1"/>
      <c r="L190" s="3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</row>
    <row r="191" spans="1:92" ht="16">
      <c r="A191" s="1"/>
      <c r="B191" s="14"/>
      <c r="C191" s="1"/>
      <c r="D191" s="1"/>
      <c r="E191" s="2"/>
      <c r="F191" s="2"/>
      <c r="G191" s="2"/>
      <c r="H191" s="2"/>
      <c r="I191" s="1"/>
      <c r="J191" s="1"/>
      <c r="K191" s="1"/>
      <c r="L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 spans="1:92" ht="16">
      <c r="A192" s="1"/>
      <c r="B192" s="14"/>
      <c r="C192" s="1"/>
      <c r="D192" s="1"/>
      <c r="E192" s="2"/>
      <c r="F192" s="2"/>
      <c r="G192" s="2"/>
      <c r="H192" s="2"/>
      <c r="I192" s="1"/>
      <c r="J192" s="1"/>
      <c r="K192" s="1"/>
      <c r="L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 spans="1:92" ht="16">
      <c r="A193" s="1"/>
      <c r="B193" s="14"/>
      <c r="C193" s="1"/>
      <c r="D193" s="1"/>
      <c r="E193" s="2"/>
      <c r="F193" s="2"/>
      <c r="G193" s="2"/>
      <c r="H193" s="2"/>
      <c r="I193" s="1"/>
      <c r="J193" s="1"/>
      <c r="K193" s="1"/>
      <c r="L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</row>
    <row r="194" spans="1:92" ht="16">
      <c r="A194" s="1"/>
      <c r="B194" s="14"/>
      <c r="C194" s="1"/>
      <c r="D194" s="1"/>
      <c r="E194" s="2"/>
      <c r="F194" s="2"/>
      <c r="G194" s="2"/>
      <c r="H194" s="2"/>
      <c r="I194" s="1"/>
      <c r="J194" s="1"/>
      <c r="K194" s="1"/>
      <c r="L194" s="3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</row>
    <row r="195" spans="1:92" ht="16">
      <c r="A195" s="1"/>
      <c r="B195" s="14"/>
      <c r="C195" s="1"/>
      <c r="D195" s="1"/>
      <c r="E195" s="2"/>
      <c r="F195" s="2"/>
      <c r="G195" s="2"/>
      <c r="H195" s="2"/>
      <c r="I195" s="1"/>
      <c r="J195" s="1"/>
      <c r="K195" s="1"/>
      <c r="L195" s="3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</row>
    <row r="196" spans="1:92" ht="16">
      <c r="A196" s="1"/>
      <c r="B196" s="14"/>
      <c r="C196" s="1"/>
      <c r="D196" s="1"/>
      <c r="E196" s="2"/>
      <c r="F196" s="2"/>
      <c r="G196" s="2"/>
      <c r="H196" s="2"/>
      <c r="I196" s="1"/>
      <c r="J196" s="1"/>
      <c r="K196" s="1"/>
      <c r="L196" s="3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</row>
    <row r="197" spans="1:92" ht="16">
      <c r="A197" s="1"/>
      <c r="B197" s="14"/>
      <c r="C197" s="1"/>
      <c r="D197" s="1"/>
      <c r="E197" s="2"/>
      <c r="F197" s="2"/>
      <c r="G197" s="2"/>
      <c r="H197" s="2"/>
      <c r="I197" s="1"/>
      <c r="J197" s="1"/>
      <c r="K197" s="1"/>
      <c r="L197" s="3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</row>
    <row r="198" spans="1:92" ht="16">
      <c r="A198" s="1"/>
      <c r="B198" s="14"/>
      <c r="C198" s="1"/>
      <c r="D198" s="1"/>
      <c r="E198" s="2"/>
      <c r="F198" s="2"/>
      <c r="G198" s="2"/>
      <c r="H198" s="2"/>
      <c r="I198" s="1"/>
      <c r="J198" s="1"/>
      <c r="K198" s="1"/>
      <c r="L198" s="3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</row>
    <row r="199" spans="1:92" ht="16">
      <c r="A199" s="1"/>
      <c r="B199" s="14"/>
      <c r="C199" s="1"/>
      <c r="D199" s="1"/>
      <c r="E199" s="2"/>
      <c r="F199" s="2"/>
      <c r="G199" s="2"/>
      <c r="H199" s="2"/>
      <c r="I199" s="1"/>
      <c r="J199" s="1"/>
      <c r="K199" s="1"/>
      <c r="L199" s="3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</row>
    <row r="200" spans="1:92" ht="16">
      <c r="A200" s="1"/>
      <c r="B200" s="14"/>
      <c r="C200" s="1"/>
      <c r="D200" s="1"/>
      <c r="E200" s="2"/>
      <c r="F200" s="2"/>
      <c r="G200" s="2"/>
      <c r="H200" s="2"/>
      <c r="I200" s="1"/>
      <c r="J200" s="1"/>
      <c r="K200" s="1"/>
      <c r="L200" s="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</row>
    <row r="201" spans="1:92" ht="16">
      <c r="A201" s="1"/>
      <c r="B201" s="14"/>
      <c r="C201" s="1"/>
      <c r="D201" s="1"/>
      <c r="E201" s="2"/>
      <c r="F201" s="2"/>
      <c r="G201" s="2"/>
      <c r="H201" s="2"/>
      <c r="I201" s="1"/>
      <c r="J201" s="1"/>
      <c r="K201" s="1"/>
      <c r="L201" s="3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</row>
    <row r="202" spans="1:92" ht="16">
      <c r="A202" s="1"/>
      <c r="B202" s="14"/>
      <c r="C202" s="1"/>
      <c r="D202" s="1"/>
      <c r="E202" s="2"/>
      <c r="F202" s="2"/>
      <c r="G202" s="2"/>
      <c r="H202" s="2"/>
      <c r="I202" s="1"/>
      <c r="J202" s="1"/>
      <c r="K202" s="1"/>
      <c r="L202" s="3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</row>
    <row r="203" spans="1:92" ht="16">
      <c r="A203" s="1"/>
      <c r="B203" s="14"/>
      <c r="C203" s="1"/>
      <c r="D203" s="1"/>
      <c r="E203" s="2"/>
      <c r="F203" s="2"/>
      <c r="G203" s="2"/>
      <c r="H203" s="2"/>
      <c r="I203" s="1"/>
      <c r="J203" s="1"/>
      <c r="K203" s="1"/>
      <c r="L203" s="3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</row>
    <row r="204" spans="1:92" ht="16">
      <c r="A204" s="1"/>
      <c r="B204" s="14"/>
      <c r="C204" s="1"/>
      <c r="D204" s="1"/>
      <c r="E204" s="2"/>
      <c r="F204" s="2"/>
      <c r="G204" s="2"/>
      <c r="H204" s="2"/>
      <c r="I204" s="1"/>
      <c r="J204" s="1"/>
      <c r="K204" s="1"/>
      <c r="L204" s="3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</row>
    <row r="205" spans="1:92" ht="16">
      <c r="A205" s="1"/>
      <c r="B205" s="14"/>
      <c r="C205" s="1"/>
      <c r="D205" s="1"/>
      <c r="E205" s="2"/>
      <c r="F205" s="2"/>
      <c r="G205" s="2"/>
      <c r="H205" s="2"/>
      <c r="I205" s="1"/>
      <c r="J205" s="1"/>
      <c r="K205" s="1"/>
      <c r="L205" s="3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</row>
    <row r="206" spans="1:92" ht="16">
      <c r="A206" s="1"/>
      <c r="B206" s="14"/>
      <c r="C206" s="1"/>
      <c r="D206" s="1"/>
      <c r="E206" s="2"/>
      <c r="F206" s="2"/>
      <c r="G206" s="2"/>
      <c r="H206" s="2"/>
      <c r="I206" s="1"/>
      <c r="J206" s="1"/>
      <c r="K206" s="1"/>
      <c r="L206" s="3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</row>
    <row r="207" spans="1:92" ht="16">
      <c r="A207" s="1"/>
      <c r="B207" s="14"/>
      <c r="C207" s="1"/>
      <c r="D207" s="1"/>
      <c r="E207" s="2"/>
      <c r="F207" s="2"/>
      <c r="G207" s="2"/>
      <c r="H207" s="2"/>
      <c r="I207" s="1"/>
      <c r="J207" s="1"/>
      <c r="K207" s="1"/>
      <c r="L207" s="3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</row>
    <row r="208" spans="1:92" ht="16">
      <c r="A208" s="1"/>
      <c r="B208" s="14"/>
      <c r="C208" s="1"/>
      <c r="D208" s="1"/>
      <c r="E208" s="2"/>
      <c r="F208" s="2"/>
      <c r="G208" s="2"/>
      <c r="H208" s="2"/>
      <c r="I208" s="1"/>
      <c r="J208" s="1"/>
      <c r="K208" s="1"/>
      <c r="L208" s="3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</row>
    <row r="209" spans="1:92" ht="16">
      <c r="A209" s="1"/>
      <c r="B209" s="14"/>
      <c r="C209" s="1"/>
      <c r="D209" s="1"/>
      <c r="E209" s="2"/>
      <c r="F209" s="2"/>
      <c r="G209" s="2"/>
      <c r="H209" s="2"/>
      <c r="I209" s="1"/>
      <c r="J209" s="1"/>
      <c r="K209" s="1"/>
      <c r="L209" s="3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</row>
    <row r="210" spans="1:92" ht="16">
      <c r="A210" s="1"/>
      <c r="B210" s="14"/>
      <c r="C210" s="1"/>
      <c r="D210" s="1"/>
      <c r="E210" s="2"/>
      <c r="F210" s="2"/>
      <c r="G210" s="2"/>
      <c r="H210" s="2"/>
      <c r="I210" s="1"/>
      <c r="J210" s="1"/>
      <c r="K210" s="1"/>
      <c r="L210" s="3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</row>
    <row r="211" spans="1:92" ht="16">
      <c r="A211" s="1"/>
      <c r="B211" s="14"/>
      <c r="C211" s="1"/>
      <c r="D211" s="1"/>
      <c r="E211" s="2"/>
      <c r="F211" s="2"/>
      <c r="G211" s="2"/>
      <c r="H211" s="2"/>
      <c r="I211" s="1"/>
      <c r="J211" s="1"/>
      <c r="K211" s="1"/>
      <c r="L211" s="3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</row>
    <row r="212" spans="1:92" ht="16">
      <c r="A212" s="1"/>
      <c r="B212" s="14"/>
      <c r="C212" s="1"/>
      <c r="D212" s="1"/>
      <c r="E212" s="2"/>
      <c r="F212" s="2"/>
      <c r="G212" s="2"/>
      <c r="H212" s="2"/>
      <c r="I212" s="1"/>
      <c r="J212" s="1"/>
      <c r="K212" s="1"/>
      <c r="L212" s="3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</row>
    <row r="213" spans="1:92" ht="16">
      <c r="A213" s="1"/>
      <c r="B213" s="14"/>
      <c r="C213" s="1"/>
      <c r="D213" s="1"/>
      <c r="E213" s="2"/>
      <c r="F213" s="2"/>
      <c r="G213" s="2"/>
      <c r="H213" s="2"/>
      <c r="I213" s="1"/>
      <c r="J213" s="1"/>
      <c r="K213" s="1"/>
      <c r="L213" s="3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</row>
    <row r="214" spans="1:92" ht="16">
      <c r="A214" s="1"/>
      <c r="B214" s="14"/>
      <c r="C214" s="1"/>
      <c r="D214" s="1"/>
      <c r="E214" s="2"/>
      <c r="F214" s="2"/>
      <c r="G214" s="2"/>
      <c r="H214" s="2"/>
      <c r="I214" s="1"/>
      <c r="J214" s="1"/>
      <c r="K214" s="1"/>
      <c r="L214" s="3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</row>
    <row r="215" spans="1:92" ht="16">
      <c r="A215" s="1"/>
      <c r="B215" s="14"/>
      <c r="C215" s="1"/>
      <c r="D215" s="1"/>
      <c r="E215" s="2"/>
      <c r="F215" s="2"/>
      <c r="G215" s="2"/>
      <c r="H215" s="2"/>
      <c r="I215" s="1"/>
      <c r="J215" s="1"/>
      <c r="K215" s="1"/>
      <c r="L215" s="3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</row>
    <row r="216" spans="1:92" ht="16">
      <c r="A216" s="1"/>
      <c r="B216" s="14"/>
      <c r="C216" s="1"/>
      <c r="D216" s="1"/>
      <c r="E216" s="2"/>
      <c r="F216" s="2"/>
      <c r="G216" s="2"/>
      <c r="H216" s="2"/>
      <c r="I216" s="1"/>
      <c r="J216" s="1"/>
      <c r="K216" s="1"/>
      <c r="L216" s="3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</row>
    <row r="217" spans="1:92" ht="16">
      <c r="A217" s="1"/>
      <c r="B217" s="14"/>
      <c r="C217" s="1"/>
      <c r="D217" s="1"/>
      <c r="E217" s="2"/>
      <c r="F217" s="2"/>
      <c r="G217" s="2"/>
      <c r="H217" s="2"/>
      <c r="I217" s="1"/>
      <c r="J217" s="1"/>
      <c r="K217" s="1"/>
      <c r="L217" s="3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</row>
    <row r="218" spans="1:92" ht="16">
      <c r="A218" s="1"/>
      <c r="B218" s="14"/>
      <c r="C218" s="1"/>
      <c r="D218" s="1"/>
      <c r="E218" s="2"/>
      <c r="F218" s="2"/>
      <c r="G218" s="2"/>
      <c r="H218" s="2"/>
      <c r="I218" s="1"/>
      <c r="J218" s="1"/>
      <c r="K218" s="1"/>
      <c r="L218" s="3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</row>
    <row r="219" spans="1:92" ht="16">
      <c r="A219" s="1"/>
      <c r="B219" s="14"/>
      <c r="C219" s="1"/>
      <c r="D219" s="1"/>
      <c r="E219" s="2"/>
      <c r="F219" s="2"/>
      <c r="G219" s="2"/>
      <c r="H219" s="2"/>
      <c r="I219" s="1"/>
      <c r="J219" s="1"/>
      <c r="K219" s="1"/>
      <c r="L219" s="3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</row>
    <row r="220" spans="1:92" ht="16">
      <c r="A220" s="1"/>
      <c r="B220" s="14"/>
      <c r="C220" s="1"/>
      <c r="D220" s="1"/>
      <c r="E220" s="2"/>
      <c r="F220" s="2"/>
      <c r="G220" s="2"/>
      <c r="H220" s="2"/>
      <c r="I220" s="1"/>
      <c r="J220" s="1"/>
      <c r="K220" s="1"/>
      <c r="L220" s="3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</row>
    <row r="221" spans="1:92" ht="16">
      <c r="A221" s="1"/>
      <c r="B221" s="14"/>
      <c r="C221" s="1"/>
      <c r="D221" s="1"/>
      <c r="E221" s="2"/>
      <c r="F221" s="2"/>
      <c r="G221" s="2"/>
      <c r="H221" s="2"/>
      <c r="I221" s="1"/>
      <c r="J221" s="1"/>
      <c r="K221" s="1"/>
      <c r="L221" s="3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</row>
    <row r="222" spans="1:92" ht="16">
      <c r="A222" s="1"/>
      <c r="B222" s="14"/>
      <c r="C222" s="1"/>
      <c r="D222" s="1"/>
      <c r="E222" s="2"/>
      <c r="F222" s="2"/>
      <c r="G222" s="2"/>
      <c r="H222" s="2"/>
      <c r="I222" s="1"/>
      <c r="J222" s="1"/>
      <c r="K222" s="1"/>
      <c r="L222" s="3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</row>
    <row r="223" spans="1:92" ht="16">
      <c r="A223" s="1"/>
      <c r="B223" s="14"/>
      <c r="C223" s="1"/>
      <c r="D223" s="1"/>
      <c r="E223" s="2"/>
      <c r="F223" s="2"/>
      <c r="G223" s="2"/>
      <c r="H223" s="2"/>
      <c r="I223" s="1"/>
      <c r="J223" s="1"/>
      <c r="K223" s="1"/>
      <c r="L223" s="3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</row>
    <row r="224" spans="1:92" ht="16">
      <c r="A224" s="1"/>
      <c r="B224" s="14"/>
      <c r="C224" s="1"/>
      <c r="D224" s="1"/>
      <c r="E224" s="2"/>
      <c r="F224" s="2"/>
      <c r="G224" s="2"/>
      <c r="H224" s="2"/>
      <c r="I224" s="1"/>
      <c r="J224" s="1"/>
      <c r="K224" s="1"/>
      <c r="L224" s="3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</row>
    <row r="225" spans="1:92" ht="16">
      <c r="A225" s="1"/>
      <c r="B225" s="14"/>
      <c r="C225" s="1"/>
      <c r="D225" s="1"/>
      <c r="E225" s="2"/>
      <c r="F225" s="2"/>
      <c r="G225" s="2"/>
      <c r="H225" s="2"/>
      <c r="I225" s="1"/>
      <c r="J225" s="1"/>
      <c r="K225" s="1"/>
      <c r="L225" s="3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</row>
    <row r="226" spans="1:92" ht="16">
      <c r="A226" s="1"/>
      <c r="B226" s="14"/>
      <c r="C226" s="1"/>
      <c r="D226" s="1"/>
      <c r="E226" s="2"/>
      <c r="F226" s="2"/>
      <c r="G226" s="2"/>
      <c r="H226" s="2"/>
      <c r="I226" s="1"/>
      <c r="J226" s="1"/>
      <c r="K226" s="1"/>
      <c r="L226" s="3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</row>
    <row r="227" spans="1:92" ht="16">
      <c r="A227" s="1"/>
      <c r="B227" s="14"/>
      <c r="C227" s="1"/>
      <c r="D227" s="1"/>
      <c r="E227" s="2"/>
      <c r="F227" s="2"/>
      <c r="G227" s="2"/>
      <c r="H227" s="2"/>
      <c r="I227" s="1"/>
      <c r="J227" s="1"/>
      <c r="K227" s="1"/>
      <c r="L227" s="3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</row>
    <row r="228" spans="1:92" ht="16">
      <c r="A228" s="1"/>
      <c r="B228" s="14"/>
      <c r="C228" s="1"/>
      <c r="D228" s="1"/>
      <c r="E228" s="2"/>
      <c r="F228" s="2"/>
      <c r="G228" s="2"/>
      <c r="H228" s="2"/>
      <c r="I228" s="1"/>
      <c r="J228" s="1"/>
      <c r="K228" s="1"/>
      <c r="L228" s="3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</row>
    <row r="229" spans="1:92" ht="16">
      <c r="A229" s="1"/>
      <c r="B229" s="14"/>
      <c r="C229" s="1"/>
      <c r="D229" s="1"/>
      <c r="E229" s="2"/>
      <c r="F229" s="2"/>
      <c r="G229" s="2"/>
      <c r="H229" s="2"/>
      <c r="I229" s="1"/>
      <c r="J229" s="1"/>
      <c r="K229" s="1"/>
      <c r="L229" s="3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</row>
    <row r="230" spans="1:92" ht="16">
      <c r="A230" s="1"/>
      <c r="B230" s="14"/>
      <c r="C230" s="1"/>
      <c r="D230" s="1"/>
      <c r="E230" s="2"/>
      <c r="F230" s="2"/>
      <c r="G230" s="2"/>
      <c r="H230" s="2"/>
      <c r="I230" s="1"/>
      <c r="J230" s="1"/>
      <c r="K230" s="1"/>
      <c r="L230" s="3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</row>
    <row r="231" spans="1:92" ht="16">
      <c r="A231" s="1"/>
      <c r="B231" s="14"/>
      <c r="C231" s="1"/>
      <c r="D231" s="1"/>
      <c r="E231" s="2"/>
      <c r="F231" s="2"/>
      <c r="G231" s="2"/>
      <c r="H231" s="2"/>
      <c r="I231" s="1"/>
      <c r="J231" s="1"/>
      <c r="K231" s="1"/>
      <c r="L231" s="3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</row>
    <row r="232" spans="1:92" ht="16">
      <c r="A232" s="1"/>
      <c r="B232" s="14"/>
      <c r="C232" s="1"/>
      <c r="D232" s="1"/>
      <c r="E232" s="2"/>
      <c r="F232" s="2"/>
      <c r="G232" s="2"/>
      <c r="H232" s="2"/>
      <c r="I232" s="1"/>
      <c r="J232" s="1"/>
      <c r="K232" s="1"/>
      <c r="L232" s="3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</row>
    <row r="233" spans="1:92" ht="16">
      <c r="A233" s="1"/>
      <c r="B233" s="14"/>
      <c r="C233" s="1"/>
      <c r="D233" s="1"/>
      <c r="E233" s="2"/>
      <c r="F233" s="2"/>
      <c r="G233" s="2"/>
      <c r="H233" s="2"/>
      <c r="I233" s="1"/>
      <c r="J233" s="1"/>
      <c r="K233" s="1"/>
      <c r="L233" s="3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</row>
    <row r="234" spans="1:92" ht="16">
      <c r="A234" s="1"/>
      <c r="B234" s="14"/>
      <c r="C234" s="1"/>
      <c r="D234" s="1"/>
      <c r="E234" s="2"/>
      <c r="F234" s="2"/>
      <c r="G234" s="2"/>
      <c r="H234" s="2"/>
      <c r="I234" s="1"/>
      <c r="J234" s="1"/>
      <c r="K234" s="1"/>
      <c r="L234" s="3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</row>
    <row r="235" spans="1:92" ht="16">
      <c r="A235" s="1"/>
      <c r="B235" s="14"/>
      <c r="C235" s="1"/>
      <c r="D235" s="1"/>
      <c r="E235" s="2"/>
      <c r="F235" s="2"/>
      <c r="G235" s="2"/>
      <c r="H235" s="2"/>
      <c r="I235" s="1"/>
      <c r="J235" s="1"/>
      <c r="K235" s="1"/>
      <c r="L235" s="3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</row>
    <row r="236" spans="1:92" ht="16">
      <c r="A236" s="1"/>
      <c r="B236" s="14"/>
      <c r="C236" s="1"/>
      <c r="D236" s="1"/>
      <c r="E236" s="2"/>
      <c r="F236" s="2"/>
      <c r="G236" s="2"/>
      <c r="H236" s="2"/>
      <c r="I236" s="1"/>
      <c r="J236" s="1"/>
      <c r="K236" s="1"/>
      <c r="L236" s="3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</row>
    <row r="237" spans="1:92" ht="16">
      <c r="A237" s="1"/>
      <c r="B237" s="14"/>
      <c r="C237" s="1"/>
      <c r="D237" s="1"/>
      <c r="E237" s="2"/>
      <c r="F237" s="2"/>
      <c r="G237" s="2"/>
      <c r="H237" s="2"/>
      <c r="I237" s="1"/>
      <c r="J237" s="1"/>
      <c r="K237" s="1"/>
      <c r="L237" s="3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</row>
    <row r="238" spans="1:92" ht="16">
      <c r="A238" s="1"/>
      <c r="B238" s="14"/>
      <c r="C238" s="1"/>
      <c r="D238" s="1"/>
      <c r="E238" s="2"/>
      <c r="F238" s="2"/>
      <c r="G238" s="2"/>
      <c r="H238" s="2"/>
      <c r="I238" s="1"/>
      <c r="J238" s="1"/>
      <c r="K238" s="1"/>
      <c r="L238" s="3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</row>
    <row r="239" spans="1:92" ht="16">
      <c r="A239" s="1"/>
      <c r="B239" s="14"/>
      <c r="C239" s="1"/>
      <c r="D239" s="1"/>
      <c r="E239" s="2"/>
      <c r="F239" s="2"/>
      <c r="G239" s="2"/>
      <c r="H239" s="2"/>
      <c r="I239" s="1"/>
      <c r="J239" s="1"/>
      <c r="K239" s="1"/>
      <c r="L239" s="3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</row>
    <row r="240" spans="1:92" ht="16">
      <c r="A240" s="1"/>
      <c r="B240" s="14"/>
      <c r="C240" s="1"/>
      <c r="D240" s="1"/>
      <c r="E240" s="2"/>
      <c r="F240" s="2"/>
      <c r="G240" s="2"/>
      <c r="H240" s="2"/>
      <c r="I240" s="1"/>
      <c r="J240" s="1"/>
      <c r="K240" s="1"/>
      <c r="L240" s="3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</row>
    <row r="241" spans="1:92" ht="16">
      <c r="A241" s="1"/>
      <c r="B241" s="14"/>
      <c r="C241" s="1"/>
      <c r="D241" s="1"/>
      <c r="E241" s="2"/>
      <c r="F241" s="2"/>
      <c r="G241" s="2"/>
      <c r="H241" s="2"/>
      <c r="I241" s="1"/>
      <c r="J241" s="1"/>
      <c r="K241" s="1"/>
      <c r="L241" s="3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</row>
    <row r="242" spans="1:92" ht="16">
      <c r="A242" s="1"/>
      <c r="B242" s="14"/>
      <c r="C242" s="1"/>
      <c r="D242" s="1"/>
      <c r="E242" s="2"/>
      <c r="F242" s="2"/>
      <c r="G242" s="2"/>
      <c r="H242" s="2"/>
      <c r="I242" s="1"/>
      <c r="J242" s="1"/>
      <c r="K242" s="1"/>
      <c r="L242" s="3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</row>
    <row r="243" spans="1:92" ht="16">
      <c r="A243" s="1"/>
      <c r="B243" s="14"/>
      <c r="C243" s="1"/>
      <c r="D243" s="1"/>
      <c r="E243" s="2"/>
      <c r="F243" s="2"/>
      <c r="G243" s="2"/>
      <c r="H243" s="2"/>
      <c r="I243" s="1"/>
      <c r="J243" s="1"/>
      <c r="K243" s="1"/>
      <c r="L243" s="3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</row>
    <row r="244" spans="1:92" ht="16">
      <c r="A244" s="1"/>
      <c r="B244" s="14"/>
      <c r="C244" s="1"/>
      <c r="D244" s="1"/>
      <c r="E244" s="2"/>
      <c r="F244" s="2"/>
      <c r="G244" s="2"/>
      <c r="H244" s="2"/>
      <c r="I244" s="1"/>
      <c r="J244" s="1"/>
      <c r="K244" s="1"/>
      <c r="L244" s="3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</row>
    <row r="245" spans="1:92" ht="16">
      <c r="A245" s="1"/>
      <c r="B245" s="14"/>
      <c r="C245" s="1"/>
      <c r="D245" s="1"/>
      <c r="E245" s="2"/>
      <c r="F245" s="2"/>
      <c r="G245" s="2"/>
      <c r="H245" s="2"/>
      <c r="I245" s="1"/>
      <c r="J245" s="1"/>
      <c r="K245" s="1"/>
      <c r="L245" s="3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</row>
    <row r="246" spans="1:92" ht="16">
      <c r="A246" s="1"/>
      <c r="B246" s="14"/>
      <c r="C246" s="1"/>
      <c r="D246" s="1"/>
      <c r="E246" s="2"/>
      <c r="F246" s="2"/>
      <c r="G246" s="2"/>
      <c r="H246" s="2"/>
      <c r="I246" s="1"/>
      <c r="J246" s="1"/>
      <c r="K246" s="1"/>
      <c r="L246" s="3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</row>
    <row r="247" spans="1:92" ht="16">
      <c r="A247" s="1"/>
      <c r="B247" s="14"/>
      <c r="C247" s="1"/>
      <c r="D247" s="1"/>
      <c r="E247" s="2"/>
      <c r="F247" s="2"/>
      <c r="G247" s="2"/>
      <c r="H247" s="2"/>
      <c r="I247" s="1"/>
      <c r="J247" s="1"/>
      <c r="K247" s="1"/>
      <c r="L247" s="3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</row>
    <row r="248" spans="1:92" ht="16">
      <c r="A248" s="1"/>
      <c r="B248" s="14"/>
      <c r="C248" s="1"/>
      <c r="D248" s="1"/>
      <c r="E248" s="2"/>
      <c r="F248" s="2"/>
      <c r="G248" s="2"/>
      <c r="H248" s="2"/>
      <c r="I248" s="1"/>
      <c r="J248" s="1"/>
      <c r="K248" s="1"/>
      <c r="L248" s="3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</row>
    <row r="249" spans="1:92" ht="16">
      <c r="A249" s="1"/>
      <c r="B249" s="14"/>
      <c r="C249" s="1"/>
      <c r="D249" s="1"/>
      <c r="E249" s="2"/>
      <c r="F249" s="2"/>
      <c r="G249" s="2"/>
      <c r="H249" s="2"/>
      <c r="I249" s="1"/>
      <c r="J249" s="1"/>
      <c r="K249" s="1"/>
      <c r="L249" s="3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</row>
    <row r="250" spans="1:92" ht="16">
      <c r="A250" s="1"/>
      <c r="B250" s="14"/>
      <c r="C250" s="1"/>
      <c r="D250" s="1"/>
      <c r="E250" s="2"/>
      <c r="F250" s="2"/>
      <c r="G250" s="2"/>
      <c r="H250" s="2"/>
      <c r="I250" s="1"/>
      <c r="J250" s="1"/>
      <c r="K250" s="1"/>
      <c r="L250" s="3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</row>
    <row r="251" spans="1:92" ht="16">
      <c r="A251" s="1"/>
      <c r="B251" s="14"/>
      <c r="C251" s="1"/>
      <c r="D251" s="1"/>
      <c r="E251" s="2"/>
      <c r="F251" s="2"/>
      <c r="G251" s="2"/>
      <c r="H251" s="2"/>
      <c r="I251" s="1"/>
      <c r="J251" s="1"/>
      <c r="K251" s="1"/>
      <c r="L251" s="3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</row>
    <row r="252" spans="1:92" ht="16">
      <c r="A252" s="1"/>
      <c r="B252" s="14"/>
      <c r="C252" s="1"/>
      <c r="D252" s="1"/>
      <c r="E252" s="2"/>
      <c r="F252" s="2"/>
      <c r="G252" s="2"/>
      <c r="H252" s="2"/>
      <c r="I252" s="1"/>
      <c r="J252" s="1"/>
      <c r="K252" s="1"/>
      <c r="L252" s="3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</row>
    <row r="253" spans="1:92" ht="16">
      <c r="A253" s="1"/>
      <c r="B253" s="14"/>
      <c r="C253" s="1"/>
      <c r="D253" s="1"/>
      <c r="E253" s="2"/>
      <c r="F253" s="2"/>
      <c r="G253" s="2"/>
      <c r="H253" s="2"/>
      <c r="I253" s="1"/>
      <c r="J253" s="1"/>
      <c r="K253" s="1"/>
      <c r="L253" s="3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</row>
    <row r="254" spans="1:92" ht="16">
      <c r="A254" s="1"/>
      <c r="B254" s="14"/>
      <c r="C254" s="1"/>
      <c r="D254" s="1"/>
      <c r="E254" s="2"/>
      <c r="F254" s="2"/>
      <c r="G254" s="2"/>
      <c r="H254" s="2"/>
      <c r="I254" s="1"/>
      <c r="J254" s="1"/>
      <c r="K254" s="1"/>
      <c r="L254" s="3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</row>
    <row r="255" spans="1:92" ht="16">
      <c r="A255" s="1"/>
      <c r="B255" s="14"/>
      <c r="C255" s="1"/>
      <c r="D255" s="1"/>
      <c r="E255" s="2"/>
      <c r="F255" s="2"/>
      <c r="G255" s="2"/>
      <c r="H255" s="2"/>
      <c r="I255" s="1"/>
      <c r="J255" s="1"/>
      <c r="K255" s="1"/>
      <c r="L255" s="3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</row>
    <row r="256" spans="1:92" ht="16">
      <c r="A256" s="1"/>
      <c r="B256" s="14"/>
      <c r="C256" s="1"/>
      <c r="D256" s="1"/>
      <c r="E256" s="2"/>
      <c r="F256" s="2"/>
      <c r="G256" s="2"/>
      <c r="H256" s="2"/>
      <c r="I256" s="1"/>
      <c r="J256" s="1"/>
      <c r="K256" s="1"/>
      <c r="L256" s="3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</row>
    <row r="257" spans="1:92" ht="16">
      <c r="A257" s="1"/>
      <c r="B257" s="14"/>
      <c r="C257" s="1"/>
      <c r="D257" s="1"/>
      <c r="E257" s="2"/>
      <c r="F257" s="2"/>
      <c r="G257" s="2"/>
      <c r="H257" s="2"/>
      <c r="I257" s="1"/>
      <c r="J257" s="1"/>
      <c r="K257" s="1"/>
      <c r="L257" s="3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</row>
    <row r="258" spans="1:92" ht="16">
      <c r="A258" s="1"/>
      <c r="B258" s="14"/>
      <c r="C258" s="1"/>
      <c r="D258" s="1"/>
      <c r="E258" s="2"/>
      <c r="F258" s="2"/>
      <c r="G258" s="2"/>
      <c r="H258" s="2"/>
      <c r="I258" s="1"/>
      <c r="J258" s="1"/>
      <c r="K258" s="1"/>
      <c r="L258" s="3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</row>
    <row r="259" spans="1:92" ht="16">
      <c r="A259" s="1"/>
      <c r="B259" s="14"/>
      <c r="C259" s="1"/>
      <c r="D259" s="1"/>
      <c r="E259" s="2"/>
      <c r="F259" s="2"/>
      <c r="G259" s="2"/>
      <c r="H259" s="2"/>
      <c r="I259" s="1"/>
      <c r="J259" s="1"/>
      <c r="K259" s="1"/>
      <c r="L259" s="3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</row>
    <row r="260" spans="1:92" ht="16">
      <c r="A260" s="1"/>
      <c r="B260" s="14"/>
      <c r="C260" s="1"/>
      <c r="D260" s="1"/>
      <c r="E260" s="2"/>
      <c r="F260" s="2"/>
      <c r="G260" s="2"/>
      <c r="H260" s="2"/>
      <c r="I260" s="1"/>
      <c r="J260" s="1"/>
      <c r="K260" s="1"/>
      <c r="L260" s="3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</row>
    <row r="261" spans="1:92" ht="16">
      <c r="A261" s="1"/>
      <c r="B261" s="14"/>
      <c r="C261" s="1"/>
      <c r="D261" s="1"/>
      <c r="E261" s="2"/>
      <c r="F261" s="2"/>
      <c r="G261" s="2"/>
      <c r="H261" s="2"/>
      <c r="I261" s="1"/>
      <c r="J261" s="1"/>
      <c r="K261" s="1"/>
      <c r="L261" s="3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</row>
    <row r="262" spans="1:92" ht="16">
      <c r="A262" s="1"/>
      <c r="B262" s="14"/>
      <c r="C262" s="1"/>
      <c r="D262" s="1"/>
      <c r="E262" s="2"/>
      <c r="F262" s="2"/>
      <c r="G262" s="2"/>
      <c r="H262" s="2"/>
      <c r="I262" s="1"/>
      <c r="J262" s="1"/>
      <c r="K262" s="1"/>
      <c r="L262" s="3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</row>
    <row r="263" spans="1:92" ht="16">
      <c r="A263" s="1"/>
      <c r="B263" s="14"/>
      <c r="C263" s="1"/>
      <c r="D263" s="1"/>
      <c r="E263" s="2"/>
      <c r="F263" s="2"/>
      <c r="G263" s="2"/>
      <c r="H263" s="2"/>
      <c r="I263" s="1"/>
      <c r="J263" s="1"/>
      <c r="K263" s="1"/>
      <c r="L263" s="3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</row>
    <row r="264" spans="1:92" ht="16">
      <c r="A264" s="1"/>
      <c r="B264" s="14"/>
      <c r="C264" s="1"/>
      <c r="D264" s="1"/>
      <c r="E264" s="2"/>
      <c r="F264" s="2"/>
      <c r="G264" s="2"/>
      <c r="H264" s="2"/>
      <c r="I264" s="1"/>
      <c r="J264" s="1"/>
      <c r="K264" s="1"/>
      <c r="L264" s="3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</row>
    <row r="265" spans="1:92" ht="16">
      <c r="A265" s="1"/>
      <c r="B265" s="14"/>
      <c r="C265" s="1"/>
      <c r="D265" s="1"/>
      <c r="E265" s="2"/>
      <c r="F265" s="2"/>
      <c r="G265" s="2"/>
      <c r="H265" s="2"/>
      <c r="I265" s="1"/>
      <c r="J265" s="1"/>
      <c r="K265" s="1"/>
      <c r="L265" s="3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</row>
    <row r="266" spans="1:92" ht="16">
      <c r="A266" s="1"/>
      <c r="B266" s="14"/>
      <c r="C266" s="1"/>
      <c r="D266" s="1"/>
      <c r="E266" s="2"/>
      <c r="F266" s="2"/>
      <c r="G266" s="2"/>
      <c r="H266" s="2"/>
      <c r="I266" s="1"/>
      <c r="J266" s="1"/>
      <c r="K266" s="1"/>
      <c r="L266" s="3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</row>
    <row r="267" spans="1:92" ht="16">
      <c r="A267" s="1"/>
      <c r="B267" s="14"/>
      <c r="C267" s="1"/>
      <c r="D267" s="1"/>
      <c r="E267" s="2"/>
      <c r="F267" s="2"/>
      <c r="G267" s="2"/>
      <c r="H267" s="2"/>
      <c r="I267" s="1"/>
      <c r="J267" s="1"/>
      <c r="K267" s="1"/>
      <c r="L267" s="3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</row>
    <row r="268" spans="1:92" ht="16">
      <c r="A268" s="1"/>
      <c r="B268" s="14"/>
      <c r="C268" s="1"/>
      <c r="D268" s="1"/>
      <c r="E268" s="2"/>
      <c r="F268" s="2"/>
      <c r="G268" s="2"/>
      <c r="H268" s="2"/>
      <c r="I268" s="1"/>
      <c r="J268" s="1"/>
      <c r="K268" s="1"/>
      <c r="L268" s="3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</row>
    <row r="269" spans="1:92" ht="16">
      <c r="A269" s="1"/>
      <c r="B269" s="14"/>
      <c r="C269" s="1"/>
      <c r="D269" s="1"/>
      <c r="E269" s="2"/>
      <c r="F269" s="2"/>
      <c r="G269" s="2"/>
      <c r="H269" s="2"/>
      <c r="I269" s="1"/>
      <c r="J269" s="1"/>
      <c r="K269" s="1"/>
      <c r="L269" s="3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</row>
    <row r="270" spans="1:92" ht="16">
      <c r="A270" s="1"/>
      <c r="B270" s="14"/>
      <c r="C270" s="1"/>
      <c r="D270" s="1"/>
      <c r="E270" s="2"/>
      <c r="F270" s="2"/>
      <c r="G270" s="2"/>
      <c r="H270" s="2"/>
      <c r="I270" s="1"/>
      <c r="J270" s="1"/>
      <c r="K270" s="1"/>
      <c r="L270" s="3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</row>
    <row r="271" spans="1:92" ht="16">
      <c r="A271" s="1"/>
      <c r="B271" s="14"/>
      <c r="C271" s="1"/>
      <c r="D271" s="1"/>
      <c r="E271" s="2"/>
      <c r="F271" s="2"/>
      <c r="G271" s="2"/>
      <c r="H271" s="2"/>
      <c r="I271" s="1"/>
      <c r="J271" s="1"/>
      <c r="K271" s="1"/>
      <c r="L271" s="3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</row>
    <row r="272" spans="1:92" ht="16">
      <c r="A272" s="1"/>
      <c r="B272" s="14"/>
      <c r="C272" s="1"/>
      <c r="D272" s="1"/>
      <c r="E272" s="2"/>
      <c r="F272" s="2"/>
      <c r="G272" s="2"/>
      <c r="H272" s="2"/>
      <c r="I272" s="1"/>
      <c r="J272" s="1"/>
      <c r="K272" s="1"/>
      <c r="L272" s="3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</row>
    <row r="273" spans="1:92" ht="16">
      <c r="A273" s="1"/>
      <c r="B273" s="14"/>
      <c r="C273" s="1"/>
      <c r="D273" s="1"/>
      <c r="E273" s="2"/>
      <c r="F273" s="2"/>
      <c r="G273" s="2"/>
      <c r="H273" s="2"/>
      <c r="I273" s="1"/>
      <c r="J273" s="1"/>
      <c r="K273" s="1"/>
      <c r="L273" s="3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</row>
    <row r="274" spans="1:92" ht="16">
      <c r="A274" s="1"/>
      <c r="B274" s="14"/>
      <c r="C274" s="1"/>
      <c r="D274" s="1"/>
      <c r="E274" s="2"/>
      <c r="F274" s="2"/>
      <c r="G274" s="2"/>
      <c r="H274" s="2"/>
      <c r="I274" s="1"/>
      <c r="J274" s="1"/>
      <c r="K274" s="1"/>
      <c r="L274" s="3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</row>
    <row r="275" spans="1:92" ht="16">
      <c r="A275" s="1"/>
      <c r="B275" s="14"/>
      <c r="C275" s="1"/>
      <c r="D275" s="1"/>
      <c r="E275" s="2"/>
      <c r="F275" s="2"/>
      <c r="G275" s="2"/>
      <c r="H275" s="2"/>
      <c r="I275" s="1"/>
      <c r="J275" s="1"/>
      <c r="K275" s="1"/>
      <c r="L275" s="3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</row>
    <row r="276" spans="1:92" ht="16">
      <c r="A276" s="1"/>
      <c r="B276" s="14"/>
      <c r="C276" s="1"/>
      <c r="D276" s="1"/>
      <c r="E276" s="2"/>
      <c r="F276" s="2"/>
      <c r="G276" s="2"/>
      <c r="H276" s="2"/>
      <c r="I276" s="1"/>
      <c r="J276" s="1"/>
      <c r="K276" s="1"/>
      <c r="L276" s="3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</row>
    <row r="277" spans="1:92" ht="16">
      <c r="A277" s="1"/>
      <c r="B277" s="14"/>
      <c r="C277" s="1"/>
      <c r="D277" s="1"/>
      <c r="E277" s="2"/>
      <c r="F277" s="2"/>
      <c r="G277" s="2"/>
      <c r="H277" s="2"/>
      <c r="I277" s="1"/>
      <c r="J277" s="1"/>
      <c r="K277" s="1"/>
      <c r="L277" s="3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</row>
    <row r="278" spans="1:92" ht="16">
      <c r="A278" s="1"/>
      <c r="B278" s="14"/>
      <c r="C278" s="1"/>
      <c r="D278" s="1"/>
      <c r="E278" s="2"/>
      <c r="F278" s="2"/>
      <c r="G278" s="2"/>
      <c r="H278" s="2"/>
      <c r="I278" s="1"/>
      <c r="J278" s="1"/>
      <c r="K278" s="1"/>
      <c r="L278" s="3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</row>
    <row r="279" spans="1:92" ht="16">
      <c r="A279" s="1"/>
      <c r="B279" s="14"/>
      <c r="C279" s="1"/>
      <c r="D279" s="1"/>
      <c r="E279" s="2"/>
      <c r="F279" s="2"/>
      <c r="G279" s="2"/>
      <c r="H279" s="2"/>
      <c r="I279" s="1"/>
      <c r="J279" s="1"/>
      <c r="K279" s="1"/>
      <c r="L279" s="3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</row>
    <row r="280" spans="1:92" ht="16">
      <c r="A280" s="1"/>
      <c r="B280" s="14"/>
      <c r="C280" s="1"/>
      <c r="D280" s="1"/>
      <c r="E280" s="2"/>
      <c r="F280" s="2"/>
      <c r="G280" s="2"/>
      <c r="H280" s="2"/>
      <c r="I280" s="1"/>
      <c r="J280" s="1"/>
      <c r="K280" s="1"/>
      <c r="L280" s="3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</row>
    <row r="281" spans="1:92" ht="16">
      <c r="A281" s="1"/>
      <c r="B281" s="14"/>
      <c r="C281" s="1"/>
      <c r="D281" s="1"/>
      <c r="E281" s="2"/>
      <c r="F281" s="2"/>
      <c r="G281" s="2"/>
      <c r="H281" s="2"/>
      <c r="I281" s="1"/>
      <c r="J281" s="1"/>
      <c r="K281" s="1"/>
      <c r="L281" s="3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</row>
    <row r="282" spans="1:92" ht="16">
      <c r="A282" s="1"/>
      <c r="B282" s="14"/>
      <c r="C282" s="1"/>
      <c r="D282" s="1"/>
      <c r="E282" s="2"/>
      <c r="F282" s="2"/>
      <c r="G282" s="2"/>
      <c r="H282" s="2"/>
      <c r="I282" s="1"/>
      <c r="J282" s="1"/>
      <c r="K282" s="1"/>
      <c r="L282" s="3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</row>
    <row r="283" spans="1:92" ht="16">
      <c r="A283" s="1"/>
      <c r="B283" s="14"/>
      <c r="C283" s="1"/>
      <c r="D283" s="1"/>
      <c r="E283" s="2"/>
      <c r="F283" s="2"/>
      <c r="G283" s="2"/>
      <c r="H283" s="2"/>
      <c r="I283" s="1"/>
      <c r="J283" s="1"/>
      <c r="K283" s="1"/>
      <c r="L283" s="3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</row>
    <row r="284" spans="1:92" ht="16">
      <c r="A284" s="1"/>
      <c r="B284" s="14"/>
      <c r="C284" s="1"/>
      <c r="D284" s="1"/>
      <c r="E284" s="2"/>
      <c r="F284" s="2"/>
      <c r="G284" s="2"/>
      <c r="H284" s="2"/>
      <c r="I284" s="1"/>
      <c r="J284" s="1"/>
      <c r="K284" s="1"/>
      <c r="L284" s="3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</row>
    <row r="285" spans="1:92" ht="16">
      <c r="A285" s="1"/>
      <c r="B285" s="14"/>
      <c r="C285" s="1"/>
      <c r="D285" s="1"/>
      <c r="E285" s="2"/>
      <c r="F285" s="2"/>
      <c r="G285" s="2"/>
      <c r="H285" s="2"/>
      <c r="I285" s="1"/>
      <c r="J285" s="1"/>
      <c r="K285" s="1"/>
      <c r="L285" s="3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</row>
    <row r="286" spans="1:92" ht="16">
      <c r="A286" s="1"/>
      <c r="B286" s="14"/>
      <c r="C286" s="1"/>
      <c r="D286" s="1"/>
      <c r="E286" s="2"/>
      <c r="F286" s="2"/>
      <c r="G286" s="2"/>
      <c r="H286" s="2"/>
      <c r="I286" s="1"/>
      <c r="J286" s="1"/>
      <c r="K286" s="1"/>
      <c r="L286" s="3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</row>
    <row r="287" spans="1:92" ht="16">
      <c r="A287" s="1"/>
      <c r="B287" s="14"/>
      <c r="C287" s="1"/>
      <c r="D287" s="1"/>
      <c r="E287" s="2"/>
      <c r="F287" s="2"/>
      <c r="G287" s="2"/>
      <c r="H287" s="2"/>
      <c r="I287" s="1"/>
      <c r="J287" s="1"/>
      <c r="K287" s="1"/>
      <c r="L287" s="3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</row>
    <row r="288" spans="1:92" ht="16">
      <c r="A288" s="1"/>
      <c r="B288" s="14"/>
      <c r="C288" s="1"/>
      <c r="D288" s="1"/>
      <c r="E288" s="2"/>
      <c r="F288" s="2"/>
      <c r="G288" s="2"/>
      <c r="H288" s="2"/>
      <c r="I288" s="1"/>
      <c r="J288" s="1"/>
      <c r="K288" s="1"/>
      <c r="L288" s="3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</row>
    <row r="289" spans="1:92" ht="16">
      <c r="A289" s="1"/>
      <c r="B289" s="14"/>
      <c r="C289" s="1"/>
      <c r="D289" s="1"/>
      <c r="E289" s="2"/>
      <c r="F289" s="2"/>
      <c r="G289" s="2"/>
      <c r="H289" s="2"/>
      <c r="I289" s="1"/>
      <c r="J289" s="1"/>
      <c r="K289" s="1"/>
      <c r="L289" s="3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</row>
    <row r="290" spans="1:92" ht="16">
      <c r="A290" s="1"/>
      <c r="B290" s="14"/>
      <c r="C290" s="1"/>
      <c r="D290" s="1"/>
      <c r="E290" s="2"/>
      <c r="F290" s="2"/>
      <c r="G290" s="2"/>
      <c r="H290" s="2"/>
      <c r="I290" s="1"/>
      <c r="J290" s="1"/>
      <c r="K290" s="1"/>
      <c r="L290" s="3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</row>
    <row r="291" spans="1:92" ht="16">
      <c r="A291" s="1"/>
      <c r="B291" s="14"/>
      <c r="C291" s="1"/>
      <c r="D291" s="1"/>
      <c r="E291" s="2"/>
      <c r="F291" s="2"/>
      <c r="G291" s="2"/>
      <c r="H291" s="2"/>
      <c r="I291" s="1"/>
      <c r="J291" s="1"/>
      <c r="K291" s="1"/>
      <c r="L291" s="3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</row>
    <row r="292" spans="1:92" ht="16">
      <c r="A292" s="1"/>
      <c r="B292" s="14"/>
      <c r="C292" s="1"/>
      <c r="D292" s="1"/>
      <c r="E292" s="2"/>
      <c r="F292" s="2"/>
      <c r="G292" s="2"/>
      <c r="H292" s="2"/>
      <c r="I292" s="1"/>
      <c r="J292" s="1"/>
      <c r="K292" s="1"/>
      <c r="L292" s="3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</row>
    <row r="293" spans="1:92" ht="16">
      <c r="A293" s="1"/>
      <c r="B293" s="14"/>
      <c r="C293" s="1"/>
      <c r="D293" s="1"/>
      <c r="E293" s="2"/>
      <c r="F293" s="2"/>
      <c r="G293" s="2"/>
      <c r="H293" s="2"/>
      <c r="I293" s="1"/>
      <c r="J293" s="1"/>
      <c r="K293" s="1"/>
      <c r="L293" s="3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</row>
    <row r="294" spans="1:92" ht="16">
      <c r="A294" s="1"/>
      <c r="B294" s="14"/>
      <c r="C294" s="1"/>
      <c r="D294" s="1"/>
      <c r="E294" s="2"/>
      <c r="F294" s="2"/>
      <c r="G294" s="2"/>
      <c r="H294" s="2"/>
      <c r="I294" s="1"/>
      <c r="J294" s="1"/>
      <c r="K294" s="1"/>
      <c r="L294" s="3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</row>
    <row r="295" spans="1:92" ht="16">
      <c r="A295" s="1"/>
      <c r="B295" s="14"/>
      <c r="C295" s="1"/>
      <c r="D295" s="1"/>
      <c r="E295" s="2"/>
      <c r="F295" s="2"/>
      <c r="G295" s="2"/>
      <c r="H295" s="2"/>
      <c r="I295" s="1"/>
      <c r="J295" s="1"/>
      <c r="K295" s="1"/>
      <c r="L295" s="3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</row>
    <row r="296" spans="1:92" ht="16">
      <c r="A296" s="1"/>
      <c r="B296" s="14"/>
      <c r="C296" s="1"/>
      <c r="D296" s="1"/>
      <c r="E296" s="2"/>
      <c r="F296" s="2"/>
      <c r="G296" s="2"/>
      <c r="H296" s="2"/>
      <c r="I296" s="1"/>
      <c r="J296" s="1"/>
      <c r="K296" s="1"/>
      <c r="L296" s="3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 spans="1:92" ht="16">
      <c r="A297" s="1"/>
      <c r="B297" s="14"/>
      <c r="C297" s="1"/>
      <c r="D297" s="1"/>
      <c r="E297" s="2"/>
      <c r="F297" s="2"/>
      <c r="G297" s="2"/>
      <c r="H297" s="2"/>
      <c r="I297" s="1"/>
      <c r="J297" s="1"/>
      <c r="K297" s="1"/>
      <c r="L297" s="3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 spans="1:92" ht="16">
      <c r="A298" s="1"/>
      <c r="B298" s="14"/>
      <c r="C298" s="1"/>
      <c r="D298" s="1"/>
      <c r="E298" s="2"/>
      <c r="F298" s="2"/>
      <c r="G298" s="2"/>
      <c r="H298" s="2"/>
      <c r="I298" s="1"/>
      <c r="J298" s="1"/>
      <c r="K298" s="1"/>
      <c r="L298" s="3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</row>
    <row r="299" spans="1:92" ht="16">
      <c r="A299" s="1"/>
      <c r="B299" s="14"/>
      <c r="C299" s="1"/>
      <c r="D299" s="1"/>
      <c r="E299" s="2"/>
      <c r="F299" s="2"/>
      <c r="G299" s="2"/>
      <c r="H299" s="2"/>
      <c r="I299" s="1"/>
      <c r="J299" s="1"/>
      <c r="K299" s="1"/>
      <c r="L299" s="3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</row>
    <row r="300" spans="1:92" ht="16">
      <c r="A300" s="1"/>
      <c r="B300" s="14"/>
      <c r="C300" s="1"/>
      <c r="D300" s="1"/>
      <c r="E300" s="2"/>
      <c r="F300" s="2"/>
      <c r="G300" s="2"/>
      <c r="H300" s="2"/>
      <c r="I300" s="1"/>
      <c r="J300" s="1"/>
      <c r="K300" s="1"/>
      <c r="L300" s="3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</row>
    <row r="301" spans="1:92" ht="16">
      <c r="A301" s="1"/>
      <c r="B301" s="14"/>
      <c r="C301" s="1"/>
      <c r="D301" s="1"/>
      <c r="E301" s="2"/>
      <c r="F301" s="2"/>
      <c r="G301" s="2"/>
      <c r="H301" s="2"/>
      <c r="I301" s="1"/>
      <c r="J301" s="1"/>
      <c r="K301" s="1"/>
      <c r="L301" s="3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</row>
    <row r="302" spans="1:92" ht="16">
      <c r="A302" s="1"/>
      <c r="B302" s="14"/>
      <c r="C302" s="1"/>
      <c r="D302" s="1"/>
      <c r="E302" s="2"/>
      <c r="F302" s="2"/>
      <c r="G302" s="2"/>
      <c r="H302" s="2"/>
      <c r="I302" s="1"/>
      <c r="J302" s="1"/>
      <c r="K302" s="1"/>
      <c r="L302" s="3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</row>
    <row r="303" spans="1:92" ht="16">
      <c r="A303" s="1"/>
      <c r="B303" s="14"/>
      <c r="C303" s="1"/>
      <c r="D303" s="1"/>
      <c r="E303" s="2"/>
      <c r="F303" s="2"/>
      <c r="G303" s="2"/>
      <c r="H303" s="2"/>
      <c r="I303" s="1"/>
      <c r="J303" s="1"/>
      <c r="K303" s="1"/>
      <c r="L303" s="3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</row>
    <row r="304" spans="1:92" ht="16">
      <c r="A304" s="1"/>
      <c r="B304" s="14"/>
      <c r="C304" s="1"/>
      <c r="D304" s="1"/>
      <c r="E304" s="2"/>
      <c r="F304" s="2"/>
      <c r="G304" s="2"/>
      <c r="H304" s="2"/>
      <c r="I304" s="1"/>
      <c r="J304" s="1"/>
      <c r="K304" s="1"/>
      <c r="L304" s="3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</row>
    <row r="305" spans="1:92" ht="16">
      <c r="A305" s="1"/>
      <c r="B305" s="14"/>
      <c r="C305" s="1"/>
      <c r="D305" s="1"/>
      <c r="E305" s="2"/>
      <c r="F305" s="2"/>
      <c r="G305" s="2"/>
      <c r="H305" s="2"/>
      <c r="I305" s="1"/>
      <c r="J305" s="1"/>
      <c r="K305" s="1"/>
      <c r="L305" s="3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</row>
    <row r="306" spans="1:92" ht="16">
      <c r="A306" s="1"/>
      <c r="B306" s="14"/>
      <c r="C306" s="1"/>
      <c r="D306" s="1"/>
      <c r="E306" s="2"/>
      <c r="F306" s="2"/>
      <c r="G306" s="2"/>
      <c r="H306" s="2"/>
      <c r="I306" s="1"/>
      <c r="J306" s="1"/>
      <c r="K306" s="1"/>
      <c r="L306" s="3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</row>
    <row r="307" spans="1:92" ht="16">
      <c r="A307" s="1"/>
      <c r="B307" s="14"/>
      <c r="C307" s="1"/>
      <c r="D307" s="1"/>
      <c r="E307" s="2"/>
      <c r="F307" s="2"/>
      <c r="G307" s="2"/>
      <c r="H307" s="2"/>
      <c r="I307" s="1"/>
      <c r="J307" s="1"/>
      <c r="K307" s="1"/>
      <c r="L307" s="3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</row>
    <row r="308" spans="1:92" ht="16">
      <c r="A308" s="1"/>
      <c r="B308" s="14"/>
      <c r="C308" s="1"/>
      <c r="D308" s="1"/>
      <c r="E308" s="2"/>
      <c r="F308" s="2"/>
      <c r="G308" s="2"/>
      <c r="H308" s="2"/>
      <c r="I308" s="1"/>
      <c r="J308" s="1"/>
      <c r="K308" s="1"/>
      <c r="L308" s="3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</row>
    <row r="309" spans="1:92" ht="16">
      <c r="A309" s="1"/>
      <c r="B309" s="14"/>
      <c r="C309" s="1"/>
      <c r="D309" s="1"/>
      <c r="E309" s="2"/>
      <c r="F309" s="2"/>
      <c r="G309" s="2"/>
      <c r="H309" s="2"/>
      <c r="I309" s="1"/>
      <c r="J309" s="1"/>
      <c r="K309" s="1"/>
      <c r="L309" s="3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</row>
    <row r="310" spans="1:92" ht="16">
      <c r="A310" s="1"/>
      <c r="B310" s="14"/>
      <c r="C310" s="1"/>
      <c r="D310" s="1"/>
      <c r="E310" s="2"/>
      <c r="F310" s="2"/>
      <c r="G310" s="2"/>
      <c r="H310" s="2"/>
      <c r="I310" s="1"/>
      <c r="J310" s="1"/>
      <c r="K310" s="1"/>
      <c r="L310" s="3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</row>
    <row r="311" spans="1:92" ht="16">
      <c r="A311" s="1"/>
      <c r="B311" s="14"/>
      <c r="C311" s="1"/>
      <c r="D311" s="1"/>
      <c r="E311" s="2"/>
      <c r="F311" s="2"/>
      <c r="G311" s="2"/>
      <c r="H311" s="2"/>
      <c r="I311" s="1"/>
      <c r="J311" s="1"/>
      <c r="K311" s="1"/>
      <c r="L311" s="3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</row>
    <row r="312" spans="1:92" ht="16">
      <c r="A312" s="1"/>
      <c r="B312" s="14"/>
      <c r="C312" s="1"/>
      <c r="D312" s="1"/>
      <c r="E312" s="2"/>
      <c r="F312" s="2"/>
      <c r="G312" s="2"/>
      <c r="H312" s="2"/>
      <c r="I312" s="1"/>
      <c r="J312" s="1"/>
      <c r="K312" s="1"/>
      <c r="L312" s="3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</row>
    <row r="313" spans="1:92" ht="16">
      <c r="A313" s="1"/>
      <c r="B313" s="14"/>
      <c r="C313" s="1"/>
      <c r="D313" s="1"/>
      <c r="E313" s="2"/>
      <c r="F313" s="2"/>
      <c r="G313" s="2"/>
      <c r="H313" s="2"/>
      <c r="I313" s="1"/>
      <c r="J313" s="1"/>
      <c r="K313" s="1"/>
      <c r="L313" s="3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</row>
    <row r="314" spans="1:92" ht="16">
      <c r="A314" s="1"/>
      <c r="B314" s="14"/>
      <c r="C314" s="1"/>
      <c r="D314" s="1"/>
      <c r="E314" s="2"/>
      <c r="F314" s="2"/>
      <c r="G314" s="2"/>
      <c r="H314" s="2"/>
      <c r="I314" s="1"/>
      <c r="J314" s="1"/>
      <c r="K314" s="1"/>
      <c r="L314" s="3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</row>
    <row r="315" spans="1:92" ht="16">
      <c r="A315" s="1"/>
      <c r="B315" s="14"/>
      <c r="C315" s="1"/>
      <c r="D315" s="1"/>
      <c r="E315" s="2"/>
      <c r="F315" s="2"/>
      <c r="G315" s="2"/>
      <c r="H315" s="2"/>
      <c r="I315" s="1"/>
      <c r="J315" s="1"/>
      <c r="K315" s="1"/>
      <c r="L315" s="3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</row>
    <row r="316" spans="1:92" ht="16">
      <c r="A316" s="1"/>
      <c r="B316" s="14"/>
      <c r="C316" s="1"/>
      <c r="D316" s="1"/>
      <c r="E316" s="2"/>
      <c r="F316" s="2"/>
      <c r="G316" s="2"/>
      <c r="H316" s="2"/>
      <c r="I316" s="1"/>
      <c r="J316" s="1"/>
      <c r="K316" s="1"/>
      <c r="L316" s="3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</row>
    <row r="317" spans="1:92" ht="16">
      <c r="A317" s="1"/>
      <c r="B317" s="14"/>
      <c r="C317" s="1"/>
      <c r="D317" s="1"/>
      <c r="E317" s="2"/>
      <c r="F317" s="2"/>
      <c r="G317" s="2"/>
      <c r="H317" s="2"/>
      <c r="I317" s="1"/>
      <c r="J317" s="1"/>
      <c r="K317" s="1"/>
      <c r="L317" s="3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</row>
    <row r="318" spans="1:92" ht="16">
      <c r="A318" s="1"/>
      <c r="B318" s="14"/>
      <c r="C318" s="1"/>
      <c r="D318" s="1"/>
      <c r="E318" s="2"/>
      <c r="F318" s="2"/>
      <c r="G318" s="2"/>
      <c r="H318" s="2"/>
      <c r="I318" s="1"/>
      <c r="J318" s="1"/>
      <c r="K318" s="1"/>
      <c r="L318" s="3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</row>
    <row r="319" spans="1:92" ht="16">
      <c r="A319" s="1"/>
      <c r="B319" s="14"/>
      <c r="C319" s="1"/>
      <c r="D319" s="1"/>
      <c r="E319" s="2"/>
      <c r="F319" s="2"/>
      <c r="G319" s="2"/>
      <c r="H319" s="2"/>
      <c r="I319" s="1"/>
      <c r="J319" s="1"/>
      <c r="K319" s="1"/>
      <c r="L319" s="3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</row>
    <row r="320" spans="1:92" ht="16">
      <c r="A320" s="1"/>
      <c r="B320" s="14"/>
      <c r="C320" s="1"/>
      <c r="D320" s="1"/>
      <c r="E320" s="2"/>
      <c r="F320" s="2"/>
      <c r="G320" s="2"/>
      <c r="H320" s="2"/>
      <c r="I320" s="1"/>
      <c r="J320" s="1"/>
      <c r="K320" s="1"/>
      <c r="L320" s="3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</row>
    <row r="321" spans="1:92" ht="16">
      <c r="A321" s="1"/>
      <c r="B321" s="14"/>
      <c r="C321" s="1"/>
      <c r="D321" s="1"/>
      <c r="E321" s="2"/>
      <c r="F321" s="2"/>
      <c r="G321" s="2"/>
      <c r="H321" s="2"/>
      <c r="I321" s="1"/>
      <c r="J321" s="1"/>
      <c r="K321" s="1"/>
      <c r="L321" s="3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</row>
    <row r="322" spans="1:92" ht="16">
      <c r="A322" s="1"/>
      <c r="B322" s="14"/>
      <c r="C322" s="1"/>
      <c r="D322" s="1"/>
      <c r="E322" s="2"/>
      <c r="F322" s="2"/>
      <c r="G322" s="2"/>
      <c r="H322" s="2"/>
      <c r="I322" s="1"/>
      <c r="J322" s="1"/>
      <c r="K322" s="1"/>
      <c r="L322" s="3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</row>
    <row r="323" spans="1:92" ht="16">
      <c r="A323" s="1"/>
      <c r="B323" s="14"/>
      <c r="C323" s="1"/>
      <c r="D323" s="1"/>
      <c r="E323" s="2"/>
      <c r="F323" s="2"/>
      <c r="G323" s="2"/>
      <c r="H323" s="2"/>
      <c r="I323" s="1"/>
      <c r="J323" s="1"/>
      <c r="K323" s="1"/>
      <c r="L323" s="3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</row>
    <row r="324" spans="1:92" ht="16">
      <c r="A324" s="1"/>
      <c r="B324" s="14"/>
      <c r="C324" s="1"/>
      <c r="D324" s="1"/>
      <c r="E324" s="2"/>
      <c r="F324" s="2"/>
      <c r="G324" s="2"/>
      <c r="H324" s="2"/>
      <c r="I324" s="1"/>
      <c r="J324" s="1"/>
      <c r="K324" s="1"/>
      <c r="L324" s="3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</row>
    <row r="325" spans="1:92" ht="16">
      <c r="A325" s="1"/>
      <c r="B325" s="14"/>
      <c r="C325" s="1"/>
      <c r="D325" s="1"/>
      <c r="E325" s="2"/>
      <c r="F325" s="2"/>
      <c r="G325" s="2"/>
      <c r="H325" s="2"/>
      <c r="I325" s="1"/>
      <c r="J325" s="1"/>
      <c r="K325" s="1"/>
      <c r="L325" s="3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</row>
    <row r="326" spans="1:92" ht="16">
      <c r="A326" s="1"/>
      <c r="B326" s="14"/>
      <c r="C326" s="1"/>
      <c r="D326" s="1"/>
      <c r="E326" s="2"/>
      <c r="F326" s="2"/>
      <c r="G326" s="2"/>
      <c r="H326" s="2"/>
      <c r="I326" s="1"/>
      <c r="J326" s="1"/>
      <c r="K326" s="1"/>
      <c r="L326" s="3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</row>
    <row r="327" spans="1:92" ht="16">
      <c r="A327" s="1"/>
      <c r="B327" s="14"/>
      <c r="C327" s="1"/>
      <c r="D327" s="1"/>
      <c r="E327" s="2"/>
      <c r="F327" s="2"/>
      <c r="G327" s="2"/>
      <c r="H327" s="2"/>
      <c r="I327" s="1"/>
      <c r="J327" s="1"/>
      <c r="K327" s="1"/>
      <c r="L327" s="3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</row>
    <row r="328" spans="1:92" ht="16">
      <c r="A328" s="1"/>
      <c r="B328" s="14"/>
      <c r="C328" s="1"/>
      <c r="D328" s="1"/>
      <c r="E328" s="2"/>
      <c r="F328" s="2"/>
      <c r="G328" s="2"/>
      <c r="H328" s="2"/>
      <c r="I328" s="1"/>
      <c r="J328" s="1"/>
      <c r="K328" s="1"/>
      <c r="L328" s="3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</row>
    <row r="329" spans="1:92" ht="16">
      <c r="A329" s="1"/>
      <c r="B329" s="14"/>
      <c r="C329" s="1"/>
      <c r="D329" s="1"/>
      <c r="E329" s="2"/>
      <c r="F329" s="2"/>
      <c r="G329" s="2"/>
      <c r="H329" s="2"/>
      <c r="I329" s="1"/>
      <c r="J329" s="1"/>
      <c r="K329" s="1"/>
      <c r="L329" s="3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</row>
    <row r="330" spans="1:92" ht="16">
      <c r="A330" s="1"/>
      <c r="B330" s="14"/>
      <c r="C330" s="1"/>
      <c r="D330" s="1"/>
      <c r="E330" s="2"/>
      <c r="F330" s="2"/>
      <c r="G330" s="2"/>
      <c r="H330" s="2"/>
      <c r="I330" s="1"/>
      <c r="J330" s="1"/>
      <c r="K330" s="1"/>
      <c r="L330" s="3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</row>
    <row r="331" spans="1:92" ht="16">
      <c r="A331" s="1"/>
      <c r="B331" s="14"/>
      <c r="C331" s="1"/>
      <c r="D331" s="1"/>
      <c r="E331" s="2"/>
      <c r="F331" s="2"/>
      <c r="G331" s="2"/>
      <c r="H331" s="2"/>
      <c r="I331" s="1"/>
      <c r="J331" s="1"/>
      <c r="K331" s="1"/>
      <c r="L331" s="3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</row>
    <row r="332" spans="1:92" ht="16">
      <c r="A332" s="1"/>
      <c r="B332" s="14"/>
      <c r="C332" s="1"/>
      <c r="D332" s="1"/>
      <c r="E332" s="2"/>
      <c r="F332" s="2"/>
      <c r="G332" s="2"/>
      <c r="H332" s="2"/>
      <c r="I332" s="1"/>
      <c r="J332" s="1"/>
      <c r="K332" s="1"/>
      <c r="L332" s="3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</row>
    <row r="333" spans="1:92" ht="16">
      <c r="A333" s="1"/>
      <c r="B333" s="14"/>
      <c r="C333" s="1"/>
      <c r="D333" s="1"/>
      <c r="E333" s="2"/>
      <c r="F333" s="2"/>
      <c r="G333" s="2"/>
      <c r="H333" s="2"/>
      <c r="I333" s="1"/>
      <c r="J333" s="1"/>
      <c r="K333" s="1"/>
      <c r="L333" s="3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</row>
    <row r="334" spans="1:92" ht="16">
      <c r="A334" s="1"/>
      <c r="B334" s="14"/>
      <c r="C334" s="1"/>
      <c r="D334" s="1"/>
      <c r="E334" s="2"/>
      <c r="F334" s="2"/>
      <c r="G334" s="2"/>
      <c r="H334" s="2"/>
      <c r="I334" s="1"/>
      <c r="J334" s="1"/>
      <c r="K334" s="1"/>
      <c r="L334" s="3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</row>
    <row r="335" spans="1:92" ht="16">
      <c r="A335" s="1"/>
      <c r="B335" s="14"/>
      <c r="C335" s="1"/>
      <c r="D335" s="1"/>
      <c r="E335" s="2"/>
      <c r="F335" s="2"/>
      <c r="G335" s="2"/>
      <c r="H335" s="2"/>
      <c r="I335" s="1"/>
      <c r="J335" s="1"/>
      <c r="K335" s="1"/>
      <c r="L335" s="3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</row>
    <row r="336" spans="1:92" ht="16">
      <c r="A336" s="1"/>
      <c r="B336" s="14"/>
      <c r="C336" s="1"/>
      <c r="D336" s="1"/>
      <c r="E336" s="2"/>
      <c r="F336" s="2"/>
      <c r="G336" s="2"/>
      <c r="H336" s="2"/>
      <c r="I336" s="1"/>
      <c r="J336" s="1"/>
      <c r="K336" s="1"/>
      <c r="L336" s="3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</row>
    <row r="337" spans="1:92" ht="16">
      <c r="A337" s="1"/>
      <c r="B337" s="14"/>
      <c r="C337" s="1"/>
      <c r="D337" s="1"/>
      <c r="E337" s="2"/>
      <c r="F337" s="2"/>
      <c r="G337" s="2"/>
      <c r="H337" s="2"/>
      <c r="I337" s="1"/>
      <c r="J337" s="1"/>
      <c r="K337" s="1"/>
      <c r="L337" s="3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</row>
    <row r="338" spans="1:92" ht="16">
      <c r="A338" s="1"/>
      <c r="B338" s="14"/>
      <c r="C338" s="1"/>
      <c r="D338" s="1"/>
      <c r="E338" s="2"/>
      <c r="F338" s="2"/>
      <c r="G338" s="2"/>
      <c r="H338" s="2"/>
      <c r="I338" s="1"/>
      <c r="J338" s="1"/>
      <c r="K338" s="1"/>
      <c r="L338" s="3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</row>
    <row r="339" spans="1:92" ht="16">
      <c r="A339" s="1"/>
      <c r="B339" s="14"/>
      <c r="C339" s="1"/>
      <c r="D339" s="1"/>
      <c r="E339" s="2"/>
      <c r="F339" s="2"/>
      <c r="G339" s="2"/>
      <c r="H339" s="2"/>
      <c r="I339" s="1"/>
      <c r="J339" s="1"/>
      <c r="K339" s="1"/>
      <c r="L339" s="3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</row>
    <row r="340" spans="1:92" ht="16">
      <c r="A340" s="1"/>
      <c r="B340" s="14"/>
      <c r="C340" s="1"/>
      <c r="D340" s="1"/>
      <c r="E340" s="2"/>
      <c r="F340" s="2"/>
      <c r="G340" s="2"/>
      <c r="H340" s="2"/>
      <c r="I340" s="1"/>
      <c r="J340" s="1"/>
      <c r="K340" s="1"/>
      <c r="L340" s="3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</row>
    <row r="341" spans="1:92" ht="16">
      <c r="A341" s="1"/>
      <c r="B341" s="14"/>
      <c r="C341" s="1"/>
      <c r="D341" s="1"/>
      <c r="E341" s="2"/>
      <c r="F341" s="2"/>
      <c r="G341" s="2"/>
      <c r="H341" s="2"/>
      <c r="I341" s="1"/>
      <c r="J341" s="1"/>
      <c r="K341" s="1"/>
      <c r="L341" s="3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</row>
    <row r="342" spans="1:92" ht="16">
      <c r="A342" s="1"/>
      <c r="B342" s="14"/>
      <c r="C342" s="1"/>
      <c r="D342" s="1"/>
      <c r="E342" s="2"/>
      <c r="F342" s="2"/>
      <c r="G342" s="2"/>
      <c r="H342" s="2"/>
      <c r="I342" s="1"/>
      <c r="J342" s="1"/>
      <c r="K342" s="1"/>
      <c r="L342" s="3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</row>
    <row r="343" spans="1:92" ht="16">
      <c r="A343" s="1"/>
      <c r="B343" s="14"/>
      <c r="C343" s="1"/>
      <c r="D343" s="1"/>
      <c r="E343" s="2"/>
      <c r="F343" s="2"/>
      <c r="G343" s="2"/>
      <c r="H343" s="2"/>
      <c r="I343" s="1"/>
      <c r="J343" s="1"/>
      <c r="K343" s="1"/>
      <c r="L343" s="3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</row>
    <row r="344" spans="1:92" ht="16">
      <c r="A344" s="1"/>
      <c r="B344" s="14"/>
      <c r="C344" s="1"/>
      <c r="D344" s="1"/>
      <c r="E344" s="2"/>
      <c r="F344" s="2"/>
      <c r="G344" s="2"/>
      <c r="H344" s="2"/>
      <c r="I344" s="1"/>
      <c r="J344" s="1"/>
      <c r="K344" s="1"/>
      <c r="L344" s="3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</row>
    <row r="345" spans="1:92" ht="16">
      <c r="A345" s="1"/>
      <c r="B345" s="14"/>
      <c r="C345" s="1"/>
      <c r="D345" s="1"/>
      <c r="E345" s="2"/>
      <c r="F345" s="2"/>
      <c r="G345" s="2"/>
      <c r="H345" s="2"/>
      <c r="I345" s="1"/>
      <c r="J345" s="1"/>
      <c r="K345" s="1"/>
      <c r="L345" s="3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</row>
    <row r="346" spans="1:92" ht="16">
      <c r="A346" s="1"/>
      <c r="B346" s="14"/>
      <c r="C346" s="1"/>
      <c r="D346" s="1"/>
      <c r="E346" s="2"/>
      <c r="F346" s="2"/>
      <c r="G346" s="2"/>
      <c r="H346" s="2"/>
      <c r="I346" s="1"/>
      <c r="J346" s="1"/>
      <c r="K346" s="1"/>
      <c r="L346" s="3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</row>
    <row r="347" spans="1:92" ht="16">
      <c r="A347" s="1"/>
      <c r="B347" s="14"/>
      <c r="C347" s="1"/>
      <c r="D347" s="1"/>
      <c r="E347" s="2"/>
      <c r="F347" s="2"/>
      <c r="G347" s="2"/>
      <c r="H347" s="2"/>
      <c r="I347" s="1"/>
      <c r="J347" s="1"/>
      <c r="K347" s="1"/>
      <c r="L347" s="3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</row>
    <row r="348" spans="1:92" ht="16">
      <c r="A348" s="1"/>
      <c r="B348" s="14"/>
      <c r="C348" s="1"/>
      <c r="D348" s="1"/>
      <c r="E348" s="2"/>
      <c r="F348" s="2"/>
      <c r="G348" s="2"/>
      <c r="H348" s="2"/>
      <c r="I348" s="1"/>
      <c r="J348" s="1"/>
      <c r="K348" s="1"/>
      <c r="L348" s="3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</row>
    <row r="349" spans="1:92" ht="16">
      <c r="A349" s="1"/>
      <c r="B349" s="14"/>
      <c r="C349" s="1"/>
      <c r="D349" s="1"/>
      <c r="E349" s="2"/>
      <c r="F349" s="2"/>
      <c r="G349" s="2"/>
      <c r="H349" s="2"/>
      <c r="I349" s="1"/>
      <c r="J349" s="1"/>
      <c r="K349" s="1"/>
      <c r="L349" s="3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</row>
    <row r="350" spans="1:92" ht="16">
      <c r="A350" s="1"/>
      <c r="B350" s="14"/>
      <c r="C350" s="1"/>
      <c r="D350" s="1"/>
      <c r="E350" s="2"/>
      <c r="F350" s="2"/>
      <c r="G350" s="2"/>
      <c r="H350" s="2"/>
      <c r="I350" s="1"/>
      <c r="J350" s="1"/>
      <c r="K350" s="1"/>
      <c r="L350" s="3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</row>
    <row r="351" spans="1:92" ht="16">
      <c r="A351" s="1"/>
      <c r="B351" s="14"/>
      <c r="C351" s="1"/>
      <c r="D351" s="1"/>
      <c r="E351" s="2"/>
      <c r="F351" s="2"/>
      <c r="G351" s="2"/>
      <c r="H351" s="2"/>
      <c r="I351" s="1"/>
      <c r="J351" s="1"/>
      <c r="K351" s="1"/>
      <c r="L351" s="3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</row>
    <row r="352" spans="1:92" ht="16">
      <c r="A352" s="1"/>
      <c r="B352" s="14"/>
      <c r="C352" s="1"/>
      <c r="D352" s="1"/>
      <c r="E352" s="2"/>
      <c r="F352" s="2"/>
      <c r="G352" s="2"/>
      <c r="H352" s="2"/>
      <c r="I352" s="1"/>
      <c r="J352" s="1"/>
      <c r="K352" s="1"/>
      <c r="L352" s="3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</row>
    <row r="353" spans="1:92" ht="16">
      <c r="A353" s="1"/>
      <c r="B353" s="14"/>
      <c r="C353" s="1"/>
      <c r="D353" s="1"/>
      <c r="E353" s="2"/>
      <c r="F353" s="2"/>
      <c r="G353" s="2"/>
      <c r="H353" s="2"/>
      <c r="I353" s="1"/>
      <c r="J353" s="1"/>
      <c r="K353" s="1"/>
      <c r="L353" s="3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</row>
    <row r="354" spans="1:92" ht="16">
      <c r="A354" s="1"/>
      <c r="B354" s="14"/>
      <c r="C354" s="1"/>
      <c r="D354" s="1"/>
      <c r="E354" s="2"/>
      <c r="F354" s="2"/>
      <c r="G354" s="2"/>
      <c r="H354" s="2"/>
      <c r="I354" s="1"/>
      <c r="J354" s="1"/>
      <c r="K354" s="1"/>
      <c r="L354" s="3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</row>
    <row r="355" spans="1:92" ht="16">
      <c r="A355" s="1"/>
      <c r="B355" s="14"/>
      <c r="C355" s="1"/>
      <c r="D355" s="1"/>
      <c r="E355" s="2"/>
      <c r="F355" s="2"/>
      <c r="G355" s="2"/>
      <c r="H355" s="2"/>
      <c r="I355" s="1"/>
      <c r="J355" s="1"/>
      <c r="K355" s="1"/>
      <c r="L355" s="3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</row>
    <row r="356" spans="1:92" ht="16">
      <c r="A356" s="1"/>
      <c r="B356" s="14"/>
      <c r="C356" s="1"/>
      <c r="D356" s="1"/>
      <c r="E356" s="2"/>
      <c r="F356" s="2"/>
      <c r="G356" s="2"/>
      <c r="H356" s="2"/>
      <c r="I356" s="1"/>
      <c r="J356" s="1"/>
      <c r="K356" s="1"/>
      <c r="L356" s="3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</row>
    <row r="357" spans="1:92" ht="16">
      <c r="A357" s="1"/>
      <c r="B357" s="14"/>
      <c r="C357" s="1"/>
      <c r="D357" s="1"/>
      <c r="E357" s="2"/>
      <c r="F357" s="2"/>
      <c r="G357" s="2"/>
      <c r="H357" s="2"/>
      <c r="I357" s="1"/>
      <c r="J357" s="1"/>
      <c r="K357" s="1"/>
      <c r="L357" s="3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</row>
    <row r="358" spans="1:92" ht="16">
      <c r="A358" s="1"/>
      <c r="B358" s="14"/>
      <c r="C358" s="1"/>
      <c r="D358" s="1"/>
      <c r="E358" s="2"/>
      <c r="F358" s="2"/>
      <c r="G358" s="2"/>
      <c r="H358" s="2"/>
      <c r="I358" s="1"/>
      <c r="J358" s="1"/>
      <c r="K358" s="1"/>
      <c r="L358" s="3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</row>
    <row r="359" spans="1:92" ht="16">
      <c r="A359" s="1"/>
      <c r="B359" s="14"/>
      <c r="C359" s="1"/>
      <c r="D359" s="1"/>
      <c r="E359" s="2"/>
      <c r="F359" s="2"/>
      <c r="G359" s="2"/>
      <c r="H359" s="2"/>
      <c r="I359" s="1"/>
      <c r="J359" s="1"/>
      <c r="K359" s="1"/>
      <c r="L359" s="3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</row>
    <row r="360" spans="1:92" ht="16">
      <c r="A360" s="1"/>
      <c r="B360" s="14"/>
      <c r="C360" s="1"/>
      <c r="D360" s="1"/>
      <c r="E360" s="2"/>
      <c r="F360" s="2"/>
      <c r="G360" s="2"/>
      <c r="H360" s="2"/>
      <c r="I360" s="1"/>
      <c r="J360" s="1"/>
      <c r="K360" s="1"/>
      <c r="L360" s="3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</row>
    <row r="361" spans="1:92" ht="16">
      <c r="A361" s="1"/>
      <c r="B361" s="14"/>
      <c r="C361" s="1"/>
      <c r="D361" s="1"/>
      <c r="E361" s="2"/>
      <c r="F361" s="2"/>
      <c r="G361" s="2"/>
      <c r="H361" s="2"/>
      <c r="I361" s="1"/>
      <c r="J361" s="1"/>
      <c r="K361" s="1"/>
      <c r="L361" s="3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</row>
    <row r="362" spans="1:92" ht="16">
      <c r="A362" s="1"/>
      <c r="B362" s="14"/>
      <c r="C362" s="1"/>
      <c r="D362" s="1"/>
      <c r="E362" s="2"/>
      <c r="F362" s="2"/>
      <c r="G362" s="2"/>
      <c r="H362" s="2"/>
      <c r="I362" s="1"/>
      <c r="J362" s="1"/>
      <c r="K362" s="1"/>
      <c r="L362" s="3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</row>
    <row r="363" spans="1:92" ht="16">
      <c r="A363" s="1"/>
      <c r="B363" s="14"/>
      <c r="C363" s="1"/>
      <c r="D363" s="1"/>
      <c r="E363" s="2"/>
      <c r="F363" s="2"/>
      <c r="G363" s="2"/>
      <c r="H363" s="2"/>
      <c r="I363" s="1"/>
      <c r="J363" s="1"/>
      <c r="K363" s="1"/>
      <c r="L363" s="3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</row>
    <row r="364" spans="1:92" ht="16">
      <c r="A364" s="1"/>
      <c r="B364" s="14"/>
      <c r="C364" s="1"/>
      <c r="D364" s="1"/>
      <c r="E364" s="2"/>
      <c r="F364" s="2"/>
      <c r="G364" s="2"/>
      <c r="H364" s="2"/>
      <c r="I364" s="1"/>
      <c r="J364" s="1"/>
      <c r="K364" s="1"/>
      <c r="L364" s="3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</row>
    <row r="365" spans="1:92" ht="16">
      <c r="A365" s="1"/>
      <c r="B365" s="14"/>
      <c r="C365" s="1"/>
      <c r="D365" s="1"/>
      <c r="E365" s="2"/>
      <c r="F365" s="2"/>
      <c r="G365" s="2"/>
      <c r="H365" s="2"/>
      <c r="I365" s="1"/>
      <c r="J365" s="1"/>
      <c r="K365" s="1"/>
      <c r="L365" s="3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</row>
    <row r="366" spans="1:92" ht="16">
      <c r="A366" s="1"/>
      <c r="B366" s="14"/>
      <c r="C366" s="1"/>
      <c r="D366" s="1"/>
      <c r="E366" s="2"/>
      <c r="F366" s="2"/>
      <c r="G366" s="2"/>
      <c r="H366" s="2"/>
      <c r="I366" s="1"/>
      <c r="J366" s="1"/>
      <c r="K366" s="1"/>
      <c r="L366" s="3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</row>
    <row r="367" spans="1:92" ht="16">
      <c r="A367" s="1"/>
      <c r="B367" s="14"/>
      <c r="C367" s="1"/>
      <c r="D367" s="1"/>
      <c r="E367" s="2"/>
      <c r="F367" s="2"/>
      <c r="G367" s="2"/>
      <c r="H367" s="2"/>
      <c r="I367" s="1"/>
      <c r="J367" s="1"/>
      <c r="K367" s="1"/>
      <c r="L367" s="3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</row>
    <row r="368" spans="1:92" ht="16">
      <c r="A368" s="1"/>
      <c r="B368" s="14"/>
      <c r="C368" s="1"/>
      <c r="D368" s="1"/>
      <c r="E368" s="2"/>
      <c r="F368" s="2"/>
      <c r="G368" s="2"/>
      <c r="H368" s="2"/>
      <c r="I368" s="1"/>
      <c r="J368" s="1"/>
      <c r="K368" s="1"/>
      <c r="L368" s="3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</row>
    <row r="369" spans="1:92" ht="16">
      <c r="A369" s="1"/>
      <c r="B369" s="14"/>
      <c r="C369" s="1"/>
      <c r="D369" s="1"/>
      <c r="E369" s="2"/>
      <c r="F369" s="2"/>
      <c r="G369" s="2"/>
      <c r="H369" s="2"/>
      <c r="I369" s="1"/>
      <c r="J369" s="1"/>
      <c r="K369" s="1"/>
      <c r="L369" s="3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</row>
    <row r="370" spans="1:92" ht="16">
      <c r="A370" s="1"/>
      <c r="B370" s="14"/>
      <c r="C370" s="1"/>
      <c r="D370" s="1"/>
      <c r="E370" s="2"/>
      <c r="F370" s="2"/>
      <c r="G370" s="2"/>
      <c r="H370" s="2"/>
      <c r="I370" s="1"/>
      <c r="J370" s="1"/>
      <c r="K370" s="1"/>
      <c r="L370" s="3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</row>
    <row r="371" spans="1:92" ht="16">
      <c r="A371" s="1"/>
      <c r="B371" s="14"/>
      <c r="C371" s="1"/>
      <c r="D371" s="1"/>
      <c r="E371" s="2"/>
      <c r="F371" s="2"/>
      <c r="G371" s="2"/>
      <c r="H371" s="2"/>
      <c r="I371" s="1"/>
      <c r="J371" s="1"/>
      <c r="K371" s="1"/>
      <c r="L371" s="3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</row>
    <row r="372" spans="1:92" ht="16">
      <c r="A372" s="1"/>
      <c r="B372" s="14"/>
      <c r="C372" s="1"/>
      <c r="D372" s="1"/>
      <c r="E372" s="2"/>
      <c r="F372" s="2"/>
      <c r="G372" s="2"/>
      <c r="H372" s="2"/>
      <c r="I372" s="1"/>
      <c r="J372" s="1"/>
      <c r="K372" s="1"/>
      <c r="L372" s="3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</row>
    <row r="373" spans="1:92" ht="16">
      <c r="A373" s="1"/>
      <c r="B373" s="14"/>
      <c r="C373" s="1"/>
      <c r="D373" s="1"/>
      <c r="E373" s="2"/>
      <c r="F373" s="2"/>
      <c r="G373" s="2"/>
      <c r="H373" s="2"/>
      <c r="I373" s="1"/>
      <c r="J373" s="1"/>
      <c r="K373" s="1"/>
      <c r="L373" s="3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</row>
    <row r="374" spans="1:92" ht="16">
      <c r="A374" s="1"/>
      <c r="B374" s="14"/>
      <c r="C374" s="1"/>
      <c r="D374" s="1"/>
      <c r="E374" s="2"/>
      <c r="F374" s="2"/>
      <c r="G374" s="2"/>
      <c r="H374" s="2"/>
      <c r="I374" s="1"/>
      <c r="J374" s="1"/>
      <c r="K374" s="1"/>
      <c r="L374" s="3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</row>
    <row r="375" spans="1:92" ht="16">
      <c r="A375" s="1"/>
      <c r="B375" s="14"/>
      <c r="C375" s="1"/>
      <c r="D375" s="1"/>
      <c r="E375" s="2"/>
      <c r="F375" s="2"/>
      <c r="G375" s="2"/>
      <c r="H375" s="2"/>
      <c r="I375" s="1"/>
      <c r="J375" s="1"/>
      <c r="K375" s="1"/>
      <c r="L375" s="3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</row>
    <row r="376" spans="1:92" ht="16">
      <c r="A376" s="1"/>
      <c r="B376" s="14"/>
      <c r="C376" s="1"/>
      <c r="D376" s="1"/>
      <c r="E376" s="2"/>
      <c r="F376" s="2"/>
      <c r="G376" s="2"/>
      <c r="H376" s="2"/>
      <c r="I376" s="1"/>
      <c r="J376" s="1"/>
      <c r="K376" s="1"/>
      <c r="L376" s="3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</row>
    <row r="377" spans="1:92" ht="16">
      <c r="A377" s="1"/>
      <c r="B377" s="14"/>
      <c r="C377" s="1"/>
      <c r="D377" s="1"/>
      <c r="E377" s="2"/>
      <c r="F377" s="2"/>
      <c r="G377" s="2"/>
      <c r="H377" s="2"/>
      <c r="I377" s="1"/>
      <c r="J377" s="1"/>
      <c r="K377" s="1"/>
      <c r="L377" s="3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</row>
    <row r="378" spans="1:92" ht="16">
      <c r="A378" s="1"/>
      <c r="B378" s="14"/>
      <c r="C378" s="1"/>
      <c r="D378" s="1"/>
      <c r="E378" s="2"/>
      <c r="F378" s="2"/>
      <c r="G378" s="2"/>
      <c r="H378" s="2"/>
      <c r="I378" s="1"/>
      <c r="J378" s="1"/>
      <c r="K378" s="1"/>
      <c r="L378" s="3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</row>
    <row r="379" spans="1:92" ht="16">
      <c r="A379" s="1"/>
      <c r="B379" s="14"/>
      <c r="C379" s="1"/>
      <c r="D379" s="1"/>
      <c r="E379" s="2"/>
      <c r="F379" s="2"/>
      <c r="G379" s="2"/>
      <c r="H379" s="2"/>
      <c r="I379" s="1"/>
      <c r="J379" s="1"/>
      <c r="K379" s="1"/>
      <c r="L379" s="3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</row>
    <row r="380" spans="1:92" ht="16">
      <c r="A380" s="1"/>
      <c r="B380" s="14"/>
      <c r="C380" s="1"/>
      <c r="D380" s="1"/>
      <c r="E380" s="2"/>
      <c r="F380" s="2"/>
      <c r="G380" s="2"/>
      <c r="H380" s="2"/>
      <c r="I380" s="1"/>
      <c r="J380" s="1"/>
      <c r="K380" s="1"/>
      <c r="L380" s="3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</row>
    <row r="381" spans="1:92" ht="16">
      <c r="A381" s="1"/>
      <c r="B381" s="14"/>
      <c r="C381" s="1"/>
      <c r="D381" s="1"/>
      <c r="E381" s="2"/>
      <c r="F381" s="2"/>
      <c r="G381" s="2"/>
      <c r="H381" s="2"/>
      <c r="I381" s="1"/>
      <c r="J381" s="1"/>
      <c r="K381" s="1"/>
      <c r="L381" s="3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</row>
    <row r="382" spans="1:92" ht="16">
      <c r="A382" s="1"/>
      <c r="B382" s="14"/>
      <c r="C382" s="1"/>
      <c r="D382" s="1"/>
      <c r="E382" s="2"/>
      <c r="F382" s="2"/>
      <c r="G382" s="2"/>
      <c r="H382" s="2"/>
      <c r="I382" s="1"/>
      <c r="J382" s="1"/>
      <c r="K382" s="1"/>
      <c r="L382" s="3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</row>
    <row r="383" spans="1:92" ht="16">
      <c r="A383" s="1"/>
      <c r="B383" s="14"/>
      <c r="C383" s="1"/>
      <c r="D383" s="1"/>
      <c r="E383" s="2"/>
      <c r="F383" s="2"/>
      <c r="G383" s="2"/>
      <c r="H383" s="2"/>
      <c r="I383" s="1"/>
      <c r="J383" s="1"/>
      <c r="K383" s="1"/>
      <c r="L383" s="3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</row>
    <row r="384" spans="1:92" ht="16">
      <c r="A384" s="1"/>
      <c r="B384" s="14"/>
      <c r="C384" s="1"/>
      <c r="D384" s="1"/>
      <c r="E384" s="2"/>
      <c r="F384" s="2"/>
      <c r="G384" s="2"/>
      <c r="H384" s="2"/>
      <c r="I384" s="1"/>
      <c r="J384" s="1"/>
      <c r="K384" s="1"/>
      <c r="L384" s="3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</row>
    <row r="385" spans="1:92" ht="16">
      <c r="A385" s="1"/>
      <c r="B385" s="14"/>
      <c r="C385" s="1"/>
      <c r="D385" s="1"/>
      <c r="E385" s="2"/>
      <c r="F385" s="2"/>
      <c r="G385" s="2"/>
      <c r="H385" s="2"/>
      <c r="I385" s="1"/>
      <c r="J385" s="1"/>
      <c r="K385" s="1"/>
      <c r="L385" s="3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</row>
    <row r="386" spans="1:92" ht="16">
      <c r="A386" s="1"/>
      <c r="B386" s="14"/>
      <c r="C386" s="1"/>
      <c r="D386" s="1"/>
      <c r="E386" s="2"/>
      <c r="F386" s="2"/>
      <c r="G386" s="2"/>
      <c r="H386" s="2"/>
      <c r="I386" s="1"/>
      <c r="J386" s="1"/>
      <c r="K386" s="1"/>
      <c r="L386" s="3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</row>
    <row r="387" spans="1:92" ht="16">
      <c r="A387" s="1"/>
      <c r="B387" s="14"/>
      <c r="C387" s="1"/>
      <c r="D387" s="1"/>
      <c r="E387" s="2"/>
      <c r="F387" s="2"/>
      <c r="G387" s="2"/>
      <c r="H387" s="2"/>
      <c r="I387" s="1"/>
      <c r="J387" s="1"/>
      <c r="K387" s="1"/>
      <c r="L387" s="3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</row>
    <row r="388" spans="1:92" ht="16">
      <c r="A388" s="1"/>
      <c r="B388" s="14"/>
      <c r="C388" s="1"/>
      <c r="D388" s="1"/>
      <c r="E388" s="2"/>
      <c r="F388" s="2"/>
      <c r="G388" s="2"/>
      <c r="H388" s="2"/>
      <c r="I388" s="1"/>
      <c r="J388" s="1"/>
      <c r="K388" s="1"/>
      <c r="L388" s="3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</row>
    <row r="389" spans="1:92" ht="16">
      <c r="A389" s="1"/>
      <c r="B389" s="14"/>
      <c r="C389" s="1"/>
      <c r="D389" s="1"/>
      <c r="E389" s="2"/>
      <c r="F389" s="2"/>
      <c r="G389" s="2"/>
      <c r="H389" s="2"/>
      <c r="I389" s="1"/>
      <c r="J389" s="1"/>
      <c r="K389" s="1"/>
      <c r="L389" s="3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</row>
    <row r="390" spans="1:92" ht="16">
      <c r="A390" s="1"/>
      <c r="B390" s="14"/>
      <c r="C390" s="1"/>
      <c r="D390" s="1"/>
      <c r="E390" s="2"/>
      <c r="F390" s="2"/>
      <c r="G390" s="2"/>
      <c r="H390" s="2"/>
      <c r="I390" s="1"/>
      <c r="J390" s="1"/>
      <c r="K390" s="1"/>
      <c r="L390" s="3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</row>
    <row r="391" spans="1:92" ht="16">
      <c r="A391" s="1"/>
      <c r="B391" s="14"/>
      <c r="C391" s="1"/>
      <c r="D391" s="1"/>
      <c r="E391" s="2"/>
      <c r="F391" s="2"/>
      <c r="G391" s="2"/>
      <c r="H391" s="2"/>
      <c r="I391" s="1"/>
      <c r="J391" s="1"/>
      <c r="K391" s="1"/>
      <c r="L391" s="3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</row>
    <row r="392" spans="1:92" ht="16">
      <c r="A392" s="1"/>
      <c r="B392" s="14"/>
      <c r="C392" s="1"/>
      <c r="D392" s="1"/>
      <c r="E392" s="2"/>
      <c r="F392" s="2"/>
      <c r="G392" s="2"/>
      <c r="H392" s="2"/>
      <c r="I392" s="1"/>
      <c r="J392" s="1"/>
      <c r="K392" s="1"/>
      <c r="L392" s="3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</row>
    <row r="393" spans="1:92" ht="16">
      <c r="A393" s="1"/>
      <c r="B393" s="14"/>
      <c r="C393" s="1"/>
      <c r="D393" s="1"/>
      <c r="E393" s="2"/>
      <c r="F393" s="2"/>
      <c r="G393" s="2"/>
      <c r="H393" s="2"/>
      <c r="I393" s="1"/>
      <c r="J393" s="1"/>
      <c r="K393" s="1"/>
      <c r="L393" s="3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</row>
    <row r="394" spans="1:92" ht="16">
      <c r="A394" s="1"/>
      <c r="B394" s="14"/>
      <c r="C394" s="1"/>
      <c r="D394" s="1"/>
      <c r="E394" s="2"/>
      <c r="F394" s="2"/>
      <c r="G394" s="2"/>
      <c r="H394" s="2"/>
      <c r="I394" s="1"/>
      <c r="J394" s="1"/>
      <c r="K394" s="1"/>
      <c r="L394" s="3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</row>
    <row r="395" spans="1:92" ht="16">
      <c r="A395" s="1"/>
      <c r="B395" s="14"/>
      <c r="C395" s="1"/>
      <c r="D395" s="1"/>
      <c r="E395" s="2"/>
      <c r="F395" s="2"/>
      <c r="G395" s="2"/>
      <c r="H395" s="2"/>
      <c r="I395" s="1"/>
      <c r="J395" s="1"/>
      <c r="K395" s="1"/>
      <c r="L395" s="3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</row>
    <row r="396" spans="1:92" ht="16">
      <c r="A396" s="1"/>
      <c r="B396" s="14"/>
      <c r="C396" s="1"/>
      <c r="D396" s="1"/>
      <c r="E396" s="2"/>
      <c r="F396" s="2"/>
      <c r="G396" s="2"/>
      <c r="H396" s="2"/>
      <c r="I396" s="1"/>
      <c r="J396" s="1"/>
      <c r="K396" s="1"/>
      <c r="L396" s="3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</row>
    <row r="397" spans="1:92" ht="16">
      <c r="A397" s="1"/>
      <c r="B397" s="14"/>
      <c r="C397" s="1"/>
      <c r="D397" s="1"/>
      <c r="E397" s="2"/>
      <c r="F397" s="2"/>
      <c r="G397" s="2"/>
      <c r="H397" s="2"/>
      <c r="I397" s="1"/>
      <c r="J397" s="1"/>
      <c r="K397" s="1"/>
      <c r="L397" s="3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</row>
    <row r="398" spans="1:92" ht="16">
      <c r="A398" s="1"/>
      <c r="B398" s="14"/>
      <c r="C398" s="1"/>
      <c r="D398" s="1"/>
      <c r="E398" s="2"/>
      <c r="F398" s="2"/>
      <c r="G398" s="2"/>
      <c r="H398" s="2"/>
      <c r="I398" s="1"/>
      <c r="J398" s="1"/>
      <c r="K398" s="1"/>
      <c r="L398" s="3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</row>
    <row r="399" spans="1:92" ht="16">
      <c r="A399" s="1"/>
      <c r="B399" s="14"/>
      <c r="C399" s="1"/>
      <c r="D399" s="1"/>
      <c r="E399" s="2"/>
      <c r="F399" s="2"/>
      <c r="G399" s="2"/>
      <c r="H399" s="2"/>
      <c r="I399" s="1"/>
      <c r="J399" s="1"/>
      <c r="K399" s="1"/>
      <c r="L399" s="3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</row>
    <row r="400" spans="1:92" ht="16">
      <c r="A400" s="1"/>
      <c r="B400" s="14"/>
      <c r="C400" s="1"/>
      <c r="D400" s="1"/>
      <c r="E400" s="2"/>
      <c r="F400" s="2"/>
      <c r="G400" s="2"/>
      <c r="H400" s="2"/>
      <c r="I400" s="1"/>
      <c r="J400" s="1"/>
      <c r="K400" s="1"/>
      <c r="L400" s="3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</row>
    <row r="401" spans="1:92" ht="16">
      <c r="A401" s="1"/>
      <c r="B401" s="14"/>
      <c r="C401" s="1"/>
      <c r="D401" s="1"/>
      <c r="E401" s="2"/>
      <c r="F401" s="2"/>
      <c r="G401" s="2"/>
      <c r="H401" s="2"/>
      <c r="I401" s="1"/>
      <c r="J401" s="1"/>
      <c r="K401" s="1"/>
      <c r="L401" s="3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</row>
    <row r="402" spans="1:92" ht="16">
      <c r="A402" s="1"/>
      <c r="B402" s="14"/>
      <c r="C402" s="1"/>
      <c r="D402" s="1"/>
      <c r="E402" s="2"/>
      <c r="F402" s="2"/>
      <c r="G402" s="2"/>
      <c r="H402" s="2"/>
      <c r="I402" s="1"/>
      <c r="J402" s="1"/>
      <c r="K402" s="1"/>
      <c r="L402" s="3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</row>
    <row r="403" spans="1:92" ht="16">
      <c r="A403" s="1"/>
      <c r="B403" s="14"/>
      <c r="C403" s="1"/>
      <c r="D403" s="1"/>
      <c r="E403" s="2"/>
      <c r="F403" s="2"/>
      <c r="G403" s="2"/>
      <c r="H403" s="2"/>
      <c r="I403" s="1"/>
      <c r="J403" s="1"/>
      <c r="K403" s="1"/>
      <c r="L403" s="3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</row>
    <row r="404" spans="1:92" ht="16">
      <c r="A404" s="1"/>
      <c r="B404" s="14"/>
      <c r="C404" s="1"/>
      <c r="D404" s="1"/>
      <c r="E404" s="2"/>
      <c r="F404" s="2"/>
      <c r="G404" s="2"/>
      <c r="H404" s="2"/>
      <c r="I404" s="1"/>
      <c r="J404" s="1"/>
      <c r="K404" s="1"/>
      <c r="L404" s="3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</row>
    <row r="405" spans="1:92" ht="16">
      <c r="A405" s="1"/>
      <c r="B405" s="14"/>
      <c r="C405" s="1"/>
      <c r="D405" s="1"/>
      <c r="E405" s="2"/>
      <c r="F405" s="2"/>
      <c r="G405" s="2"/>
      <c r="H405" s="2"/>
      <c r="I405" s="1"/>
      <c r="J405" s="1"/>
      <c r="K405" s="1"/>
      <c r="L405" s="3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</row>
    <row r="406" spans="1:92" ht="16">
      <c r="A406" s="1"/>
      <c r="B406" s="14"/>
      <c r="C406" s="1"/>
      <c r="D406" s="1"/>
      <c r="E406" s="2"/>
      <c r="F406" s="2"/>
      <c r="G406" s="2"/>
      <c r="H406" s="2"/>
      <c r="I406" s="1"/>
      <c r="J406" s="1"/>
      <c r="K406" s="1"/>
      <c r="L406" s="3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</row>
    <row r="407" spans="1:92" ht="16">
      <c r="A407" s="1"/>
      <c r="B407" s="14"/>
      <c r="C407" s="1"/>
      <c r="D407" s="1"/>
      <c r="E407" s="2"/>
      <c r="F407" s="2"/>
      <c r="G407" s="2"/>
      <c r="H407" s="2"/>
      <c r="I407" s="1"/>
      <c r="J407" s="1"/>
      <c r="K407" s="1"/>
      <c r="L407" s="3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</row>
    <row r="408" spans="1:92" ht="16">
      <c r="A408" s="1"/>
      <c r="B408" s="14"/>
      <c r="C408" s="1"/>
      <c r="D408" s="1"/>
      <c r="E408" s="2"/>
      <c r="F408" s="2"/>
      <c r="G408" s="2"/>
      <c r="H408" s="2"/>
      <c r="I408" s="1"/>
      <c r="J408" s="1"/>
      <c r="K408" s="1"/>
      <c r="L408" s="3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</row>
    <row r="409" spans="1:92" ht="16">
      <c r="A409" s="1"/>
      <c r="B409" s="14"/>
      <c r="C409" s="1"/>
      <c r="D409" s="1"/>
      <c r="E409" s="2"/>
      <c r="F409" s="2"/>
      <c r="G409" s="2"/>
      <c r="H409" s="2"/>
      <c r="I409" s="1"/>
      <c r="J409" s="1"/>
      <c r="K409" s="1"/>
      <c r="L409" s="3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</row>
    <row r="410" spans="1:92" ht="16">
      <c r="A410" s="1"/>
      <c r="B410" s="14"/>
      <c r="C410" s="1"/>
      <c r="D410" s="1"/>
      <c r="E410" s="2"/>
      <c r="F410" s="2"/>
      <c r="G410" s="2"/>
      <c r="H410" s="2"/>
      <c r="I410" s="1"/>
      <c r="J410" s="1"/>
      <c r="K410" s="1"/>
      <c r="L410" s="3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</row>
    <row r="411" spans="1:92" ht="16">
      <c r="A411" s="1"/>
      <c r="B411" s="14"/>
      <c r="C411" s="1"/>
      <c r="D411" s="1"/>
      <c r="E411" s="2"/>
      <c r="F411" s="2"/>
      <c r="G411" s="2"/>
      <c r="H411" s="2"/>
      <c r="I411" s="1"/>
      <c r="J411" s="1"/>
      <c r="K411" s="1"/>
      <c r="L411" s="3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</row>
    <row r="412" spans="1:92" ht="16">
      <c r="A412" s="1"/>
      <c r="B412" s="14"/>
      <c r="C412" s="1"/>
      <c r="D412" s="1"/>
      <c r="E412" s="2"/>
      <c r="F412" s="2"/>
      <c r="G412" s="2"/>
      <c r="H412" s="2"/>
      <c r="I412" s="1"/>
      <c r="J412" s="1"/>
      <c r="K412" s="1"/>
      <c r="L412" s="3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</row>
    <row r="413" spans="1:92" ht="16">
      <c r="A413" s="1"/>
      <c r="B413" s="14"/>
      <c r="C413" s="1"/>
      <c r="D413" s="1"/>
      <c r="E413" s="2"/>
      <c r="F413" s="2"/>
      <c r="G413" s="2"/>
      <c r="H413" s="2"/>
      <c r="I413" s="1"/>
      <c r="J413" s="1"/>
      <c r="K413" s="1"/>
      <c r="L413" s="3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</row>
    <row r="414" spans="1:92" ht="16">
      <c r="A414" s="1"/>
      <c r="B414" s="14"/>
      <c r="C414" s="1"/>
      <c r="D414" s="1"/>
      <c r="E414" s="2"/>
      <c r="F414" s="2"/>
      <c r="G414" s="2"/>
      <c r="H414" s="2"/>
      <c r="I414" s="1"/>
      <c r="J414" s="1"/>
      <c r="K414" s="1"/>
      <c r="L414" s="3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</row>
    <row r="415" spans="1:92" ht="16">
      <c r="A415" s="1"/>
      <c r="B415" s="14"/>
      <c r="C415" s="1"/>
      <c r="D415" s="1"/>
      <c r="E415" s="2"/>
      <c r="F415" s="2"/>
      <c r="G415" s="2"/>
      <c r="H415" s="2"/>
      <c r="I415" s="1"/>
      <c r="J415" s="1"/>
      <c r="K415" s="1"/>
      <c r="L415" s="3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</row>
    <row r="416" spans="1:92" ht="16">
      <c r="A416" s="1"/>
      <c r="B416" s="14"/>
      <c r="C416" s="1"/>
      <c r="D416" s="1"/>
      <c r="E416" s="2"/>
      <c r="F416" s="2"/>
      <c r="G416" s="2"/>
      <c r="H416" s="2"/>
      <c r="I416" s="1"/>
      <c r="J416" s="1"/>
      <c r="K416" s="1"/>
      <c r="L416" s="3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</row>
    <row r="417" spans="1:92" ht="16">
      <c r="A417" s="1"/>
      <c r="B417" s="14"/>
      <c r="C417" s="1"/>
      <c r="D417" s="1"/>
      <c r="E417" s="2"/>
      <c r="F417" s="2"/>
      <c r="G417" s="2"/>
      <c r="H417" s="2"/>
      <c r="I417" s="1"/>
      <c r="J417" s="1"/>
      <c r="K417" s="1"/>
      <c r="L417" s="3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</row>
    <row r="418" spans="1:92" ht="16">
      <c r="A418" s="1"/>
      <c r="B418" s="14"/>
      <c r="C418" s="1"/>
      <c r="D418" s="1"/>
      <c r="E418" s="2"/>
      <c r="F418" s="2"/>
      <c r="G418" s="2"/>
      <c r="H418" s="2"/>
      <c r="I418" s="1"/>
      <c r="J418" s="1"/>
      <c r="K418" s="1"/>
      <c r="L418" s="3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</row>
    <row r="419" spans="1:92" ht="16">
      <c r="A419" s="1"/>
      <c r="B419" s="14"/>
      <c r="C419" s="1"/>
      <c r="D419" s="1"/>
      <c r="E419" s="2"/>
      <c r="F419" s="2"/>
      <c r="G419" s="2"/>
      <c r="H419" s="2"/>
      <c r="I419" s="1"/>
      <c r="J419" s="1"/>
      <c r="K419" s="1"/>
      <c r="L419" s="3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</row>
    <row r="420" spans="1:92" ht="16">
      <c r="A420" s="1"/>
      <c r="B420" s="14"/>
      <c r="C420" s="1"/>
      <c r="D420" s="1"/>
      <c r="E420" s="2"/>
      <c r="F420" s="2"/>
      <c r="G420" s="2"/>
      <c r="H420" s="2"/>
      <c r="I420" s="1"/>
      <c r="J420" s="1"/>
      <c r="K420" s="1"/>
      <c r="L420" s="3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</row>
    <row r="421" spans="1:92" ht="16">
      <c r="A421" s="1"/>
      <c r="B421" s="14"/>
      <c r="C421" s="1"/>
      <c r="D421" s="1"/>
      <c r="E421" s="2"/>
      <c r="F421" s="2"/>
      <c r="G421" s="2"/>
      <c r="H421" s="2"/>
      <c r="I421" s="1"/>
      <c r="J421" s="1"/>
      <c r="K421" s="1"/>
      <c r="L421" s="3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</row>
    <row r="422" spans="1:92" ht="16">
      <c r="A422" s="1"/>
      <c r="B422" s="14"/>
      <c r="C422" s="1"/>
      <c r="D422" s="1"/>
      <c r="E422" s="2"/>
      <c r="F422" s="2"/>
      <c r="G422" s="2"/>
      <c r="H422" s="2"/>
      <c r="I422" s="1"/>
      <c r="J422" s="1"/>
      <c r="K422" s="1"/>
      <c r="L422" s="3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</row>
    <row r="423" spans="1:92" ht="16">
      <c r="A423" s="1"/>
      <c r="B423" s="14"/>
      <c r="C423" s="1"/>
      <c r="D423" s="1"/>
      <c r="E423" s="2"/>
      <c r="F423" s="2"/>
      <c r="G423" s="2"/>
      <c r="H423" s="2"/>
      <c r="I423" s="1"/>
      <c r="J423" s="1"/>
      <c r="K423" s="1"/>
      <c r="L423" s="3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</row>
    <row r="424" spans="1:92" ht="16">
      <c r="A424" s="1"/>
      <c r="B424" s="14"/>
      <c r="C424" s="1"/>
      <c r="D424" s="1"/>
      <c r="E424" s="2"/>
      <c r="F424" s="2"/>
      <c r="G424" s="2"/>
      <c r="H424" s="2"/>
      <c r="I424" s="1"/>
      <c r="J424" s="1"/>
      <c r="K424" s="1"/>
      <c r="L424" s="3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</row>
    <row r="425" spans="1:92" ht="16">
      <c r="A425" s="1"/>
      <c r="B425" s="14"/>
      <c r="C425" s="1"/>
      <c r="D425" s="1"/>
      <c r="E425" s="2"/>
      <c r="F425" s="2"/>
      <c r="G425" s="2"/>
      <c r="H425" s="2"/>
      <c r="I425" s="1"/>
      <c r="J425" s="1"/>
      <c r="K425" s="1"/>
      <c r="L425" s="3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</row>
    <row r="426" spans="1:92" ht="16">
      <c r="A426" s="1"/>
      <c r="B426" s="14"/>
      <c r="C426" s="1"/>
      <c r="D426" s="1"/>
      <c r="E426" s="2"/>
      <c r="F426" s="2"/>
      <c r="G426" s="2"/>
      <c r="H426" s="2"/>
      <c r="I426" s="1"/>
      <c r="J426" s="1"/>
      <c r="K426" s="1"/>
      <c r="L426" s="3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</row>
    <row r="427" spans="1:92" ht="16">
      <c r="A427" s="1"/>
      <c r="B427" s="14"/>
      <c r="C427" s="1"/>
      <c r="D427" s="1"/>
      <c r="E427" s="2"/>
      <c r="F427" s="2"/>
      <c r="G427" s="2"/>
      <c r="H427" s="2"/>
      <c r="I427" s="1"/>
      <c r="J427" s="1"/>
      <c r="K427" s="1"/>
      <c r="L427" s="3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</row>
    <row r="428" spans="1:92" ht="16">
      <c r="A428" s="1"/>
      <c r="B428" s="14"/>
      <c r="C428" s="1"/>
      <c r="D428" s="1"/>
      <c r="E428" s="2"/>
      <c r="F428" s="2"/>
      <c r="G428" s="2"/>
      <c r="H428" s="2"/>
      <c r="I428" s="1"/>
      <c r="J428" s="1"/>
      <c r="K428" s="1"/>
      <c r="L428" s="3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</row>
    <row r="429" spans="1:92" ht="16">
      <c r="A429" s="1"/>
      <c r="B429" s="14"/>
      <c r="C429" s="1"/>
      <c r="D429" s="1"/>
      <c r="E429" s="2"/>
      <c r="F429" s="2"/>
      <c r="G429" s="2"/>
      <c r="H429" s="2"/>
      <c r="I429" s="1"/>
      <c r="J429" s="1"/>
      <c r="K429" s="1"/>
      <c r="L429" s="3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</row>
    <row r="430" spans="1:92" ht="16">
      <c r="A430" s="1"/>
      <c r="B430" s="14"/>
      <c r="C430" s="1"/>
      <c r="D430" s="1"/>
      <c r="E430" s="2"/>
      <c r="F430" s="2"/>
      <c r="G430" s="2"/>
      <c r="H430" s="2"/>
      <c r="I430" s="1"/>
      <c r="J430" s="1"/>
      <c r="K430" s="1"/>
      <c r="L430" s="3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</row>
    <row r="431" spans="1:92" ht="16">
      <c r="A431" s="1"/>
      <c r="B431" s="14"/>
      <c r="C431" s="1"/>
      <c r="D431" s="1"/>
      <c r="E431" s="2"/>
      <c r="F431" s="2"/>
      <c r="G431" s="2"/>
      <c r="H431" s="2"/>
      <c r="I431" s="1"/>
      <c r="J431" s="1"/>
      <c r="K431" s="1"/>
      <c r="L431" s="3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</row>
    <row r="432" spans="1:92" ht="16">
      <c r="A432" s="1"/>
      <c r="B432" s="14"/>
      <c r="C432" s="1"/>
      <c r="D432" s="1"/>
      <c r="E432" s="2"/>
      <c r="F432" s="2"/>
      <c r="G432" s="2"/>
      <c r="H432" s="2"/>
      <c r="I432" s="1"/>
      <c r="J432" s="1"/>
      <c r="K432" s="1"/>
      <c r="L432" s="3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</row>
    <row r="433" spans="1:92" ht="16">
      <c r="A433" s="1"/>
      <c r="B433" s="14"/>
      <c r="C433" s="1"/>
      <c r="D433" s="1"/>
      <c r="E433" s="2"/>
      <c r="F433" s="2"/>
      <c r="G433" s="2"/>
      <c r="H433" s="2"/>
      <c r="I433" s="1"/>
      <c r="J433" s="1"/>
      <c r="K433" s="1"/>
      <c r="L433" s="3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</row>
    <row r="434" spans="1:92" ht="16">
      <c r="A434" s="1"/>
      <c r="B434" s="14"/>
      <c r="C434" s="1"/>
      <c r="D434" s="1"/>
      <c r="E434" s="2"/>
      <c r="F434" s="2"/>
      <c r="G434" s="2"/>
      <c r="H434" s="2"/>
      <c r="I434" s="1"/>
      <c r="J434" s="1"/>
      <c r="K434" s="1"/>
      <c r="L434" s="3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</row>
    <row r="435" spans="1:92" ht="16">
      <c r="A435" s="1"/>
      <c r="B435" s="14"/>
      <c r="C435" s="1"/>
      <c r="D435" s="1"/>
      <c r="E435" s="2"/>
      <c r="F435" s="2"/>
      <c r="G435" s="2"/>
      <c r="H435" s="2"/>
      <c r="I435" s="1"/>
      <c r="J435" s="1"/>
      <c r="K435" s="1"/>
      <c r="L435" s="3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</row>
    <row r="436" spans="1:92" ht="16">
      <c r="A436" s="1"/>
      <c r="B436" s="14"/>
      <c r="C436" s="1"/>
      <c r="D436" s="1"/>
      <c r="E436" s="2"/>
      <c r="F436" s="2"/>
      <c r="G436" s="2"/>
      <c r="H436" s="2"/>
      <c r="I436" s="1"/>
      <c r="J436" s="1"/>
      <c r="K436" s="1"/>
      <c r="L436" s="3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</row>
    <row r="437" spans="1:92" ht="16">
      <c r="A437" s="1"/>
      <c r="B437" s="14"/>
      <c r="C437" s="1"/>
      <c r="D437" s="1"/>
      <c r="E437" s="2"/>
      <c r="F437" s="2"/>
      <c r="G437" s="2"/>
      <c r="H437" s="2"/>
      <c r="I437" s="1"/>
      <c r="J437" s="1"/>
      <c r="K437" s="1"/>
      <c r="L437" s="3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</row>
    <row r="438" spans="1:92" ht="16">
      <c r="A438" s="1"/>
      <c r="B438" s="14"/>
      <c r="C438" s="1"/>
      <c r="D438" s="1"/>
      <c r="E438" s="2"/>
      <c r="F438" s="2"/>
      <c r="G438" s="2"/>
      <c r="H438" s="2"/>
      <c r="I438" s="1"/>
      <c r="J438" s="1"/>
      <c r="K438" s="1"/>
      <c r="L438" s="3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</row>
    <row r="439" spans="1:92" ht="16">
      <c r="A439" s="1"/>
      <c r="B439" s="14"/>
      <c r="C439" s="1"/>
      <c r="D439" s="1"/>
      <c r="E439" s="2"/>
      <c r="F439" s="2"/>
      <c r="G439" s="2"/>
      <c r="H439" s="2"/>
      <c r="I439" s="1"/>
      <c r="J439" s="1"/>
      <c r="K439" s="1"/>
      <c r="L439" s="3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</row>
    <row r="440" spans="1:92" ht="16">
      <c r="A440" s="1"/>
      <c r="B440" s="14"/>
      <c r="C440" s="1"/>
      <c r="D440" s="1"/>
      <c r="E440" s="2"/>
      <c r="F440" s="2"/>
      <c r="G440" s="2"/>
      <c r="H440" s="2"/>
      <c r="I440" s="1"/>
      <c r="J440" s="1"/>
      <c r="K440" s="1"/>
      <c r="L440" s="3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</row>
    <row r="441" spans="1:92" ht="16">
      <c r="A441" s="1"/>
      <c r="B441" s="14"/>
      <c r="C441" s="1"/>
      <c r="D441" s="1"/>
      <c r="E441" s="2"/>
      <c r="F441" s="2"/>
      <c r="G441" s="2"/>
      <c r="H441" s="2"/>
      <c r="I441" s="1"/>
      <c r="J441" s="1"/>
      <c r="K441" s="1"/>
      <c r="L441" s="3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</row>
    <row r="442" spans="1:92" ht="16">
      <c r="A442" s="1"/>
      <c r="B442" s="14"/>
      <c r="C442" s="1"/>
      <c r="D442" s="1"/>
      <c r="E442" s="2"/>
      <c r="F442" s="2"/>
      <c r="G442" s="2"/>
      <c r="H442" s="2"/>
      <c r="I442" s="1"/>
      <c r="J442" s="1"/>
      <c r="K442" s="1"/>
      <c r="L442" s="3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</row>
    <row r="443" spans="1:92" ht="16">
      <c r="A443" s="1"/>
      <c r="B443" s="14"/>
      <c r="C443" s="1"/>
      <c r="D443" s="1"/>
      <c r="E443" s="2"/>
      <c r="F443" s="2"/>
      <c r="G443" s="2"/>
      <c r="H443" s="2"/>
      <c r="I443" s="1"/>
      <c r="J443" s="1"/>
      <c r="K443" s="1"/>
      <c r="L443" s="3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</row>
    <row r="444" spans="1:92" ht="16">
      <c r="A444" s="1"/>
      <c r="B444" s="14"/>
      <c r="C444" s="1"/>
      <c r="D444" s="1"/>
      <c r="E444" s="2"/>
      <c r="F444" s="2"/>
      <c r="G444" s="2"/>
      <c r="H444" s="2"/>
      <c r="I444" s="1"/>
      <c r="J444" s="1"/>
      <c r="K444" s="1"/>
      <c r="L444" s="3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</row>
    <row r="445" spans="1:92" ht="16">
      <c r="A445" s="1"/>
      <c r="B445" s="14"/>
      <c r="C445" s="1"/>
      <c r="D445" s="1"/>
      <c r="E445" s="2"/>
      <c r="F445" s="2"/>
      <c r="G445" s="2"/>
      <c r="H445" s="2"/>
      <c r="I445" s="1"/>
      <c r="J445" s="1"/>
      <c r="K445" s="1"/>
      <c r="L445" s="3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</row>
    <row r="446" spans="1:92" ht="16">
      <c r="A446" s="1"/>
      <c r="B446" s="14"/>
      <c r="C446" s="1"/>
      <c r="D446" s="1"/>
      <c r="E446" s="2"/>
      <c r="F446" s="2"/>
      <c r="G446" s="2"/>
      <c r="H446" s="2"/>
      <c r="I446" s="1"/>
      <c r="J446" s="1"/>
      <c r="K446" s="1"/>
      <c r="L446" s="3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</row>
    <row r="447" spans="1:92" ht="16">
      <c r="A447" s="1"/>
      <c r="B447" s="14"/>
      <c r="C447" s="1"/>
      <c r="D447" s="1"/>
      <c r="E447" s="2"/>
      <c r="F447" s="2"/>
      <c r="G447" s="2"/>
      <c r="H447" s="2"/>
      <c r="I447" s="1"/>
      <c r="J447" s="1"/>
      <c r="K447" s="1"/>
      <c r="L447" s="3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</row>
    <row r="448" spans="1:92" ht="16">
      <c r="A448" s="1"/>
      <c r="B448" s="14"/>
      <c r="C448" s="1"/>
      <c r="D448" s="1"/>
      <c r="E448" s="2"/>
      <c r="F448" s="2"/>
      <c r="G448" s="2"/>
      <c r="H448" s="2"/>
      <c r="I448" s="1"/>
      <c r="J448" s="1"/>
      <c r="K448" s="1"/>
      <c r="L448" s="3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</row>
    <row r="449" spans="1:92" ht="16">
      <c r="A449" s="1"/>
      <c r="B449" s="14"/>
      <c r="C449" s="1"/>
      <c r="D449" s="1"/>
      <c r="E449" s="2"/>
      <c r="F449" s="2"/>
      <c r="G449" s="2"/>
      <c r="H449" s="2"/>
      <c r="I449" s="1"/>
      <c r="J449" s="1"/>
      <c r="K449" s="1"/>
      <c r="L449" s="3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</row>
    <row r="450" spans="1:92" ht="16">
      <c r="A450" s="1"/>
      <c r="B450" s="14"/>
      <c r="C450" s="1"/>
      <c r="D450" s="1"/>
      <c r="E450" s="2"/>
      <c r="F450" s="2"/>
      <c r="G450" s="2"/>
      <c r="H450" s="2"/>
      <c r="I450" s="1"/>
      <c r="J450" s="1"/>
      <c r="K450" s="1"/>
      <c r="L450" s="3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</row>
    <row r="451" spans="1:92" ht="16">
      <c r="A451" s="1"/>
      <c r="B451" s="14"/>
      <c r="C451" s="1"/>
      <c r="D451" s="1"/>
      <c r="E451" s="2"/>
      <c r="F451" s="2"/>
      <c r="G451" s="2"/>
      <c r="H451" s="2"/>
      <c r="I451" s="1"/>
      <c r="J451" s="1"/>
      <c r="K451" s="1"/>
      <c r="L451" s="3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</row>
    <row r="452" spans="1:92" ht="16">
      <c r="A452" s="1"/>
      <c r="B452" s="14"/>
      <c r="C452" s="1"/>
      <c r="D452" s="1"/>
      <c r="E452" s="2"/>
      <c r="F452" s="2"/>
      <c r="G452" s="2"/>
      <c r="H452" s="2"/>
      <c r="I452" s="1"/>
      <c r="J452" s="1"/>
      <c r="K452" s="1"/>
      <c r="L452" s="3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</row>
    <row r="453" spans="1:92" ht="16">
      <c r="A453" s="1"/>
      <c r="B453" s="14"/>
      <c r="C453" s="1"/>
      <c r="D453" s="1"/>
      <c r="E453" s="2"/>
      <c r="F453" s="2"/>
      <c r="G453" s="2"/>
      <c r="H453" s="2"/>
      <c r="I453" s="1"/>
      <c r="J453" s="1"/>
      <c r="K453" s="1"/>
      <c r="L453" s="3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</row>
    <row r="454" spans="1:92" ht="16">
      <c r="A454" s="1"/>
      <c r="B454" s="14"/>
      <c r="C454" s="1"/>
      <c r="D454" s="1"/>
      <c r="E454" s="2"/>
      <c r="F454" s="2"/>
      <c r="G454" s="2"/>
      <c r="H454" s="2"/>
      <c r="I454" s="1"/>
      <c r="J454" s="1"/>
      <c r="K454" s="1"/>
      <c r="L454" s="3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</row>
    <row r="455" spans="1:92" ht="16">
      <c r="A455" s="1"/>
      <c r="B455" s="14"/>
      <c r="C455" s="1"/>
      <c r="D455" s="1"/>
      <c r="E455" s="2"/>
      <c r="F455" s="2"/>
      <c r="G455" s="2"/>
      <c r="H455" s="2"/>
      <c r="I455" s="1"/>
      <c r="J455" s="1"/>
      <c r="K455" s="1"/>
      <c r="L455" s="3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</row>
    <row r="456" spans="1:92" ht="16">
      <c r="A456" s="1"/>
      <c r="B456" s="14"/>
      <c r="C456" s="1"/>
      <c r="D456" s="1"/>
      <c r="E456" s="2"/>
      <c r="F456" s="2"/>
      <c r="G456" s="2"/>
      <c r="H456" s="2"/>
      <c r="I456" s="1"/>
      <c r="J456" s="1"/>
      <c r="K456" s="1"/>
      <c r="L456" s="3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</row>
    <row r="457" spans="1:92" ht="16">
      <c r="A457" s="1"/>
      <c r="B457" s="14"/>
      <c r="C457" s="1"/>
      <c r="D457" s="1"/>
      <c r="E457" s="2"/>
      <c r="F457" s="2"/>
      <c r="G457" s="2"/>
      <c r="H457" s="2"/>
      <c r="I457" s="1"/>
      <c r="J457" s="1"/>
      <c r="K457" s="1"/>
      <c r="L457" s="3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</row>
    <row r="458" spans="1:92" ht="16">
      <c r="A458" s="1"/>
      <c r="B458" s="14"/>
      <c r="C458" s="1"/>
      <c r="D458" s="1"/>
      <c r="E458" s="2"/>
      <c r="F458" s="2"/>
      <c r="G458" s="2"/>
      <c r="H458" s="2"/>
      <c r="I458" s="1"/>
      <c r="J458" s="1"/>
      <c r="K458" s="1"/>
      <c r="L458" s="3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</row>
    <row r="459" spans="1:92" ht="16">
      <c r="A459" s="1"/>
      <c r="B459" s="14"/>
      <c r="C459" s="1"/>
      <c r="D459" s="1"/>
      <c r="E459" s="2"/>
      <c r="F459" s="2"/>
      <c r="G459" s="2"/>
      <c r="H459" s="2"/>
      <c r="I459" s="1"/>
      <c r="J459" s="1"/>
      <c r="K459" s="1"/>
      <c r="L459" s="3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</row>
    <row r="460" spans="1:92" ht="16">
      <c r="A460" s="1"/>
      <c r="B460" s="14"/>
      <c r="C460" s="1"/>
      <c r="D460" s="1"/>
      <c r="E460" s="2"/>
      <c r="F460" s="2"/>
      <c r="G460" s="2"/>
      <c r="H460" s="2"/>
      <c r="I460" s="1"/>
      <c r="J460" s="1"/>
      <c r="K460" s="1"/>
      <c r="L460" s="3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</row>
    <row r="461" spans="1:92" ht="16">
      <c r="A461" s="1"/>
      <c r="B461" s="14"/>
      <c r="C461" s="1"/>
      <c r="D461" s="1"/>
      <c r="E461" s="2"/>
      <c r="F461" s="2"/>
      <c r="G461" s="2"/>
      <c r="H461" s="2"/>
      <c r="I461" s="1"/>
      <c r="J461" s="1"/>
      <c r="K461" s="1"/>
      <c r="L461" s="3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</row>
    <row r="462" spans="1:92" ht="16">
      <c r="A462" s="1"/>
      <c r="B462" s="14"/>
      <c r="C462" s="1"/>
      <c r="D462" s="1"/>
      <c r="E462" s="2"/>
      <c r="F462" s="2"/>
      <c r="G462" s="2"/>
      <c r="H462" s="2"/>
      <c r="I462" s="1"/>
      <c r="J462" s="1"/>
      <c r="K462" s="1"/>
      <c r="L462" s="3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</row>
    <row r="463" spans="1:92" ht="16">
      <c r="A463" s="1"/>
      <c r="B463" s="14"/>
      <c r="C463" s="1"/>
      <c r="D463" s="1"/>
      <c r="E463" s="2"/>
      <c r="F463" s="2"/>
      <c r="G463" s="2"/>
      <c r="H463" s="2"/>
      <c r="I463" s="1"/>
      <c r="J463" s="1"/>
      <c r="K463" s="1"/>
      <c r="L463" s="3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</row>
    <row r="464" spans="1:92" ht="16">
      <c r="A464" s="1"/>
      <c r="B464" s="14"/>
      <c r="C464" s="1"/>
      <c r="D464" s="1"/>
      <c r="E464" s="2"/>
      <c r="F464" s="2"/>
      <c r="G464" s="2"/>
      <c r="H464" s="2"/>
      <c r="I464" s="1"/>
      <c r="J464" s="1"/>
      <c r="K464" s="1"/>
      <c r="L464" s="3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</row>
    <row r="465" spans="1:92" ht="16">
      <c r="A465" s="1"/>
      <c r="B465" s="14"/>
      <c r="C465" s="1"/>
      <c r="D465" s="1"/>
      <c r="E465" s="2"/>
      <c r="F465" s="2"/>
      <c r="G465" s="2"/>
      <c r="H465" s="2"/>
      <c r="I465" s="1"/>
      <c r="J465" s="1"/>
      <c r="K465" s="1"/>
      <c r="L465" s="3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</row>
    <row r="466" spans="1:92" ht="16">
      <c r="A466" s="1"/>
      <c r="B466" s="14"/>
      <c r="C466" s="1"/>
      <c r="D466" s="1"/>
      <c r="E466" s="2"/>
      <c r="F466" s="2"/>
      <c r="G466" s="2"/>
      <c r="H466" s="2"/>
      <c r="I466" s="1"/>
      <c r="J466" s="1"/>
      <c r="K466" s="1"/>
      <c r="L466" s="3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</row>
    <row r="467" spans="1:92" ht="16">
      <c r="A467" s="1"/>
      <c r="B467" s="14"/>
      <c r="C467" s="1"/>
      <c r="D467" s="1"/>
      <c r="E467" s="2"/>
      <c r="F467" s="2"/>
      <c r="G467" s="2"/>
      <c r="H467" s="2"/>
      <c r="I467" s="1"/>
      <c r="J467" s="1"/>
      <c r="K467" s="1"/>
      <c r="L467" s="3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</row>
    <row r="468" spans="1:92" ht="16">
      <c r="A468" s="1"/>
      <c r="B468" s="14"/>
      <c r="C468" s="1"/>
      <c r="D468" s="1"/>
      <c r="E468" s="2"/>
      <c r="F468" s="2"/>
      <c r="G468" s="2"/>
      <c r="H468" s="2"/>
      <c r="I468" s="1"/>
      <c r="J468" s="1"/>
      <c r="K468" s="1"/>
      <c r="L468" s="3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</row>
    <row r="469" spans="1:92" ht="16">
      <c r="A469" s="1"/>
      <c r="B469" s="14"/>
      <c r="C469" s="1"/>
      <c r="D469" s="1"/>
      <c r="E469" s="2"/>
      <c r="F469" s="2"/>
      <c r="G469" s="2"/>
      <c r="H469" s="2"/>
      <c r="I469" s="1"/>
      <c r="J469" s="1"/>
      <c r="K469" s="1"/>
      <c r="L469" s="3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</row>
    <row r="470" spans="1:92" ht="16">
      <c r="A470" s="1"/>
      <c r="B470" s="14"/>
      <c r="C470" s="1"/>
      <c r="D470" s="1"/>
      <c r="E470" s="2"/>
      <c r="F470" s="2"/>
      <c r="G470" s="2"/>
      <c r="H470" s="2"/>
      <c r="I470" s="1"/>
      <c r="J470" s="1"/>
      <c r="K470" s="1"/>
      <c r="L470" s="3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</row>
    <row r="471" spans="1:92" ht="16">
      <c r="A471" s="1"/>
      <c r="B471" s="14"/>
      <c r="C471" s="1"/>
      <c r="D471" s="1"/>
      <c r="E471" s="2"/>
      <c r="F471" s="2"/>
      <c r="G471" s="2"/>
      <c r="H471" s="2"/>
      <c r="I471" s="1"/>
      <c r="J471" s="1"/>
      <c r="K471" s="1"/>
      <c r="L471" s="3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</row>
    <row r="472" spans="1:92" ht="16">
      <c r="A472" s="1"/>
      <c r="B472" s="14"/>
      <c r="C472" s="1"/>
      <c r="D472" s="1"/>
      <c r="E472" s="2"/>
      <c r="F472" s="2"/>
      <c r="G472" s="2"/>
      <c r="H472" s="2"/>
      <c r="I472" s="1"/>
      <c r="J472" s="1"/>
      <c r="K472" s="1"/>
      <c r="L472" s="3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</row>
    <row r="473" spans="1:92" ht="16">
      <c r="A473" s="1"/>
      <c r="B473" s="14"/>
      <c r="C473" s="1"/>
      <c r="D473" s="1"/>
      <c r="E473" s="2"/>
      <c r="F473" s="2"/>
      <c r="G473" s="2"/>
      <c r="H473" s="2"/>
      <c r="I473" s="1"/>
      <c r="J473" s="1"/>
      <c r="K473" s="1"/>
      <c r="L473" s="3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</row>
    <row r="474" spans="1:92" ht="16">
      <c r="A474" s="1"/>
      <c r="B474" s="14"/>
      <c r="C474" s="1"/>
      <c r="D474" s="1"/>
      <c r="E474" s="2"/>
      <c r="F474" s="2"/>
      <c r="G474" s="2"/>
      <c r="H474" s="2"/>
      <c r="I474" s="1"/>
      <c r="J474" s="1"/>
      <c r="K474" s="1"/>
      <c r="L474" s="3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</row>
    <row r="475" spans="1:92" ht="16">
      <c r="A475" s="1"/>
      <c r="B475" s="14"/>
      <c r="C475" s="1"/>
      <c r="D475" s="1"/>
      <c r="E475" s="2"/>
      <c r="F475" s="2"/>
      <c r="G475" s="2"/>
      <c r="H475" s="2"/>
      <c r="I475" s="1"/>
      <c r="J475" s="1"/>
      <c r="K475" s="1"/>
      <c r="L475" s="3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</row>
    <row r="476" spans="1:92" ht="16">
      <c r="A476" s="1"/>
      <c r="B476" s="14"/>
      <c r="C476" s="1"/>
      <c r="D476" s="1"/>
      <c r="E476" s="2"/>
      <c r="F476" s="2"/>
      <c r="G476" s="2"/>
      <c r="H476" s="2"/>
      <c r="I476" s="1"/>
      <c r="J476" s="1"/>
      <c r="K476" s="1"/>
      <c r="L476" s="3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</row>
    <row r="477" spans="1:92" ht="16">
      <c r="A477" s="1"/>
      <c r="B477" s="14"/>
      <c r="C477" s="1"/>
      <c r="D477" s="1"/>
      <c r="E477" s="2"/>
      <c r="F477" s="2"/>
      <c r="G477" s="2"/>
      <c r="H477" s="2"/>
      <c r="I477" s="1"/>
      <c r="J477" s="1"/>
      <c r="K477" s="1"/>
      <c r="L477" s="3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</row>
    <row r="478" spans="1:92" ht="16">
      <c r="A478" s="1"/>
      <c r="B478" s="14"/>
      <c r="C478" s="1"/>
      <c r="D478" s="1"/>
      <c r="E478" s="2"/>
      <c r="F478" s="2"/>
      <c r="G478" s="2"/>
      <c r="H478" s="2"/>
      <c r="I478" s="1"/>
      <c r="J478" s="1"/>
      <c r="K478" s="1"/>
      <c r="L478" s="3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</row>
    <row r="479" spans="1:92" ht="16">
      <c r="A479" s="1"/>
      <c r="B479" s="14"/>
      <c r="C479" s="1"/>
      <c r="D479" s="1"/>
      <c r="E479" s="2"/>
      <c r="F479" s="2"/>
      <c r="G479" s="2"/>
      <c r="H479" s="2"/>
      <c r="I479" s="1"/>
      <c r="J479" s="1"/>
      <c r="K479" s="1"/>
      <c r="L479" s="3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</row>
    <row r="480" spans="1:92" ht="16">
      <c r="A480" s="1"/>
      <c r="B480" s="14"/>
      <c r="C480" s="1"/>
      <c r="D480" s="1"/>
      <c r="E480" s="2"/>
      <c r="F480" s="2"/>
      <c r="G480" s="2"/>
      <c r="H480" s="2"/>
      <c r="I480" s="1"/>
      <c r="J480" s="1"/>
      <c r="K480" s="1"/>
      <c r="L480" s="3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</row>
    <row r="481" spans="1:92" ht="16">
      <c r="A481" s="1"/>
      <c r="B481" s="14"/>
      <c r="C481" s="1"/>
      <c r="D481" s="1"/>
      <c r="E481" s="2"/>
      <c r="F481" s="2"/>
      <c r="G481" s="2"/>
      <c r="H481" s="2"/>
      <c r="I481" s="1"/>
      <c r="J481" s="1"/>
      <c r="K481" s="1"/>
      <c r="L481" s="3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</row>
    <row r="482" spans="1:92" ht="16">
      <c r="A482" s="1"/>
      <c r="B482" s="14"/>
      <c r="C482" s="1"/>
      <c r="D482" s="1"/>
      <c r="E482" s="2"/>
      <c r="F482" s="2"/>
      <c r="G482" s="2"/>
      <c r="H482" s="2"/>
      <c r="I482" s="1"/>
      <c r="J482" s="1"/>
      <c r="K482" s="1"/>
      <c r="L482" s="3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</row>
    <row r="483" spans="1:92" ht="16">
      <c r="A483" s="1"/>
      <c r="B483" s="14"/>
      <c r="C483" s="1"/>
      <c r="D483" s="1"/>
      <c r="E483" s="2"/>
      <c r="F483" s="2"/>
      <c r="G483" s="2"/>
      <c r="H483" s="2"/>
      <c r="I483" s="1"/>
      <c r="J483" s="1"/>
      <c r="K483" s="1"/>
      <c r="L483" s="3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</row>
    <row r="484" spans="1:92" ht="16">
      <c r="A484" s="1"/>
      <c r="B484" s="14"/>
      <c r="C484" s="1"/>
      <c r="D484" s="1"/>
      <c r="E484" s="2"/>
      <c r="F484" s="2"/>
      <c r="G484" s="2"/>
      <c r="H484" s="2"/>
      <c r="I484" s="1"/>
      <c r="J484" s="1"/>
      <c r="K484" s="1"/>
      <c r="L484" s="3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</row>
    <row r="485" spans="1:92" ht="16">
      <c r="A485" s="1"/>
      <c r="B485" s="14"/>
      <c r="C485" s="1"/>
      <c r="D485" s="1"/>
      <c r="E485" s="2"/>
      <c r="F485" s="2"/>
      <c r="G485" s="2"/>
      <c r="H485" s="2"/>
      <c r="I485" s="1"/>
      <c r="J485" s="1"/>
      <c r="K485" s="1"/>
      <c r="L485" s="3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</row>
    <row r="486" spans="1:92" ht="16">
      <c r="A486" s="1"/>
      <c r="B486" s="14"/>
      <c r="C486" s="1"/>
      <c r="D486" s="1"/>
      <c r="E486" s="2"/>
      <c r="F486" s="2"/>
      <c r="G486" s="2"/>
      <c r="H486" s="2"/>
      <c r="I486" s="1"/>
      <c r="J486" s="1"/>
      <c r="K486" s="1"/>
      <c r="L486" s="3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</row>
    <row r="487" spans="1:92" ht="16">
      <c r="A487" s="1"/>
      <c r="B487" s="14"/>
      <c r="C487" s="1"/>
      <c r="D487" s="1"/>
      <c r="E487" s="2"/>
      <c r="F487" s="2"/>
      <c r="G487" s="2"/>
      <c r="H487" s="2"/>
      <c r="I487" s="1"/>
      <c r="J487" s="1"/>
      <c r="K487" s="1"/>
      <c r="L487" s="3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</row>
    <row r="488" spans="1:92" ht="16">
      <c r="A488" s="1"/>
      <c r="B488" s="14"/>
      <c r="C488" s="1"/>
      <c r="D488" s="1"/>
      <c r="E488" s="2"/>
      <c r="F488" s="2"/>
      <c r="G488" s="2"/>
      <c r="H488" s="2"/>
      <c r="I488" s="1"/>
      <c r="J488" s="1"/>
      <c r="K488" s="1"/>
      <c r="L488" s="3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</row>
    <row r="489" spans="1:92" ht="16">
      <c r="A489" s="1"/>
      <c r="B489" s="14"/>
      <c r="C489" s="1"/>
      <c r="D489" s="1"/>
      <c r="E489" s="2"/>
      <c r="F489" s="2"/>
      <c r="G489" s="2"/>
      <c r="H489" s="2"/>
      <c r="I489" s="1"/>
      <c r="J489" s="1"/>
      <c r="K489" s="1"/>
      <c r="L489" s="3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</row>
    <row r="490" spans="1:92" ht="16">
      <c r="A490" s="1"/>
      <c r="B490" s="14"/>
      <c r="C490" s="1"/>
      <c r="D490" s="1"/>
      <c r="E490" s="2"/>
      <c r="F490" s="2"/>
      <c r="G490" s="2"/>
      <c r="H490" s="2"/>
      <c r="I490" s="1"/>
      <c r="J490" s="1"/>
      <c r="K490" s="1"/>
      <c r="L490" s="3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</row>
    <row r="491" spans="1:92" ht="16">
      <c r="A491" s="1"/>
      <c r="B491" s="14"/>
      <c r="C491" s="1"/>
      <c r="D491" s="1"/>
      <c r="E491" s="2"/>
      <c r="F491" s="2"/>
      <c r="G491" s="2"/>
      <c r="H491" s="2"/>
      <c r="I491" s="1"/>
      <c r="J491" s="1"/>
      <c r="K491" s="1"/>
      <c r="L491" s="3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</row>
    <row r="492" spans="1:92" ht="16">
      <c r="A492" s="1"/>
      <c r="B492" s="14"/>
      <c r="C492" s="1"/>
      <c r="D492" s="1"/>
      <c r="E492" s="2"/>
      <c r="F492" s="2"/>
      <c r="G492" s="2"/>
      <c r="H492" s="2"/>
      <c r="I492" s="1"/>
      <c r="J492" s="1"/>
      <c r="K492" s="1"/>
      <c r="L492" s="3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</row>
    <row r="493" spans="1:92" ht="16">
      <c r="A493" s="1"/>
      <c r="B493" s="14"/>
      <c r="C493" s="1"/>
      <c r="D493" s="1"/>
      <c r="E493" s="2"/>
      <c r="F493" s="2"/>
      <c r="G493" s="2"/>
      <c r="H493" s="2"/>
      <c r="I493" s="1"/>
      <c r="J493" s="1"/>
      <c r="K493" s="1"/>
      <c r="L493" s="3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</row>
    <row r="494" spans="1:92" ht="16">
      <c r="A494" s="1"/>
      <c r="B494" s="14"/>
      <c r="C494" s="1"/>
      <c r="D494" s="1"/>
      <c r="E494" s="2"/>
      <c r="F494" s="2"/>
      <c r="G494" s="2"/>
      <c r="H494" s="2"/>
      <c r="I494" s="1"/>
      <c r="J494" s="1"/>
      <c r="K494" s="1"/>
      <c r="L494" s="3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</row>
    <row r="495" spans="1:92" ht="16">
      <c r="A495" s="1"/>
      <c r="B495" s="14"/>
      <c r="C495" s="1"/>
      <c r="D495" s="1"/>
      <c r="E495" s="2"/>
      <c r="F495" s="2"/>
      <c r="G495" s="2"/>
      <c r="H495" s="2"/>
      <c r="I495" s="1"/>
      <c r="J495" s="1"/>
      <c r="K495" s="1"/>
      <c r="L495" s="3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</row>
    <row r="496" spans="1:92" ht="16">
      <c r="A496" s="1"/>
      <c r="B496" s="14"/>
      <c r="C496" s="1"/>
      <c r="D496" s="1"/>
      <c r="E496" s="2"/>
      <c r="F496" s="2"/>
      <c r="G496" s="2"/>
      <c r="H496" s="2"/>
      <c r="I496" s="1"/>
      <c r="J496" s="1"/>
      <c r="K496" s="1"/>
      <c r="L496" s="3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</row>
    <row r="497" spans="1:92" ht="16">
      <c r="A497" s="1"/>
      <c r="B497" s="14"/>
      <c r="C497" s="1"/>
      <c r="D497" s="1"/>
      <c r="E497" s="2"/>
      <c r="F497" s="2"/>
      <c r="G497" s="2"/>
      <c r="H497" s="2"/>
      <c r="I497" s="1"/>
      <c r="J497" s="1"/>
      <c r="K497" s="1"/>
      <c r="L497" s="3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</row>
    <row r="498" spans="1:92" ht="16">
      <c r="A498" s="1"/>
      <c r="B498" s="14"/>
      <c r="C498" s="1"/>
      <c r="D498" s="1"/>
      <c r="E498" s="2"/>
      <c r="F498" s="2"/>
      <c r="G498" s="2"/>
      <c r="H498" s="2"/>
      <c r="I498" s="1"/>
      <c r="J498" s="1"/>
      <c r="K498" s="1"/>
      <c r="L498" s="3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</row>
    <row r="499" spans="1:92" ht="16">
      <c r="A499" s="1"/>
      <c r="B499" s="14"/>
      <c r="C499" s="1"/>
      <c r="D499" s="1"/>
      <c r="E499" s="2"/>
      <c r="F499" s="2"/>
      <c r="G499" s="2"/>
      <c r="H499" s="2"/>
      <c r="I499" s="1"/>
      <c r="J499" s="1"/>
      <c r="K499" s="1"/>
      <c r="L499" s="3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</row>
    <row r="500" spans="1:92" ht="16">
      <c r="A500" s="1"/>
      <c r="B500" s="14"/>
      <c r="C500" s="1"/>
      <c r="D500" s="1"/>
      <c r="E500" s="2"/>
      <c r="F500" s="2"/>
      <c r="G500" s="2"/>
      <c r="H500" s="2"/>
      <c r="I500" s="1"/>
      <c r="J500" s="1"/>
      <c r="K500" s="1"/>
      <c r="L500" s="3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</row>
    <row r="501" spans="1:92" ht="16">
      <c r="A501" s="1"/>
      <c r="B501" s="14"/>
      <c r="C501" s="1"/>
      <c r="D501" s="1"/>
      <c r="E501" s="2"/>
      <c r="F501" s="2"/>
      <c r="G501" s="2"/>
      <c r="H501" s="2"/>
      <c r="I501" s="1"/>
      <c r="J501" s="1"/>
      <c r="K501" s="1"/>
      <c r="L501" s="3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</row>
    <row r="502" spans="1:92" ht="16">
      <c r="A502" s="1"/>
      <c r="B502" s="14"/>
      <c r="C502" s="1"/>
      <c r="D502" s="1"/>
      <c r="E502" s="2"/>
      <c r="F502" s="2"/>
      <c r="G502" s="2"/>
      <c r="H502" s="2"/>
      <c r="I502" s="1"/>
      <c r="J502" s="1"/>
      <c r="K502" s="1"/>
      <c r="L502" s="3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</row>
    <row r="503" spans="1:92" ht="16">
      <c r="A503" s="1"/>
      <c r="B503" s="14"/>
      <c r="C503" s="1"/>
      <c r="D503" s="1"/>
      <c r="E503" s="2"/>
      <c r="F503" s="2"/>
      <c r="G503" s="2"/>
      <c r="H503" s="2"/>
      <c r="I503" s="1"/>
      <c r="J503" s="1"/>
      <c r="K503" s="1"/>
      <c r="L503" s="3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</row>
    <row r="504" spans="1:92" ht="16">
      <c r="A504" s="1"/>
      <c r="B504" s="14"/>
      <c r="C504" s="1"/>
      <c r="D504" s="1"/>
      <c r="E504" s="2"/>
      <c r="F504" s="2"/>
      <c r="G504" s="2"/>
      <c r="H504" s="2"/>
      <c r="I504" s="1"/>
      <c r="J504" s="1"/>
      <c r="K504" s="1"/>
      <c r="L504" s="3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</row>
    <row r="505" spans="1:92" ht="16">
      <c r="A505" s="1"/>
      <c r="B505" s="14"/>
      <c r="C505" s="1"/>
      <c r="D505" s="1"/>
      <c r="E505" s="2"/>
      <c r="F505" s="2"/>
      <c r="G505" s="2"/>
      <c r="H505" s="2"/>
      <c r="I505" s="1"/>
      <c r="J505" s="1"/>
      <c r="K505" s="1"/>
      <c r="L505" s="3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</row>
    <row r="506" spans="1:92" ht="16">
      <c r="A506" s="1"/>
      <c r="B506" s="14"/>
      <c r="C506" s="1"/>
      <c r="D506" s="1"/>
      <c r="E506" s="2"/>
      <c r="F506" s="2"/>
      <c r="G506" s="2"/>
      <c r="H506" s="2"/>
      <c r="I506" s="1"/>
      <c r="J506" s="1"/>
      <c r="K506" s="1"/>
      <c r="L506" s="3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</row>
    <row r="507" spans="1:92" ht="16">
      <c r="A507" s="1"/>
      <c r="B507" s="14"/>
      <c r="C507" s="1"/>
      <c r="D507" s="1"/>
      <c r="E507" s="2"/>
      <c r="F507" s="2"/>
      <c r="G507" s="2"/>
      <c r="H507" s="2"/>
      <c r="I507" s="1"/>
      <c r="J507" s="1"/>
      <c r="K507" s="1"/>
      <c r="L507" s="3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</row>
    <row r="508" spans="1:92" ht="16">
      <c r="A508" s="1"/>
      <c r="B508" s="14"/>
      <c r="C508" s="1"/>
      <c r="D508" s="1"/>
      <c r="E508" s="2"/>
      <c r="F508" s="2"/>
      <c r="G508" s="2"/>
      <c r="H508" s="2"/>
      <c r="I508" s="1"/>
      <c r="J508" s="1"/>
      <c r="K508" s="1"/>
      <c r="L508" s="3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</row>
    <row r="509" spans="1:92" ht="16">
      <c r="A509" s="1"/>
      <c r="B509" s="14"/>
      <c r="C509" s="1"/>
      <c r="D509" s="1"/>
      <c r="E509" s="2"/>
      <c r="F509" s="2"/>
      <c r="G509" s="2"/>
      <c r="H509" s="2"/>
      <c r="I509" s="1"/>
      <c r="J509" s="1"/>
      <c r="K509" s="1"/>
      <c r="L509" s="3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</row>
    <row r="510" spans="1:92" ht="16">
      <c r="A510" s="1"/>
      <c r="B510" s="14"/>
      <c r="C510" s="1"/>
      <c r="D510" s="1"/>
      <c r="E510" s="2"/>
      <c r="F510" s="2"/>
      <c r="G510" s="2"/>
      <c r="H510" s="2"/>
      <c r="I510" s="1"/>
      <c r="J510" s="1"/>
      <c r="K510" s="1"/>
      <c r="L510" s="3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</row>
    <row r="511" spans="1:92" ht="16">
      <c r="A511" s="1"/>
      <c r="B511" s="14"/>
      <c r="C511" s="1"/>
      <c r="D511" s="1"/>
      <c r="E511" s="2"/>
      <c r="F511" s="2"/>
      <c r="G511" s="2"/>
      <c r="H511" s="2"/>
      <c r="I511" s="1"/>
      <c r="J511" s="1"/>
      <c r="K511" s="1"/>
      <c r="L511" s="3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</row>
    <row r="512" spans="1:92" ht="16">
      <c r="A512" s="1"/>
      <c r="B512" s="14"/>
      <c r="C512" s="1"/>
      <c r="D512" s="1"/>
      <c r="E512" s="2"/>
      <c r="F512" s="2"/>
      <c r="G512" s="2"/>
      <c r="H512" s="2"/>
      <c r="I512" s="1"/>
      <c r="J512" s="1"/>
      <c r="K512" s="1"/>
      <c r="L512" s="3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</row>
    <row r="513" spans="1:92" ht="16">
      <c r="A513" s="1"/>
      <c r="B513" s="14"/>
      <c r="C513" s="1"/>
      <c r="D513" s="1"/>
      <c r="E513" s="2"/>
      <c r="F513" s="2"/>
      <c r="G513" s="2"/>
      <c r="H513" s="2"/>
      <c r="I513" s="1"/>
      <c r="J513" s="1"/>
      <c r="K513" s="1"/>
      <c r="L513" s="3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</row>
    <row r="514" spans="1:92" ht="16">
      <c r="A514" s="1"/>
      <c r="B514" s="14"/>
      <c r="C514" s="1"/>
      <c r="D514" s="1"/>
      <c r="E514" s="2"/>
      <c r="F514" s="2"/>
      <c r="G514" s="2"/>
      <c r="H514" s="2"/>
      <c r="I514" s="1"/>
      <c r="J514" s="1"/>
      <c r="K514" s="1"/>
      <c r="L514" s="3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</row>
    <row r="515" spans="1:92" ht="16">
      <c r="A515" s="1"/>
      <c r="B515" s="14"/>
      <c r="C515" s="1"/>
      <c r="D515" s="1"/>
      <c r="E515" s="2"/>
      <c r="F515" s="2"/>
      <c r="G515" s="2"/>
      <c r="H515" s="2"/>
      <c r="I515" s="1"/>
      <c r="J515" s="1"/>
      <c r="K515" s="1"/>
      <c r="L515" s="3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</row>
    <row r="516" spans="1:92" ht="16">
      <c r="A516" s="1"/>
      <c r="B516" s="14"/>
      <c r="C516" s="1"/>
      <c r="D516" s="1"/>
      <c r="E516" s="2"/>
      <c r="F516" s="2"/>
      <c r="G516" s="2"/>
      <c r="H516" s="2"/>
      <c r="I516" s="1"/>
      <c r="J516" s="1"/>
      <c r="K516" s="1"/>
      <c r="L516" s="3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</row>
    <row r="517" spans="1:92" ht="16">
      <c r="A517" s="1"/>
      <c r="B517" s="14"/>
      <c r="C517" s="1"/>
      <c r="D517" s="1"/>
      <c r="E517" s="2"/>
      <c r="F517" s="2"/>
      <c r="G517" s="2"/>
      <c r="H517" s="2"/>
      <c r="I517" s="1"/>
      <c r="J517" s="1"/>
      <c r="K517" s="1"/>
      <c r="L517" s="3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</row>
    <row r="518" spans="1:92" ht="16">
      <c r="A518" s="1"/>
      <c r="B518" s="14"/>
      <c r="C518" s="1"/>
      <c r="D518" s="1"/>
      <c r="E518" s="2"/>
      <c r="F518" s="2"/>
      <c r="G518" s="2"/>
      <c r="H518" s="2"/>
      <c r="I518" s="1"/>
      <c r="J518" s="1"/>
      <c r="K518" s="1"/>
      <c r="L518" s="3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</row>
    <row r="519" spans="1:92" ht="16">
      <c r="A519" s="1"/>
      <c r="B519" s="14"/>
      <c r="C519" s="1"/>
      <c r="D519" s="1"/>
      <c r="E519" s="2"/>
      <c r="F519" s="2"/>
      <c r="G519" s="2"/>
      <c r="H519" s="2"/>
      <c r="I519" s="1"/>
      <c r="J519" s="1"/>
      <c r="K519" s="1"/>
      <c r="L519" s="3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</row>
    <row r="520" spans="1:92" ht="16">
      <c r="A520" s="1"/>
      <c r="B520" s="14"/>
      <c r="C520" s="1"/>
      <c r="D520" s="1"/>
      <c r="E520" s="2"/>
      <c r="F520" s="2"/>
      <c r="G520" s="2"/>
      <c r="H520" s="2"/>
      <c r="I520" s="1"/>
      <c r="J520" s="1"/>
      <c r="K520" s="1"/>
      <c r="L520" s="3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</row>
    <row r="521" spans="1:92" ht="16">
      <c r="A521" s="1"/>
      <c r="B521" s="14"/>
      <c r="C521" s="1"/>
      <c r="D521" s="1"/>
      <c r="E521" s="2"/>
      <c r="F521" s="2"/>
      <c r="G521" s="2"/>
      <c r="H521" s="2"/>
      <c r="I521" s="1"/>
      <c r="J521" s="1"/>
      <c r="K521" s="1"/>
      <c r="L521" s="3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</row>
    <row r="522" spans="1:92" ht="16">
      <c r="A522" s="1"/>
      <c r="B522" s="14"/>
      <c r="C522" s="1"/>
      <c r="D522" s="1"/>
      <c r="E522" s="2"/>
      <c r="F522" s="2"/>
      <c r="G522" s="2"/>
      <c r="H522" s="2"/>
      <c r="I522" s="1"/>
      <c r="J522" s="1"/>
      <c r="K522" s="1"/>
      <c r="L522" s="3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</row>
    <row r="523" spans="1:92" ht="16">
      <c r="A523" s="1"/>
      <c r="B523" s="14"/>
      <c r="C523" s="1"/>
      <c r="D523" s="1"/>
      <c r="E523" s="2"/>
      <c r="F523" s="2"/>
      <c r="G523" s="2"/>
      <c r="H523" s="2"/>
      <c r="I523" s="1"/>
      <c r="J523" s="1"/>
      <c r="K523" s="1"/>
      <c r="L523" s="3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</row>
    <row r="524" spans="1:92" ht="16">
      <c r="A524" s="1"/>
      <c r="B524" s="14"/>
      <c r="C524" s="1"/>
      <c r="D524" s="1"/>
      <c r="E524" s="2"/>
      <c r="F524" s="2"/>
      <c r="G524" s="2"/>
      <c r="H524" s="2"/>
      <c r="I524" s="1"/>
      <c r="J524" s="1"/>
      <c r="K524" s="1"/>
      <c r="L524" s="3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</row>
    <row r="525" spans="1:92" ht="16">
      <c r="A525" s="1"/>
      <c r="B525" s="14"/>
      <c r="C525" s="1"/>
      <c r="D525" s="1"/>
      <c r="E525" s="2"/>
      <c r="F525" s="2"/>
      <c r="G525" s="2"/>
      <c r="H525" s="2"/>
      <c r="I525" s="1"/>
      <c r="J525" s="1"/>
      <c r="K525" s="1"/>
      <c r="L525" s="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</row>
    <row r="526" spans="1:92" ht="16">
      <c r="A526" s="1"/>
      <c r="B526" s="14"/>
      <c r="C526" s="1"/>
      <c r="D526" s="1"/>
      <c r="E526" s="2"/>
      <c r="F526" s="2"/>
      <c r="G526" s="2"/>
      <c r="H526" s="2"/>
      <c r="I526" s="1"/>
      <c r="J526" s="1"/>
      <c r="K526" s="1"/>
      <c r="L526" s="3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</row>
    <row r="527" spans="1:92" ht="16">
      <c r="A527" s="1"/>
      <c r="B527" s="14"/>
      <c r="C527" s="1"/>
      <c r="D527" s="1"/>
      <c r="E527" s="2"/>
      <c r="F527" s="2"/>
      <c r="G527" s="2"/>
      <c r="H527" s="2"/>
      <c r="I527" s="1"/>
      <c r="J527" s="1"/>
      <c r="K527" s="1"/>
      <c r="L527" s="3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</row>
    <row r="528" spans="1:92" ht="16">
      <c r="A528" s="1"/>
      <c r="B528" s="14"/>
      <c r="C528" s="1"/>
      <c r="D528" s="1"/>
      <c r="E528" s="2"/>
      <c r="F528" s="2"/>
      <c r="G528" s="2"/>
      <c r="H528" s="2"/>
      <c r="I528" s="1"/>
      <c r="J528" s="1"/>
      <c r="K528" s="1"/>
      <c r="L528" s="3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</row>
    <row r="529" spans="1:92" ht="16">
      <c r="A529" s="1"/>
      <c r="B529" s="14"/>
      <c r="C529" s="1"/>
      <c r="D529" s="1"/>
      <c r="E529" s="2"/>
      <c r="F529" s="2"/>
      <c r="G529" s="2"/>
      <c r="H529" s="2"/>
      <c r="I529" s="1"/>
      <c r="J529" s="1"/>
      <c r="K529" s="1"/>
      <c r="L529" s="3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</row>
    <row r="530" spans="1:92" ht="16">
      <c r="A530" s="1"/>
      <c r="B530" s="14"/>
      <c r="C530" s="1"/>
      <c r="D530" s="1"/>
      <c r="E530" s="2"/>
      <c r="F530" s="2"/>
      <c r="G530" s="2"/>
      <c r="H530" s="2"/>
      <c r="I530" s="1"/>
      <c r="J530" s="1"/>
      <c r="K530" s="1"/>
      <c r="L530" s="3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</row>
    <row r="531" spans="1:92" ht="16">
      <c r="A531" s="1"/>
      <c r="B531" s="14"/>
      <c r="C531" s="1"/>
      <c r="D531" s="1"/>
      <c r="E531" s="2"/>
      <c r="F531" s="2"/>
      <c r="G531" s="2"/>
      <c r="H531" s="2"/>
      <c r="I531" s="1"/>
      <c r="J531" s="1"/>
      <c r="K531" s="1"/>
      <c r="L531" s="3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</row>
    <row r="532" spans="1:92" ht="16">
      <c r="A532" s="1"/>
      <c r="B532" s="14"/>
      <c r="C532" s="1"/>
      <c r="D532" s="1"/>
      <c r="E532" s="2"/>
      <c r="F532" s="2"/>
      <c r="G532" s="2"/>
      <c r="H532" s="2"/>
      <c r="I532" s="1"/>
      <c r="J532" s="1"/>
      <c r="K532" s="1"/>
      <c r="L532" s="3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</row>
    <row r="533" spans="1:92" ht="16">
      <c r="A533" s="1"/>
      <c r="B533" s="14"/>
      <c r="C533" s="1"/>
      <c r="D533" s="1"/>
      <c r="E533" s="2"/>
      <c r="F533" s="2"/>
      <c r="G533" s="2"/>
      <c r="H533" s="2"/>
      <c r="I533" s="1"/>
      <c r="J533" s="1"/>
      <c r="K533" s="1"/>
      <c r="L533" s="3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</row>
    <row r="534" spans="1:92" ht="16">
      <c r="A534" s="1"/>
      <c r="B534" s="14"/>
      <c r="C534" s="1"/>
      <c r="D534" s="1"/>
      <c r="E534" s="2"/>
      <c r="F534" s="2"/>
      <c r="G534" s="2"/>
      <c r="H534" s="2"/>
      <c r="I534" s="1"/>
      <c r="J534" s="1"/>
      <c r="K534" s="1"/>
      <c r="L534" s="3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</row>
    <row r="535" spans="1:92" ht="16">
      <c r="A535" s="1"/>
      <c r="B535" s="14"/>
      <c r="C535" s="1"/>
      <c r="D535" s="1"/>
      <c r="E535" s="2"/>
      <c r="F535" s="2"/>
      <c r="G535" s="2"/>
      <c r="H535" s="2"/>
      <c r="I535" s="1"/>
      <c r="J535" s="1"/>
      <c r="K535" s="1"/>
      <c r="L535" s="3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</row>
    <row r="536" spans="1:92" ht="16">
      <c r="A536" s="1"/>
      <c r="B536" s="14"/>
      <c r="C536" s="1"/>
      <c r="D536" s="1"/>
      <c r="E536" s="2"/>
      <c r="F536" s="2"/>
      <c r="G536" s="2"/>
      <c r="H536" s="2"/>
      <c r="I536" s="1"/>
      <c r="J536" s="1"/>
      <c r="K536" s="1"/>
      <c r="L536" s="3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</row>
    <row r="537" spans="1:92" ht="16">
      <c r="A537" s="1"/>
      <c r="B537" s="14"/>
      <c r="C537" s="1"/>
      <c r="D537" s="1"/>
      <c r="E537" s="2"/>
      <c r="F537" s="2"/>
      <c r="G537" s="2"/>
      <c r="H537" s="2"/>
      <c r="I537" s="1"/>
      <c r="J537" s="1"/>
      <c r="K537" s="1"/>
      <c r="L537" s="3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</row>
    <row r="538" spans="1:92" ht="16">
      <c r="A538" s="1"/>
      <c r="B538" s="14"/>
      <c r="C538" s="1"/>
      <c r="D538" s="1"/>
      <c r="E538" s="2"/>
      <c r="F538" s="2"/>
      <c r="G538" s="2"/>
      <c r="H538" s="2"/>
      <c r="I538" s="1"/>
      <c r="J538" s="1"/>
      <c r="K538" s="1"/>
      <c r="L538" s="3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</row>
    <row r="539" spans="1:92" ht="16">
      <c r="A539" s="1"/>
      <c r="B539" s="14"/>
      <c r="C539" s="1"/>
      <c r="D539" s="1"/>
      <c r="E539" s="2"/>
      <c r="F539" s="2"/>
      <c r="G539" s="2"/>
      <c r="H539" s="2"/>
      <c r="I539" s="1"/>
      <c r="J539" s="1"/>
      <c r="K539" s="1"/>
      <c r="L539" s="3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</row>
    <row r="540" spans="1:92" ht="16">
      <c r="A540" s="1"/>
      <c r="B540" s="14"/>
      <c r="C540" s="1"/>
      <c r="D540" s="1"/>
      <c r="E540" s="2"/>
      <c r="F540" s="2"/>
      <c r="G540" s="2"/>
      <c r="H540" s="2"/>
      <c r="I540" s="1"/>
      <c r="J540" s="1"/>
      <c r="K540" s="1"/>
      <c r="L540" s="3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</row>
    <row r="541" spans="1:92" ht="16">
      <c r="A541" s="1"/>
      <c r="B541" s="14"/>
      <c r="C541" s="1"/>
      <c r="D541" s="1"/>
      <c r="E541" s="2"/>
      <c r="F541" s="2"/>
      <c r="G541" s="2"/>
      <c r="H541" s="2"/>
      <c r="I541" s="1"/>
      <c r="J541" s="1"/>
      <c r="K541" s="1"/>
      <c r="L541" s="3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</row>
    <row r="542" spans="1:92" ht="16">
      <c r="A542" s="1"/>
      <c r="B542" s="14"/>
      <c r="C542" s="1"/>
      <c r="D542" s="1"/>
      <c r="E542" s="2"/>
      <c r="F542" s="2"/>
      <c r="G542" s="2"/>
      <c r="H542" s="2"/>
      <c r="I542" s="1"/>
      <c r="J542" s="1"/>
      <c r="K542" s="1"/>
      <c r="L542" s="3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</row>
    <row r="543" spans="1:92" ht="16">
      <c r="A543" s="1"/>
      <c r="B543" s="14"/>
      <c r="C543" s="1"/>
      <c r="D543" s="1"/>
      <c r="E543" s="2"/>
      <c r="F543" s="2"/>
      <c r="G543" s="2"/>
      <c r="H543" s="2"/>
      <c r="I543" s="1"/>
      <c r="J543" s="1"/>
      <c r="K543" s="1"/>
      <c r="L543" s="3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</row>
    <row r="544" spans="1:92" ht="16">
      <c r="A544" s="1"/>
      <c r="B544" s="14"/>
      <c r="C544" s="1"/>
      <c r="D544" s="1"/>
      <c r="E544" s="2"/>
      <c r="F544" s="2"/>
      <c r="G544" s="2"/>
      <c r="H544" s="2"/>
      <c r="I544" s="1"/>
      <c r="J544" s="1"/>
      <c r="K544" s="1"/>
      <c r="L544" s="3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</row>
    <row r="545" spans="1:92" ht="16">
      <c r="A545" s="1"/>
      <c r="B545" s="14"/>
      <c r="C545" s="1"/>
      <c r="D545" s="1"/>
      <c r="E545" s="2"/>
      <c r="F545" s="2"/>
      <c r="G545" s="2"/>
      <c r="H545" s="2"/>
      <c r="I545" s="1"/>
      <c r="J545" s="1"/>
      <c r="K545" s="1"/>
      <c r="L545" s="3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</row>
    <row r="546" spans="1:92" ht="16">
      <c r="A546" s="1"/>
      <c r="B546" s="14"/>
      <c r="C546" s="1"/>
      <c r="D546" s="1"/>
      <c r="E546" s="2"/>
      <c r="F546" s="2"/>
      <c r="G546" s="2"/>
      <c r="H546" s="2"/>
      <c r="I546" s="1"/>
      <c r="J546" s="1"/>
      <c r="K546" s="1"/>
      <c r="L546" s="3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</row>
    <row r="547" spans="1:92" ht="16">
      <c r="A547" s="1"/>
      <c r="B547" s="14"/>
      <c r="C547" s="1"/>
      <c r="D547" s="1"/>
      <c r="E547" s="2"/>
      <c r="F547" s="2"/>
      <c r="G547" s="2"/>
      <c r="H547" s="2"/>
      <c r="I547" s="1"/>
      <c r="J547" s="1"/>
      <c r="K547" s="1"/>
      <c r="L547" s="3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</row>
    <row r="548" spans="1:92" ht="16">
      <c r="A548" s="1"/>
      <c r="B548" s="14"/>
      <c r="C548" s="1"/>
      <c r="D548" s="1"/>
      <c r="E548" s="2"/>
      <c r="F548" s="2"/>
      <c r="G548" s="2"/>
      <c r="H548" s="2"/>
      <c r="I548" s="1"/>
      <c r="J548" s="1"/>
      <c r="K548" s="1"/>
      <c r="L548" s="3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</row>
    <row r="549" spans="1:92" ht="16">
      <c r="A549" s="1"/>
      <c r="B549" s="14"/>
      <c r="C549" s="1"/>
      <c r="D549" s="1"/>
      <c r="E549" s="2"/>
      <c r="F549" s="2"/>
      <c r="G549" s="2"/>
      <c r="H549" s="2"/>
      <c r="I549" s="1"/>
      <c r="J549" s="1"/>
      <c r="K549" s="1"/>
      <c r="L549" s="3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</row>
    <row r="550" spans="1:92" ht="16">
      <c r="A550" s="1"/>
      <c r="B550" s="14"/>
      <c r="C550" s="1"/>
      <c r="D550" s="1"/>
      <c r="E550" s="2"/>
      <c r="F550" s="2"/>
      <c r="G550" s="2"/>
      <c r="H550" s="2"/>
      <c r="I550" s="1"/>
      <c r="J550" s="1"/>
      <c r="K550" s="1"/>
      <c r="L550" s="3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</row>
    <row r="551" spans="1:92" ht="16">
      <c r="A551" s="1"/>
      <c r="B551" s="14"/>
      <c r="C551" s="1"/>
      <c r="D551" s="1"/>
      <c r="E551" s="2"/>
      <c r="F551" s="2"/>
      <c r="G551" s="2"/>
      <c r="H551" s="2"/>
      <c r="I551" s="1"/>
      <c r="J551" s="1"/>
      <c r="K551" s="1"/>
      <c r="L551" s="3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</row>
    <row r="552" spans="1:92" ht="16">
      <c r="A552" s="1"/>
      <c r="B552" s="14"/>
      <c r="C552" s="1"/>
      <c r="D552" s="1"/>
      <c r="E552" s="2"/>
      <c r="F552" s="2"/>
      <c r="G552" s="2"/>
      <c r="H552" s="2"/>
      <c r="I552" s="1"/>
      <c r="J552" s="1"/>
      <c r="K552" s="1"/>
      <c r="L552" s="3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</row>
    <row r="553" spans="1:92" ht="16">
      <c r="A553" s="1"/>
      <c r="B553" s="14"/>
      <c r="C553" s="1"/>
      <c r="D553" s="1"/>
      <c r="E553" s="2"/>
      <c r="F553" s="2"/>
      <c r="G553" s="2"/>
      <c r="H553" s="2"/>
      <c r="I553" s="1"/>
      <c r="J553" s="1"/>
      <c r="K553" s="1"/>
      <c r="L553" s="3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</row>
    <row r="554" spans="1:92" ht="16">
      <c r="A554" s="1"/>
      <c r="B554" s="14"/>
      <c r="C554" s="1"/>
      <c r="D554" s="1"/>
      <c r="E554" s="2"/>
      <c r="F554" s="2"/>
      <c r="G554" s="2"/>
      <c r="H554" s="2"/>
      <c r="I554" s="1"/>
      <c r="J554" s="1"/>
      <c r="K554" s="1"/>
      <c r="L554" s="3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</row>
    <row r="555" spans="1:92" ht="16">
      <c r="A555" s="1"/>
      <c r="B555" s="14"/>
      <c r="C555" s="1"/>
      <c r="D555" s="1"/>
      <c r="E555" s="2"/>
      <c r="F555" s="2"/>
      <c r="G555" s="2"/>
      <c r="H555" s="2"/>
      <c r="I555" s="1"/>
      <c r="J555" s="1"/>
      <c r="K555" s="1"/>
      <c r="L555" s="3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</row>
    <row r="556" spans="1:92" ht="16">
      <c r="A556" s="1"/>
      <c r="B556" s="14"/>
      <c r="C556" s="1"/>
      <c r="D556" s="1"/>
      <c r="E556" s="2"/>
      <c r="F556" s="2"/>
      <c r="G556" s="2"/>
      <c r="H556" s="2"/>
      <c r="I556" s="1"/>
      <c r="J556" s="1"/>
      <c r="K556" s="1"/>
      <c r="L556" s="3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</row>
    <row r="557" spans="1:92" ht="16">
      <c r="A557" s="1"/>
      <c r="B557" s="14"/>
      <c r="C557" s="1"/>
      <c r="D557" s="1"/>
      <c r="E557" s="2"/>
      <c r="F557" s="2"/>
      <c r="G557" s="2"/>
      <c r="H557" s="2"/>
      <c r="I557" s="1"/>
      <c r="J557" s="1"/>
      <c r="K557" s="1"/>
      <c r="L557" s="3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</row>
    <row r="558" spans="1:92" ht="16">
      <c r="A558" s="1"/>
      <c r="B558" s="14"/>
      <c r="C558" s="1"/>
      <c r="D558" s="1"/>
      <c r="E558" s="2"/>
      <c r="F558" s="2"/>
      <c r="G558" s="2"/>
      <c r="H558" s="2"/>
      <c r="I558" s="1"/>
      <c r="J558" s="1"/>
      <c r="K558" s="1"/>
      <c r="L558" s="3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</row>
    <row r="559" spans="1:92" ht="16">
      <c r="A559" s="1"/>
      <c r="B559" s="14"/>
      <c r="C559" s="1"/>
      <c r="D559" s="1"/>
      <c r="E559" s="2"/>
      <c r="F559" s="2"/>
      <c r="G559" s="2"/>
      <c r="H559" s="2"/>
      <c r="I559" s="1"/>
      <c r="J559" s="1"/>
      <c r="K559" s="1"/>
      <c r="L559" s="3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</row>
    <row r="560" spans="1:92" ht="16">
      <c r="A560" s="1"/>
      <c r="B560" s="14"/>
      <c r="C560" s="1"/>
      <c r="D560" s="1"/>
      <c r="E560" s="2"/>
      <c r="F560" s="2"/>
      <c r="G560" s="2"/>
      <c r="H560" s="2"/>
      <c r="I560" s="1"/>
      <c r="J560" s="1"/>
      <c r="K560" s="1"/>
      <c r="L560" s="3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</row>
    <row r="561" spans="1:92" ht="16">
      <c r="A561" s="1"/>
      <c r="B561" s="14"/>
      <c r="C561" s="1"/>
      <c r="D561" s="1"/>
      <c r="E561" s="2"/>
      <c r="F561" s="2"/>
      <c r="G561" s="2"/>
      <c r="H561" s="2"/>
      <c r="I561" s="1"/>
      <c r="J561" s="1"/>
      <c r="K561" s="1"/>
      <c r="L561" s="3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</row>
    <row r="562" spans="1:92" ht="16">
      <c r="A562" s="1"/>
      <c r="B562" s="14"/>
      <c r="C562" s="1"/>
      <c r="D562" s="1"/>
      <c r="E562" s="2"/>
      <c r="F562" s="2"/>
      <c r="G562" s="2"/>
      <c r="H562" s="2"/>
      <c r="I562" s="1"/>
      <c r="J562" s="1"/>
      <c r="K562" s="1"/>
      <c r="L562" s="3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</row>
    <row r="563" spans="1:92" ht="16">
      <c r="A563" s="1"/>
      <c r="B563" s="14"/>
      <c r="C563" s="1"/>
      <c r="D563" s="1"/>
      <c r="E563" s="2"/>
      <c r="F563" s="2"/>
      <c r="G563" s="2"/>
      <c r="H563" s="2"/>
      <c r="I563" s="1"/>
      <c r="J563" s="1"/>
      <c r="K563" s="1"/>
      <c r="L563" s="3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</row>
    <row r="564" spans="1:92" ht="16">
      <c r="A564" s="1"/>
      <c r="B564" s="14"/>
      <c r="C564" s="1"/>
      <c r="D564" s="1"/>
      <c r="E564" s="2"/>
      <c r="F564" s="2"/>
      <c r="G564" s="2"/>
      <c r="H564" s="2"/>
      <c r="I564" s="1"/>
      <c r="J564" s="1"/>
      <c r="K564" s="1"/>
      <c r="L564" s="3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</row>
    <row r="565" spans="1:92" ht="16">
      <c r="A565" s="1"/>
      <c r="B565" s="14"/>
      <c r="C565" s="1"/>
      <c r="D565" s="1"/>
      <c r="E565" s="2"/>
      <c r="F565" s="2"/>
      <c r="G565" s="2"/>
      <c r="H565" s="2"/>
      <c r="I565" s="1"/>
      <c r="J565" s="1"/>
      <c r="K565" s="1"/>
      <c r="L565" s="3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</row>
    <row r="566" spans="1:92" ht="16">
      <c r="A566" s="1"/>
      <c r="B566" s="14"/>
      <c r="C566" s="1"/>
      <c r="D566" s="1"/>
      <c r="E566" s="2"/>
      <c r="F566" s="2"/>
      <c r="G566" s="2"/>
      <c r="H566" s="2"/>
      <c r="I566" s="1"/>
      <c r="J566" s="1"/>
      <c r="K566" s="1"/>
      <c r="L566" s="3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</row>
    <row r="567" spans="1:92" ht="16">
      <c r="A567" s="1"/>
      <c r="B567" s="14"/>
      <c r="C567" s="1"/>
      <c r="D567" s="1"/>
      <c r="E567" s="2"/>
      <c r="F567" s="2"/>
      <c r="G567" s="2"/>
      <c r="H567" s="2"/>
      <c r="I567" s="1"/>
      <c r="J567" s="1"/>
      <c r="K567" s="1"/>
      <c r="L567" s="3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</row>
    <row r="568" spans="1:92" ht="16">
      <c r="A568" s="1"/>
      <c r="B568" s="14"/>
      <c r="C568" s="1"/>
      <c r="D568" s="1"/>
      <c r="E568" s="2"/>
      <c r="F568" s="2"/>
      <c r="G568" s="2"/>
      <c r="H568" s="2"/>
      <c r="I568" s="1"/>
      <c r="J568" s="1"/>
      <c r="K568" s="1"/>
      <c r="L568" s="3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</row>
    <row r="569" spans="1:92" ht="16">
      <c r="A569" s="1"/>
      <c r="B569" s="14"/>
      <c r="C569" s="1"/>
      <c r="D569" s="1"/>
      <c r="E569" s="2"/>
      <c r="F569" s="2"/>
      <c r="G569" s="2"/>
      <c r="H569" s="2"/>
      <c r="I569" s="1"/>
      <c r="J569" s="1"/>
      <c r="K569" s="1"/>
      <c r="L569" s="3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</row>
    <row r="570" spans="1:92" ht="16">
      <c r="A570" s="1"/>
      <c r="B570" s="14"/>
      <c r="C570" s="1"/>
      <c r="D570" s="1"/>
      <c r="E570" s="2"/>
      <c r="F570" s="2"/>
      <c r="G570" s="2"/>
      <c r="H570" s="2"/>
      <c r="I570" s="1"/>
      <c r="J570" s="1"/>
      <c r="K570" s="1"/>
      <c r="L570" s="3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</row>
    <row r="571" spans="1:92" ht="16">
      <c r="A571" s="1"/>
      <c r="B571" s="14"/>
      <c r="C571" s="1"/>
      <c r="D571" s="1"/>
      <c r="E571" s="2"/>
      <c r="F571" s="2"/>
      <c r="G571" s="2"/>
      <c r="H571" s="2"/>
      <c r="I571" s="1"/>
      <c r="J571" s="1"/>
      <c r="K571" s="1"/>
      <c r="L571" s="3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</row>
    <row r="572" spans="1:92" ht="16">
      <c r="A572" s="1"/>
      <c r="B572" s="14"/>
      <c r="C572" s="1"/>
      <c r="D572" s="1"/>
      <c r="E572" s="2"/>
      <c r="F572" s="2"/>
      <c r="G572" s="2"/>
      <c r="H572" s="2"/>
      <c r="I572" s="1"/>
      <c r="J572" s="1"/>
      <c r="K572" s="1"/>
      <c r="L572" s="3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</row>
    <row r="573" spans="1:92" ht="16">
      <c r="A573" s="1"/>
      <c r="B573" s="14"/>
      <c r="C573" s="1"/>
      <c r="D573" s="1"/>
      <c r="E573" s="2"/>
      <c r="F573" s="2"/>
      <c r="G573" s="2"/>
      <c r="H573" s="2"/>
      <c r="I573" s="1"/>
      <c r="J573" s="1"/>
      <c r="K573" s="1"/>
      <c r="L573" s="3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</row>
    <row r="574" spans="1:92" ht="16">
      <c r="A574" s="1"/>
      <c r="B574" s="14"/>
      <c r="C574" s="1"/>
      <c r="D574" s="1"/>
      <c r="E574" s="2"/>
      <c r="F574" s="2"/>
      <c r="G574" s="2"/>
      <c r="H574" s="2"/>
      <c r="I574" s="1"/>
      <c r="J574" s="1"/>
      <c r="K574" s="1"/>
      <c r="L574" s="3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</row>
    <row r="575" spans="1:92" ht="16">
      <c r="A575" s="1"/>
      <c r="B575" s="14"/>
      <c r="C575" s="1"/>
      <c r="D575" s="1"/>
      <c r="E575" s="2"/>
      <c r="F575" s="2"/>
      <c r="G575" s="2"/>
      <c r="H575" s="2"/>
      <c r="I575" s="1"/>
      <c r="J575" s="1"/>
      <c r="K575" s="1"/>
      <c r="L575" s="3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</row>
    <row r="576" spans="1:92" ht="16">
      <c r="A576" s="1"/>
      <c r="B576" s="14"/>
      <c r="C576" s="1"/>
      <c r="D576" s="1"/>
      <c r="E576" s="2"/>
      <c r="F576" s="2"/>
      <c r="G576" s="2"/>
      <c r="H576" s="2"/>
      <c r="I576" s="1"/>
      <c r="J576" s="1"/>
      <c r="K576" s="1"/>
      <c r="L576" s="3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</row>
    <row r="577" spans="1:92" ht="16">
      <c r="A577" s="1"/>
      <c r="B577" s="14"/>
      <c r="C577" s="1"/>
      <c r="D577" s="1"/>
      <c r="E577" s="2"/>
      <c r="F577" s="2"/>
      <c r="G577" s="2"/>
      <c r="H577" s="2"/>
      <c r="I577" s="1"/>
      <c r="J577" s="1"/>
      <c r="K577" s="1"/>
      <c r="L577" s="3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</row>
    <row r="578" spans="1:92" ht="16">
      <c r="A578" s="1"/>
      <c r="B578" s="14"/>
      <c r="C578" s="1"/>
      <c r="D578" s="1"/>
      <c r="E578" s="2"/>
      <c r="F578" s="2"/>
      <c r="G578" s="2"/>
      <c r="H578" s="2"/>
      <c r="I578" s="1"/>
      <c r="J578" s="1"/>
      <c r="K578" s="1"/>
      <c r="L578" s="3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</row>
    <row r="579" spans="1:92" ht="16">
      <c r="A579" s="1"/>
      <c r="B579" s="14"/>
      <c r="C579" s="1"/>
      <c r="D579" s="1"/>
      <c r="E579" s="2"/>
      <c r="F579" s="2"/>
      <c r="G579" s="2"/>
      <c r="H579" s="2"/>
      <c r="I579" s="1"/>
      <c r="J579" s="1"/>
      <c r="K579" s="1"/>
      <c r="L579" s="3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</row>
    <row r="580" spans="1:92" ht="16">
      <c r="A580" s="1"/>
      <c r="B580" s="14"/>
      <c r="C580" s="1"/>
      <c r="D580" s="1"/>
      <c r="E580" s="2"/>
      <c r="F580" s="2"/>
      <c r="G580" s="2"/>
      <c r="H580" s="2"/>
      <c r="I580" s="1"/>
      <c r="J580" s="1"/>
      <c r="K580" s="1"/>
      <c r="L580" s="3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</row>
    <row r="581" spans="1:92" ht="16">
      <c r="A581" s="1"/>
      <c r="B581" s="14"/>
      <c r="C581" s="1"/>
      <c r="D581" s="1"/>
      <c r="E581" s="2"/>
      <c r="F581" s="2"/>
      <c r="G581" s="2"/>
      <c r="H581" s="2"/>
      <c r="I581" s="1"/>
      <c r="J581" s="1"/>
      <c r="K581" s="1"/>
      <c r="L581" s="3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</row>
    <row r="582" spans="1:92" ht="16">
      <c r="A582" s="1"/>
      <c r="B582" s="14"/>
      <c r="C582" s="1"/>
      <c r="D582" s="1"/>
      <c r="E582" s="2"/>
      <c r="F582" s="2"/>
      <c r="G582" s="2"/>
      <c r="H582" s="2"/>
      <c r="I582" s="1"/>
      <c r="J582" s="1"/>
      <c r="K582" s="1"/>
      <c r="L582" s="3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</row>
    <row r="583" spans="1:92" ht="16">
      <c r="A583" s="1"/>
      <c r="B583" s="14"/>
      <c r="C583" s="1"/>
      <c r="D583" s="1"/>
      <c r="E583" s="2"/>
      <c r="F583" s="2"/>
      <c r="G583" s="2"/>
      <c r="H583" s="2"/>
      <c r="I583" s="1"/>
      <c r="J583" s="1"/>
      <c r="K583" s="1"/>
      <c r="L583" s="3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</row>
    <row r="584" spans="1:92" ht="16">
      <c r="A584" s="1"/>
      <c r="B584" s="14"/>
      <c r="C584" s="1"/>
      <c r="D584" s="1"/>
      <c r="E584" s="2"/>
      <c r="F584" s="2"/>
      <c r="G584" s="2"/>
      <c r="H584" s="2"/>
      <c r="I584" s="1"/>
      <c r="J584" s="1"/>
      <c r="K584" s="1"/>
      <c r="L584" s="3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</row>
    <row r="585" spans="1:92" ht="16">
      <c r="A585" s="1"/>
      <c r="B585" s="14"/>
      <c r="C585" s="1"/>
      <c r="D585" s="1"/>
      <c r="E585" s="2"/>
      <c r="F585" s="2"/>
      <c r="G585" s="2"/>
      <c r="H585" s="2"/>
      <c r="I585" s="1"/>
      <c r="J585" s="1"/>
      <c r="K585" s="1"/>
      <c r="L585" s="3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</row>
    <row r="586" spans="1:92" ht="16">
      <c r="A586" s="1"/>
      <c r="B586" s="14"/>
      <c r="C586" s="1"/>
      <c r="D586" s="1"/>
      <c r="E586" s="2"/>
      <c r="F586" s="2"/>
      <c r="G586" s="2"/>
      <c r="H586" s="2"/>
      <c r="I586" s="1"/>
      <c r="J586" s="1"/>
      <c r="K586" s="1"/>
      <c r="L586" s="3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</row>
    <row r="587" spans="1:92" ht="16">
      <c r="A587" s="1"/>
      <c r="B587" s="14"/>
      <c r="C587" s="1"/>
      <c r="D587" s="1"/>
      <c r="E587" s="2"/>
      <c r="F587" s="2"/>
      <c r="G587" s="2"/>
      <c r="H587" s="2"/>
      <c r="I587" s="1"/>
      <c r="J587" s="1"/>
      <c r="K587" s="1"/>
      <c r="L587" s="3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</row>
    <row r="588" spans="1:92" ht="16">
      <c r="A588" s="1"/>
      <c r="B588" s="14"/>
      <c r="C588" s="1"/>
      <c r="D588" s="1"/>
      <c r="E588" s="2"/>
      <c r="F588" s="2"/>
      <c r="G588" s="2"/>
      <c r="H588" s="2"/>
      <c r="I588" s="1"/>
      <c r="J588" s="1"/>
      <c r="K588" s="1"/>
      <c r="L588" s="3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</row>
    <row r="589" spans="1:92" ht="16">
      <c r="A589" s="1"/>
      <c r="B589" s="14"/>
      <c r="C589" s="1"/>
      <c r="D589" s="1"/>
      <c r="E589" s="2"/>
      <c r="F589" s="2"/>
      <c r="G589" s="2"/>
      <c r="H589" s="2"/>
      <c r="I589" s="1"/>
      <c r="J589" s="1"/>
      <c r="K589" s="1"/>
      <c r="L589" s="3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</row>
    <row r="590" spans="1:92" ht="16">
      <c r="A590" s="1"/>
      <c r="B590" s="14"/>
      <c r="C590" s="1"/>
      <c r="D590" s="1"/>
      <c r="E590" s="2"/>
      <c r="F590" s="2"/>
      <c r="G590" s="2"/>
      <c r="H590" s="2"/>
      <c r="I590" s="1"/>
      <c r="J590" s="1"/>
      <c r="K590" s="1"/>
      <c r="L590" s="3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</row>
    <row r="591" spans="1:92" ht="16">
      <c r="A591" s="1"/>
      <c r="B591" s="14"/>
      <c r="C591" s="1"/>
      <c r="D591" s="1"/>
      <c r="E591" s="2"/>
      <c r="F591" s="2"/>
      <c r="G591" s="2"/>
      <c r="H591" s="2"/>
      <c r="I591" s="1"/>
      <c r="J591" s="1"/>
      <c r="K591" s="1"/>
      <c r="L591" s="3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</row>
    <row r="592" spans="1:92" ht="16">
      <c r="A592" s="1"/>
      <c r="B592" s="14"/>
      <c r="C592" s="1"/>
      <c r="D592" s="1"/>
      <c r="E592" s="2"/>
      <c r="F592" s="2"/>
      <c r="G592" s="2"/>
      <c r="H592" s="2"/>
      <c r="I592" s="1"/>
      <c r="J592" s="1"/>
      <c r="K592" s="1"/>
      <c r="L592" s="3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</row>
    <row r="593" spans="1:92" ht="16">
      <c r="A593" s="1"/>
      <c r="B593" s="14"/>
      <c r="C593" s="1"/>
      <c r="D593" s="1"/>
      <c r="E593" s="2"/>
      <c r="F593" s="2"/>
      <c r="G593" s="2"/>
      <c r="H593" s="2"/>
      <c r="I593" s="1"/>
      <c r="J593" s="1"/>
      <c r="K593" s="1"/>
      <c r="L593" s="3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</row>
    <row r="594" spans="1:92" ht="16">
      <c r="A594" s="1"/>
      <c r="B594" s="14"/>
      <c r="C594" s="1"/>
      <c r="D594" s="1"/>
      <c r="E594" s="2"/>
      <c r="F594" s="2"/>
      <c r="G594" s="2"/>
      <c r="H594" s="2"/>
      <c r="I594" s="1"/>
      <c r="J594" s="1"/>
      <c r="K594" s="1"/>
      <c r="L594" s="3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</row>
    <row r="595" spans="1:92" ht="16">
      <c r="A595" s="1"/>
      <c r="B595" s="14"/>
      <c r="C595" s="1"/>
      <c r="D595" s="1"/>
      <c r="E595" s="2"/>
      <c r="F595" s="2"/>
      <c r="G595" s="2"/>
      <c r="H595" s="2"/>
      <c r="I595" s="1"/>
      <c r="J595" s="1"/>
      <c r="K595" s="1"/>
      <c r="L595" s="3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</row>
    <row r="596" spans="1:92" ht="16">
      <c r="A596" s="1"/>
      <c r="B596" s="14"/>
      <c r="C596" s="1"/>
      <c r="D596" s="1"/>
      <c r="E596" s="2"/>
      <c r="F596" s="2"/>
      <c r="G596" s="2"/>
      <c r="H596" s="2"/>
      <c r="I596" s="1"/>
      <c r="J596" s="1"/>
      <c r="K596" s="1"/>
      <c r="L596" s="3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</row>
    <row r="597" spans="1:92" ht="16">
      <c r="A597" s="1"/>
      <c r="B597" s="14"/>
      <c r="C597" s="1"/>
      <c r="D597" s="1"/>
      <c r="E597" s="2"/>
      <c r="F597" s="2"/>
      <c r="G597" s="2"/>
      <c r="H597" s="2"/>
      <c r="I597" s="1"/>
      <c r="J597" s="1"/>
      <c r="K597" s="1"/>
      <c r="L597" s="3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</row>
    <row r="598" spans="1:92" ht="16">
      <c r="A598" s="1"/>
      <c r="B598" s="14"/>
      <c r="C598" s="1"/>
      <c r="D598" s="1"/>
      <c r="E598" s="2"/>
      <c r="F598" s="2"/>
      <c r="G598" s="2"/>
      <c r="H598" s="2"/>
      <c r="I598" s="1"/>
      <c r="J598" s="1"/>
      <c r="K598" s="1"/>
      <c r="L598" s="3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</row>
    <row r="599" spans="1:92" ht="16">
      <c r="A599" s="1"/>
      <c r="B599" s="14"/>
      <c r="C599" s="1"/>
      <c r="D599" s="1"/>
      <c r="E599" s="2"/>
      <c r="F599" s="2"/>
      <c r="G599" s="2"/>
      <c r="H599" s="2"/>
      <c r="I599" s="1"/>
      <c r="J599" s="1"/>
      <c r="K599" s="1"/>
      <c r="L599" s="3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</row>
    <row r="600" spans="1:92" ht="16">
      <c r="A600" s="1"/>
      <c r="B600" s="14"/>
      <c r="C600" s="1"/>
      <c r="D600" s="1"/>
      <c r="E600" s="2"/>
      <c r="F600" s="2"/>
      <c r="G600" s="2"/>
      <c r="H600" s="2"/>
      <c r="I600" s="1"/>
      <c r="J600" s="1"/>
      <c r="K600" s="1"/>
      <c r="L600" s="3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</row>
    <row r="601" spans="1:92" ht="16">
      <c r="A601" s="1"/>
      <c r="B601" s="14"/>
      <c r="C601" s="1"/>
      <c r="D601" s="1"/>
      <c r="E601" s="2"/>
      <c r="F601" s="2"/>
      <c r="G601" s="2"/>
      <c r="H601" s="2"/>
      <c r="I601" s="1"/>
      <c r="J601" s="1"/>
      <c r="K601" s="1"/>
      <c r="L601" s="3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</row>
    <row r="602" spans="1:92" ht="16">
      <c r="A602" s="1"/>
      <c r="B602" s="14"/>
      <c r="C602" s="1"/>
      <c r="D602" s="1"/>
      <c r="E602" s="2"/>
      <c r="F602" s="2"/>
      <c r="G602" s="2"/>
      <c r="H602" s="2"/>
      <c r="I602" s="1"/>
      <c r="J602" s="1"/>
      <c r="K602" s="1"/>
      <c r="L602" s="3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</row>
    <row r="603" spans="1:92" ht="16">
      <c r="A603" s="1"/>
      <c r="B603" s="14"/>
      <c r="C603" s="1"/>
      <c r="D603" s="1"/>
      <c r="E603" s="2"/>
      <c r="F603" s="2"/>
      <c r="G603" s="2"/>
      <c r="H603" s="2"/>
      <c r="I603" s="1"/>
      <c r="J603" s="1"/>
      <c r="K603" s="1"/>
      <c r="L603" s="3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</row>
    <row r="604" spans="1:92" ht="16">
      <c r="A604" s="1"/>
      <c r="B604" s="14"/>
      <c r="C604" s="1"/>
      <c r="D604" s="1"/>
      <c r="E604" s="2"/>
      <c r="F604" s="2"/>
      <c r="G604" s="2"/>
      <c r="H604" s="2"/>
      <c r="I604" s="1"/>
      <c r="J604" s="1"/>
      <c r="K604" s="1"/>
      <c r="L604" s="3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</row>
    <row r="605" spans="1:92" ht="16">
      <c r="A605" s="1"/>
      <c r="B605" s="14"/>
      <c r="C605" s="1"/>
      <c r="D605" s="1"/>
      <c r="E605" s="2"/>
      <c r="F605" s="2"/>
      <c r="G605" s="2"/>
      <c r="H605" s="2"/>
      <c r="I605" s="1"/>
      <c r="J605" s="1"/>
      <c r="K605" s="1"/>
      <c r="L605" s="3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</row>
    <row r="606" spans="1:92" ht="16">
      <c r="A606" s="1"/>
      <c r="B606" s="14"/>
      <c r="C606" s="1"/>
      <c r="D606" s="1"/>
      <c r="E606" s="2"/>
      <c r="F606" s="2"/>
      <c r="G606" s="2"/>
      <c r="H606" s="2"/>
      <c r="I606" s="1"/>
      <c r="J606" s="1"/>
      <c r="K606" s="1"/>
      <c r="L606" s="3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</row>
    <row r="607" spans="1:92" ht="16">
      <c r="A607" s="1"/>
      <c r="B607" s="14"/>
      <c r="C607" s="1"/>
      <c r="D607" s="1"/>
      <c r="E607" s="2"/>
      <c r="F607" s="2"/>
      <c r="G607" s="2"/>
      <c r="H607" s="2"/>
      <c r="I607" s="1"/>
      <c r="J607" s="1"/>
      <c r="K607" s="1"/>
      <c r="L607" s="3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</row>
    <row r="608" spans="1:92" ht="16">
      <c r="A608" s="1"/>
      <c r="B608" s="14"/>
      <c r="C608" s="1"/>
      <c r="D608" s="1"/>
      <c r="E608" s="2"/>
      <c r="F608" s="2"/>
      <c r="G608" s="2"/>
      <c r="H608" s="2"/>
      <c r="I608" s="1"/>
      <c r="J608" s="1"/>
      <c r="K608" s="1"/>
      <c r="L608" s="3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</row>
    <row r="609" spans="1:92" ht="16">
      <c r="A609" s="1"/>
      <c r="B609" s="14"/>
      <c r="C609" s="1"/>
      <c r="D609" s="1"/>
      <c r="E609" s="2"/>
      <c r="F609" s="2"/>
      <c r="G609" s="2"/>
      <c r="H609" s="2"/>
      <c r="I609" s="1"/>
      <c r="J609" s="1"/>
      <c r="K609" s="1"/>
      <c r="L609" s="3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</row>
    <row r="610" spans="1:92" ht="16">
      <c r="A610" s="1"/>
      <c r="B610" s="14"/>
      <c r="C610" s="1"/>
      <c r="D610" s="1"/>
      <c r="E610" s="2"/>
      <c r="F610" s="2"/>
      <c r="G610" s="2"/>
      <c r="H610" s="2"/>
      <c r="I610" s="1"/>
      <c r="J610" s="1"/>
      <c r="K610" s="1"/>
      <c r="L610" s="3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</row>
    <row r="611" spans="1:92" ht="16">
      <c r="A611" s="1"/>
      <c r="B611" s="14"/>
      <c r="C611" s="1"/>
      <c r="D611" s="1"/>
      <c r="E611" s="2"/>
      <c r="F611" s="2"/>
      <c r="G611" s="2"/>
      <c r="H611" s="2"/>
      <c r="I611" s="1"/>
      <c r="J611" s="1"/>
      <c r="K611" s="1"/>
      <c r="L611" s="3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</row>
    <row r="612" spans="1:92" ht="16">
      <c r="A612" s="1"/>
      <c r="B612" s="14"/>
      <c r="C612" s="1"/>
      <c r="D612" s="1"/>
      <c r="E612" s="2"/>
      <c r="F612" s="2"/>
      <c r="G612" s="2"/>
      <c r="H612" s="2"/>
      <c r="I612" s="1"/>
      <c r="J612" s="1"/>
      <c r="K612" s="1"/>
      <c r="L612" s="3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</row>
    <row r="613" spans="1:92" ht="16">
      <c r="A613" s="1"/>
      <c r="B613" s="14"/>
      <c r="C613" s="1"/>
      <c r="D613" s="1"/>
      <c r="E613" s="2"/>
      <c r="F613" s="2"/>
      <c r="G613" s="2"/>
      <c r="H613" s="2"/>
      <c r="I613" s="1"/>
      <c r="J613" s="1"/>
      <c r="K613" s="1"/>
      <c r="L613" s="3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</row>
    <row r="614" spans="1:92" ht="16">
      <c r="A614" s="1"/>
      <c r="B614" s="14"/>
      <c r="C614" s="1"/>
      <c r="D614" s="1"/>
      <c r="E614" s="2"/>
      <c r="F614" s="2"/>
      <c r="G614" s="2"/>
      <c r="H614" s="2"/>
      <c r="I614" s="1"/>
      <c r="J614" s="1"/>
      <c r="K614" s="1"/>
      <c r="L614" s="3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</row>
    <row r="615" spans="1:92" ht="16">
      <c r="A615" s="1"/>
      <c r="B615" s="14"/>
      <c r="C615" s="1"/>
      <c r="D615" s="1"/>
      <c r="E615" s="2"/>
      <c r="F615" s="2"/>
      <c r="G615" s="2"/>
      <c r="H615" s="2"/>
      <c r="I615" s="1"/>
      <c r="J615" s="1"/>
      <c r="K615" s="1"/>
      <c r="L615" s="3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</row>
    <row r="616" spans="1:92" ht="16">
      <c r="A616" s="1"/>
      <c r="B616" s="14"/>
      <c r="C616" s="1"/>
      <c r="D616" s="1"/>
      <c r="E616" s="2"/>
      <c r="F616" s="2"/>
      <c r="G616" s="2"/>
      <c r="H616" s="2"/>
      <c r="I616" s="1"/>
      <c r="J616" s="1"/>
      <c r="K616" s="1"/>
      <c r="L616" s="3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</row>
    <row r="617" spans="1:92" ht="16">
      <c r="A617" s="1"/>
      <c r="B617" s="14"/>
      <c r="C617" s="1"/>
      <c r="D617" s="1"/>
      <c r="E617" s="2"/>
      <c r="F617" s="2"/>
      <c r="G617" s="2"/>
      <c r="H617" s="2"/>
      <c r="I617" s="1"/>
      <c r="J617" s="1"/>
      <c r="K617" s="1"/>
      <c r="L617" s="3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</row>
    <row r="618" spans="1:92" ht="16">
      <c r="A618" s="1"/>
      <c r="B618" s="14"/>
      <c r="C618" s="1"/>
      <c r="D618" s="1"/>
      <c r="E618" s="2"/>
      <c r="F618" s="2"/>
      <c r="G618" s="2"/>
      <c r="H618" s="2"/>
      <c r="I618" s="1"/>
      <c r="J618" s="1"/>
      <c r="K618" s="1"/>
      <c r="L618" s="3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</row>
    <row r="619" spans="1:92" ht="16">
      <c r="A619" s="1"/>
      <c r="B619" s="14"/>
      <c r="C619" s="1"/>
      <c r="D619" s="1"/>
      <c r="E619" s="2"/>
      <c r="F619" s="2"/>
      <c r="G619" s="2"/>
      <c r="H619" s="2"/>
      <c r="I619" s="1"/>
      <c r="J619" s="1"/>
      <c r="K619" s="1"/>
      <c r="L619" s="3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</row>
    <row r="620" spans="1:92" ht="16">
      <c r="A620" s="1"/>
      <c r="B620" s="14"/>
      <c r="C620" s="1"/>
      <c r="D620" s="1"/>
      <c r="E620" s="2"/>
      <c r="F620" s="2"/>
      <c r="G620" s="2"/>
      <c r="H620" s="2"/>
      <c r="I620" s="1"/>
      <c r="J620" s="1"/>
      <c r="K620" s="1"/>
      <c r="L620" s="3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</row>
    <row r="621" spans="1:92" ht="16">
      <c r="A621" s="1"/>
      <c r="B621" s="14"/>
      <c r="C621" s="1"/>
      <c r="D621" s="1"/>
      <c r="E621" s="2"/>
      <c r="F621" s="2"/>
      <c r="G621" s="2"/>
      <c r="H621" s="2"/>
      <c r="I621" s="1"/>
      <c r="J621" s="1"/>
      <c r="K621" s="1"/>
      <c r="L621" s="3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</row>
    <row r="622" spans="1:92" ht="16">
      <c r="A622" s="1"/>
      <c r="B622" s="14"/>
      <c r="C622" s="1"/>
      <c r="D622" s="1"/>
      <c r="E622" s="2"/>
      <c r="F622" s="2"/>
      <c r="G622" s="2"/>
      <c r="H622" s="2"/>
      <c r="I622" s="1"/>
      <c r="J622" s="1"/>
      <c r="K622" s="1"/>
      <c r="L622" s="3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</row>
    <row r="623" spans="1:92" ht="16">
      <c r="A623" s="1"/>
      <c r="B623" s="14"/>
      <c r="C623" s="1"/>
      <c r="D623" s="1"/>
      <c r="E623" s="2"/>
      <c r="F623" s="2"/>
      <c r="G623" s="2"/>
      <c r="H623" s="2"/>
      <c r="I623" s="1"/>
      <c r="J623" s="1"/>
      <c r="K623" s="1"/>
      <c r="L623" s="3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</row>
    <row r="624" spans="1:92" ht="16">
      <c r="A624" s="1"/>
      <c r="B624" s="14"/>
      <c r="C624" s="1"/>
      <c r="D624" s="1"/>
      <c r="E624" s="2"/>
      <c r="F624" s="2"/>
      <c r="G624" s="2"/>
      <c r="H624" s="2"/>
      <c r="I624" s="1"/>
      <c r="J624" s="1"/>
      <c r="K624" s="1"/>
      <c r="L624" s="3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</row>
    <row r="625" spans="1:92" ht="16">
      <c r="A625" s="1"/>
      <c r="B625" s="14"/>
      <c r="C625" s="1"/>
      <c r="D625" s="1"/>
      <c r="E625" s="2"/>
      <c r="F625" s="2"/>
      <c r="G625" s="2"/>
      <c r="H625" s="2"/>
      <c r="I625" s="1"/>
      <c r="J625" s="1"/>
      <c r="K625" s="1"/>
      <c r="L625" s="3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</row>
    <row r="626" spans="1:92" ht="16">
      <c r="A626" s="1"/>
      <c r="B626" s="14"/>
      <c r="C626" s="1"/>
      <c r="D626" s="1"/>
      <c r="E626" s="2"/>
      <c r="F626" s="2"/>
      <c r="G626" s="2"/>
      <c r="H626" s="2"/>
      <c r="I626" s="1"/>
      <c r="J626" s="1"/>
      <c r="K626" s="1"/>
      <c r="L626" s="3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</row>
    <row r="627" spans="1:92" ht="16">
      <c r="A627" s="1"/>
      <c r="B627" s="14"/>
      <c r="C627" s="1"/>
      <c r="D627" s="1"/>
      <c r="E627" s="2"/>
      <c r="F627" s="2"/>
      <c r="G627" s="2"/>
      <c r="H627" s="2"/>
      <c r="I627" s="1"/>
      <c r="J627" s="1"/>
      <c r="K627" s="1"/>
      <c r="L627" s="3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</row>
    <row r="628" spans="1:92" ht="16">
      <c r="A628" s="1"/>
      <c r="B628" s="14"/>
      <c r="C628" s="1"/>
      <c r="D628" s="1"/>
      <c r="E628" s="2"/>
      <c r="F628" s="2"/>
      <c r="G628" s="2"/>
      <c r="H628" s="2"/>
      <c r="I628" s="1"/>
      <c r="J628" s="1"/>
      <c r="K628" s="1"/>
      <c r="L628" s="3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</row>
    <row r="629" spans="1:92" ht="16">
      <c r="A629" s="1"/>
      <c r="B629" s="14"/>
      <c r="C629" s="1"/>
      <c r="D629" s="1"/>
      <c r="E629" s="2"/>
      <c r="F629" s="2"/>
      <c r="G629" s="2"/>
      <c r="H629" s="2"/>
      <c r="I629" s="1"/>
      <c r="J629" s="1"/>
      <c r="K629" s="1"/>
      <c r="L629" s="3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</row>
    <row r="630" spans="1:92" ht="16">
      <c r="A630" s="1"/>
      <c r="B630" s="14"/>
      <c r="C630" s="1"/>
      <c r="D630" s="1"/>
      <c r="E630" s="2"/>
      <c r="F630" s="2"/>
      <c r="G630" s="2"/>
      <c r="H630" s="2"/>
      <c r="I630" s="1"/>
      <c r="J630" s="1"/>
      <c r="K630" s="1"/>
      <c r="L630" s="3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</row>
    <row r="631" spans="1:92" ht="16">
      <c r="A631" s="1"/>
      <c r="B631" s="14"/>
      <c r="C631" s="1"/>
      <c r="D631" s="1"/>
      <c r="E631" s="2"/>
      <c r="F631" s="2"/>
      <c r="G631" s="2"/>
      <c r="H631" s="2"/>
      <c r="I631" s="1"/>
      <c r="J631" s="1"/>
      <c r="K631" s="1"/>
      <c r="L631" s="3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</row>
    <row r="632" spans="1:92" ht="16">
      <c r="A632" s="1"/>
      <c r="B632" s="14"/>
      <c r="C632" s="1"/>
      <c r="D632" s="1"/>
      <c r="E632" s="2"/>
      <c r="F632" s="2"/>
      <c r="G632" s="2"/>
      <c r="H632" s="2"/>
      <c r="I632" s="1"/>
      <c r="J632" s="1"/>
      <c r="K632" s="1"/>
      <c r="L632" s="3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</row>
    <row r="633" spans="1:92" ht="16">
      <c r="A633" s="1"/>
      <c r="B633" s="14"/>
      <c r="C633" s="1"/>
      <c r="D633" s="1"/>
      <c r="E633" s="2"/>
      <c r="F633" s="2"/>
      <c r="G633" s="2"/>
      <c r="H633" s="2"/>
      <c r="I633" s="1"/>
      <c r="J633" s="1"/>
      <c r="K633" s="1"/>
      <c r="L633" s="3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</row>
    <row r="634" spans="1:92" ht="16">
      <c r="A634" s="1"/>
      <c r="B634" s="14"/>
      <c r="C634" s="1"/>
      <c r="D634" s="1"/>
      <c r="E634" s="2"/>
      <c r="F634" s="2"/>
      <c r="G634" s="2"/>
      <c r="H634" s="2"/>
      <c r="I634" s="1"/>
      <c r="J634" s="1"/>
      <c r="K634" s="1"/>
      <c r="L634" s="3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</row>
    <row r="635" spans="1:92" ht="16">
      <c r="A635" s="1"/>
      <c r="B635" s="14"/>
      <c r="C635" s="1"/>
      <c r="D635" s="1"/>
      <c r="E635" s="2"/>
      <c r="F635" s="2"/>
      <c r="G635" s="2"/>
      <c r="H635" s="2"/>
      <c r="I635" s="1"/>
      <c r="J635" s="1"/>
      <c r="K635" s="1"/>
      <c r="L635" s="3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</row>
    <row r="636" spans="1:92" ht="16">
      <c r="A636" s="1"/>
      <c r="B636" s="14"/>
      <c r="C636" s="1"/>
      <c r="D636" s="1"/>
      <c r="E636" s="2"/>
      <c r="F636" s="2"/>
      <c r="G636" s="2"/>
      <c r="H636" s="2"/>
      <c r="I636" s="1"/>
      <c r="J636" s="1"/>
      <c r="K636" s="1"/>
      <c r="L636" s="3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</row>
    <row r="637" spans="1:92" ht="16">
      <c r="A637" s="1"/>
      <c r="B637" s="14"/>
      <c r="C637" s="1"/>
      <c r="D637" s="1"/>
      <c r="E637" s="2"/>
      <c r="F637" s="2"/>
      <c r="G637" s="2"/>
      <c r="H637" s="2"/>
      <c r="I637" s="1"/>
      <c r="J637" s="1"/>
      <c r="K637" s="1"/>
      <c r="L637" s="3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</row>
    <row r="638" spans="1:92" ht="16">
      <c r="A638" s="1"/>
      <c r="B638" s="14"/>
      <c r="C638" s="1"/>
      <c r="D638" s="1"/>
      <c r="E638" s="2"/>
      <c r="F638" s="2"/>
      <c r="G638" s="2"/>
      <c r="H638" s="2"/>
      <c r="I638" s="1"/>
      <c r="J638" s="1"/>
      <c r="K638" s="1"/>
      <c r="L638" s="3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</row>
    <row r="639" spans="1:92" ht="16">
      <c r="A639" s="1"/>
      <c r="B639" s="14"/>
      <c r="C639" s="1"/>
      <c r="D639" s="1"/>
      <c r="E639" s="2"/>
      <c r="F639" s="2"/>
      <c r="G639" s="2"/>
      <c r="H639" s="2"/>
      <c r="I639" s="1"/>
      <c r="J639" s="1"/>
      <c r="K639" s="1"/>
      <c r="L639" s="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</row>
    <row r="640" spans="1:92" ht="16">
      <c r="A640" s="1"/>
      <c r="B640" s="14"/>
      <c r="C640" s="1"/>
      <c r="D640" s="1"/>
      <c r="E640" s="2"/>
      <c r="F640" s="2"/>
      <c r="G640" s="2"/>
      <c r="H640" s="2"/>
      <c r="I640" s="1"/>
      <c r="J640" s="1"/>
      <c r="K640" s="1"/>
      <c r="L640" s="3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</row>
    <row r="641" spans="1:92" ht="16">
      <c r="A641" s="1"/>
      <c r="B641" s="14"/>
      <c r="C641" s="1"/>
      <c r="D641" s="1"/>
      <c r="E641" s="2"/>
      <c r="F641" s="2"/>
      <c r="G641" s="2"/>
      <c r="H641" s="2"/>
      <c r="I641" s="1"/>
      <c r="J641" s="1"/>
      <c r="K641" s="1"/>
      <c r="L641" s="3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</row>
    <row r="642" spans="1:92" ht="16">
      <c r="A642" s="1"/>
      <c r="B642" s="14"/>
      <c r="C642" s="1"/>
      <c r="D642" s="1"/>
      <c r="E642" s="2"/>
      <c r="F642" s="2"/>
      <c r="G642" s="2"/>
      <c r="H642" s="2"/>
      <c r="I642" s="1"/>
      <c r="J642" s="1"/>
      <c r="K642" s="1"/>
      <c r="L642" s="3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</row>
    <row r="643" spans="1:92" ht="16">
      <c r="A643" s="1"/>
      <c r="B643" s="14"/>
      <c r="C643" s="1"/>
      <c r="D643" s="1"/>
      <c r="E643" s="2"/>
      <c r="F643" s="2"/>
      <c r="G643" s="2"/>
      <c r="H643" s="2"/>
      <c r="I643" s="1"/>
      <c r="J643" s="1"/>
      <c r="K643" s="1"/>
      <c r="L643" s="3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</row>
    <row r="644" spans="1:92" ht="16">
      <c r="A644" s="1"/>
      <c r="B644" s="14"/>
      <c r="C644" s="1"/>
      <c r="D644" s="1"/>
      <c r="E644" s="2"/>
      <c r="F644" s="2"/>
      <c r="G644" s="2"/>
      <c r="H644" s="2"/>
      <c r="I644" s="1"/>
      <c r="J644" s="1"/>
      <c r="K644" s="1"/>
      <c r="L644" s="3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</row>
    <row r="645" spans="1:92" ht="16">
      <c r="A645" s="1"/>
      <c r="B645" s="14"/>
      <c r="C645" s="1"/>
      <c r="D645" s="1"/>
      <c r="E645" s="2"/>
      <c r="F645" s="2"/>
      <c r="G645" s="2"/>
      <c r="H645" s="2"/>
      <c r="I645" s="1"/>
      <c r="J645" s="1"/>
      <c r="K645" s="1"/>
      <c r="L645" s="3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</row>
    <row r="646" spans="1:92" ht="16">
      <c r="A646" s="1"/>
      <c r="B646" s="14"/>
      <c r="C646" s="1"/>
      <c r="D646" s="1"/>
      <c r="E646" s="2"/>
      <c r="F646" s="2"/>
      <c r="G646" s="2"/>
      <c r="H646" s="2"/>
      <c r="I646" s="1"/>
      <c r="J646" s="1"/>
      <c r="K646" s="1"/>
      <c r="L646" s="3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</row>
    <row r="647" spans="1:92" ht="16">
      <c r="A647" s="1"/>
      <c r="B647" s="14"/>
      <c r="C647" s="1"/>
      <c r="D647" s="1"/>
      <c r="E647" s="2"/>
      <c r="F647" s="2"/>
      <c r="G647" s="2"/>
      <c r="H647" s="2"/>
      <c r="I647" s="1"/>
      <c r="J647" s="1"/>
      <c r="K647" s="1"/>
      <c r="L647" s="3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</row>
    <row r="648" spans="1:92" ht="16">
      <c r="A648" s="1"/>
      <c r="B648" s="14"/>
      <c r="C648" s="1"/>
      <c r="D648" s="1"/>
      <c r="E648" s="2"/>
      <c r="F648" s="2"/>
      <c r="G648" s="2"/>
      <c r="H648" s="2"/>
      <c r="I648" s="1"/>
      <c r="J648" s="1"/>
      <c r="K648" s="1"/>
      <c r="L648" s="3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</row>
    <row r="649" spans="1:92" ht="16">
      <c r="A649" s="1"/>
      <c r="B649" s="14"/>
      <c r="C649" s="1"/>
      <c r="D649" s="1"/>
      <c r="E649" s="2"/>
      <c r="F649" s="2"/>
      <c r="G649" s="2"/>
      <c r="H649" s="2"/>
      <c r="I649" s="1"/>
      <c r="J649" s="1"/>
      <c r="K649" s="1"/>
      <c r="L649" s="3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</row>
    <row r="650" spans="1:92" ht="16">
      <c r="A650" s="1"/>
      <c r="B650" s="14"/>
      <c r="C650" s="1"/>
      <c r="D650" s="1"/>
      <c r="E650" s="2"/>
      <c r="F650" s="2"/>
      <c r="G650" s="2"/>
      <c r="H650" s="2"/>
      <c r="I650" s="1"/>
      <c r="J650" s="1"/>
      <c r="K650" s="1"/>
      <c r="L650" s="3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</row>
    <row r="651" spans="1:92" ht="16">
      <c r="A651" s="1"/>
      <c r="B651" s="14"/>
      <c r="C651" s="1"/>
      <c r="D651" s="1"/>
      <c r="E651" s="2"/>
      <c r="F651" s="2"/>
      <c r="G651" s="2"/>
      <c r="H651" s="2"/>
      <c r="I651" s="1"/>
      <c r="J651" s="1"/>
      <c r="K651" s="1"/>
      <c r="L651" s="3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</row>
    <row r="652" spans="1:92" ht="16">
      <c r="A652" s="1"/>
      <c r="B652" s="14"/>
      <c r="C652" s="1"/>
      <c r="D652" s="1"/>
      <c r="E652" s="2"/>
      <c r="F652" s="2"/>
      <c r="G652" s="2"/>
      <c r="H652" s="2"/>
      <c r="I652" s="1"/>
      <c r="J652" s="1"/>
      <c r="K652" s="1"/>
      <c r="L652" s="3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</row>
    <row r="653" spans="1:92" ht="16">
      <c r="A653" s="1"/>
      <c r="B653" s="14"/>
      <c r="C653" s="1"/>
      <c r="D653" s="1"/>
      <c r="E653" s="2"/>
      <c r="F653" s="2"/>
      <c r="G653" s="2"/>
      <c r="H653" s="2"/>
      <c r="I653" s="1"/>
      <c r="J653" s="1"/>
      <c r="K653" s="1"/>
      <c r="L653" s="3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</row>
    <row r="654" spans="1:92" ht="16">
      <c r="A654" s="1"/>
      <c r="B654" s="14"/>
      <c r="C654" s="1"/>
      <c r="D654" s="1"/>
      <c r="E654" s="2"/>
      <c r="F654" s="2"/>
      <c r="G654" s="2"/>
      <c r="H654" s="2"/>
      <c r="I654" s="1"/>
      <c r="J654" s="1"/>
      <c r="K654" s="1"/>
      <c r="L654" s="3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</row>
    <row r="655" spans="1:92" ht="16">
      <c r="A655" s="1"/>
      <c r="B655" s="14"/>
      <c r="C655" s="1"/>
      <c r="D655" s="1"/>
      <c r="E655" s="2"/>
      <c r="F655" s="2"/>
      <c r="G655" s="2"/>
      <c r="H655" s="2"/>
      <c r="I655" s="1"/>
      <c r="J655" s="1"/>
      <c r="K655" s="1"/>
      <c r="L655" s="3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</row>
    <row r="656" spans="1:92" ht="16">
      <c r="A656" s="1"/>
      <c r="B656" s="14"/>
      <c r="C656" s="1"/>
      <c r="D656" s="1"/>
      <c r="E656" s="2"/>
      <c r="F656" s="2"/>
      <c r="G656" s="2"/>
      <c r="H656" s="2"/>
      <c r="I656" s="1"/>
      <c r="J656" s="1"/>
      <c r="K656" s="1"/>
      <c r="L656" s="3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</row>
    <row r="657" spans="1:92" ht="16">
      <c r="A657" s="1"/>
      <c r="B657" s="14"/>
      <c r="C657" s="1"/>
      <c r="D657" s="1"/>
      <c r="E657" s="2"/>
      <c r="F657" s="2"/>
      <c r="G657" s="2"/>
      <c r="H657" s="2"/>
      <c r="I657" s="1"/>
      <c r="J657" s="1"/>
      <c r="K657" s="1"/>
      <c r="L657" s="3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</row>
    <row r="658" spans="1:92" ht="16">
      <c r="A658" s="1"/>
      <c r="B658" s="14"/>
      <c r="C658" s="1"/>
      <c r="D658" s="1"/>
      <c r="E658" s="2"/>
      <c r="F658" s="2"/>
      <c r="G658" s="2"/>
      <c r="H658" s="2"/>
      <c r="I658" s="1"/>
      <c r="J658" s="1"/>
      <c r="K658" s="1"/>
      <c r="L658" s="3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</row>
    <row r="659" spans="1:92" ht="16">
      <c r="A659" s="1"/>
      <c r="B659" s="14"/>
      <c r="C659" s="1"/>
      <c r="D659" s="1"/>
      <c r="E659" s="2"/>
      <c r="F659" s="2"/>
      <c r="G659" s="2"/>
      <c r="H659" s="2"/>
      <c r="I659" s="1"/>
      <c r="J659" s="1"/>
      <c r="K659" s="1"/>
      <c r="L659" s="3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</row>
    <row r="660" spans="1:92" ht="16">
      <c r="A660" s="1"/>
      <c r="B660" s="14"/>
      <c r="C660" s="1"/>
      <c r="D660" s="1"/>
      <c r="E660" s="2"/>
      <c r="F660" s="2"/>
      <c r="G660" s="2"/>
      <c r="H660" s="2"/>
      <c r="I660" s="1"/>
      <c r="J660" s="1"/>
      <c r="K660" s="1"/>
      <c r="L660" s="3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</row>
    <row r="661" spans="1:92" ht="16">
      <c r="A661" s="1"/>
      <c r="B661" s="14"/>
      <c r="C661" s="1"/>
      <c r="D661" s="1"/>
      <c r="E661" s="2"/>
      <c r="F661" s="2"/>
      <c r="G661" s="2"/>
      <c r="H661" s="2"/>
      <c r="I661" s="1"/>
      <c r="J661" s="1"/>
      <c r="K661" s="1"/>
      <c r="L661" s="3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</row>
    <row r="662" spans="1:92" ht="16">
      <c r="A662" s="1"/>
      <c r="B662" s="14"/>
      <c r="C662" s="1"/>
      <c r="D662" s="1"/>
      <c r="E662" s="2"/>
      <c r="F662" s="2"/>
      <c r="G662" s="2"/>
      <c r="H662" s="2"/>
      <c r="I662" s="1"/>
      <c r="J662" s="1"/>
      <c r="K662" s="1"/>
      <c r="L662" s="3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</row>
    <row r="663" spans="1:92" ht="16">
      <c r="A663" s="1"/>
      <c r="B663" s="14"/>
      <c r="C663" s="1"/>
      <c r="D663" s="1"/>
      <c r="E663" s="2"/>
      <c r="F663" s="2"/>
      <c r="G663" s="2"/>
      <c r="H663" s="2"/>
      <c r="I663" s="1"/>
      <c r="J663" s="1"/>
      <c r="K663" s="1"/>
      <c r="L663" s="3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</row>
    <row r="664" spans="1:92" ht="16">
      <c r="A664" s="1"/>
      <c r="B664" s="14"/>
      <c r="C664" s="1"/>
      <c r="D664" s="1"/>
      <c r="E664" s="2"/>
      <c r="F664" s="2"/>
      <c r="G664" s="2"/>
      <c r="H664" s="2"/>
      <c r="I664" s="1"/>
      <c r="J664" s="1"/>
      <c r="K664" s="1"/>
      <c r="L664" s="3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</row>
    <row r="665" spans="1:92" ht="16">
      <c r="A665" s="1"/>
      <c r="B665" s="14"/>
      <c r="C665" s="1"/>
      <c r="D665" s="1"/>
      <c r="E665" s="2"/>
      <c r="F665" s="2"/>
      <c r="G665" s="2"/>
      <c r="H665" s="2"/>
      <c r="I665" s="1"/>
      <c r="J665" s="1"/>
      <c r="K665" s="1"/>
      <c r="L665" s="3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</row>
    <row r="666" spans="1:92" ht="16">
      <c r="A666" s="1"/>
      <c r="B666" s="14"/>
      <c r="C666" s="1"/>
      <c r="D666" s="1"/>
      <c r="E666" s="2"/>
      <c r="F666" s="2"/>
      <c r="G666" s="2"/>
      <c r="H666" s="2"/>
      <c r="I666" s="1"/>
      <c r="J666" s="1"/>
      <c r="K666" s="1"/>
      <c r="L666" s="3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</row>
    <row r="667" spans="1:92" ht="16">
      <c r="A667" s="1"/>
      <c r="B667" s="14"/>
      <c r="C667" s="1"/>
      <c r="D667" s="1"/>
      <c r="E667" s="2"/>
      <c r="F667" s="2"/>
      <c r="G667" s="2"/>
      <c r="H667" s="2"/>
      <c r="I667" s="1"/>
      <c r="J667" s="1"/>
      <c r="K667" s="1"/>
      <c r="L667" s="3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</row>
    <row r="668" spans="1:92" ht="16">
      <c r="A668" s="1"/>
      <c r="B668" s="14"/>
      <c r="C668" s="1"/>
      <c r="D668" s="1"/>
      <c r="E668" s="2"/>
      <c r="F668" s="2"/>
      <c r="G668" s="2"/>
      <c r="H668" s="2"/>
      <c r="I668" s="1"/>
      <c r="J668" s="1"/>
      <c r="K668" s="1"/>
      <c r="L668" s="3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</row>
    <row r="669" spans="1:92" ht="16">
      <c r="A669" s="1"/>
      <c r="B669" s="14"/>
      <c r="C669" s="1"/>
      <c r="D669" s="1"/>
      <c r="E669" s="2"/>
      <c r="F669" s="2"/>
      <c r="G669" s="2"/>
      <c r="H669" s="2"/>
      <c r="I669" s="1"/>
      <c r="J669" s="1"/>
      <c r="K669" s="1"/>
      <c r="L669" s="3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</row>
    <row r="670" spans="1:92" ht="16">
      <c r="A670" s="1"/>
      <c r="B670" s="14"/>
      <c r="C670" s="1"/>
      <c r="D670" s="1"/>
      <c r="E670" s="2"/>
      <c r="F670" s="2"/>
      <c r="G670" s="2"/>
      <c r="H670" s="2"/>
      <c r="I670" s="1"/>
      <c r="J670" s="1"/>
      <c r="K670" s="1"/>
      <c r="L670" s="3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</row>
    <row r="671" spans="1:92" ht="16">
      <c r="A671" s="1"/>
      <c r="B671" s="14"/>
      <c r="C671" s="1"/>
      <c r="D671" s="1"/>
      <c r="E671" s="2"/>
      <c r="F671" s="2"/>
      <c r="G671" s="2"/>
      <c r="H671" s="2"/>
      <c r="I671" s="1"/>
      <c r="J671" s="1"/>
      <c r="K671" s="1"/>
      <c r="L671" s="3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</row>
    <row r="672" spans="1:92" ht="16">
      <c r="A672" s="1"/>
      <c r="B672" s="14"/>
      <c r="C672" s="1"/>
      <c r="D672" s="1"/>
      <c r="E672" s="2"/>
      <c r="F672" s="2"/>
      <c r="G672" s="2"/>
      <c r="H672" s="2"/>
      <c r="I672" s="1"/>
      <c r="J672" s="1"/>
      <c r="K672" s="1"/>
      <c r="L672" s="3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</row>
    <row r="673" spans="1:92" ht="16">
      <c r="A673" s="1"/>
      <c r="B673" s="14"/>
      <c r="C673" s="1"/>
      <c r="D673" s="1"/>
      <c r="E673" s="2"/>
      <c r="F673" s="2"/>
      <c r="G673" s="2"/>
      <c r="H673" s="2"/>
      <c r="I673" s="1"/>
      <c r="J673" s="1"/>
      <c r="K673" s="1"/>
      <c r="L673" s="3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</row>
    <row r="674" spans="1:92" ht="16">
      <c r="A674" s="1"/>
      <c r="B674" s="14"/>
      <c r="C674" s="1"/>
      <c r="D674" s="1"/>
      <c r="E674" s="2"/>
      <c r="F674" s="2"/>
      <c r="G674" s="2"/>
      <c r="H674" s="2"/>
      <c r="I674" s="1"/>
      <c r="J674" s="1"/>
      <c r="K674" s="1"/>
      <c r="L674" s="3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</row>
    <row r="675" spans="1:92" ht="16">
      <c r="A675" s="1"/>
      <c r="B675" s="14"/>
      <c r="C675" s="1"/>
      <c r="D675" s="1"/>
      <c r="E675" s="2"/>
      <c r="F675" s="2"/>
      <c r="G675" s="2"/>
      <c r="H675" s="2"/>
      <c r="I675" s="1"/>
      <c r="J675" s="1"/>
      <c r="K675" s="1"/>
      <c r="L675" s="3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</row>
    <row r="676" spans="1:92" ht="16">
      <c r="A676" s="1"/>
      <c r="B676" s="14"/>
      <c r="C676" s="1"/>
      <c r="D676" s="1"/>
      <c r="E676" s="2"/>
      <c r="F676" s="2"/>
      <c r="G676" s="2"/>
      <c r="H676" s="2"/>
      <c r="I676" s="1"/>
      <c r="J676" s="1"/>
      <c r="K676" s="1"/>
      <c r="L676" s="3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</row>
    <row r="677" spans="1:92" ht="16">
      <c r="A677" s="1"/>
      <c r="B677" s="14"/>
      <c r="C677" s="1"/>
      <c r="D677" s="1"/>
      <c r="E677" s="2"/>
      <c r="F677" s="2"/>
      <c r="G677" s="2"/>
      <c r="H677" s="2"/>
      <c r="I677" s="1"/>
      <c r="J677" s="1"/>
      <c r="K677" s="1"/>
      <c r="L677" s="3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</row>
    <row r="678" spans="1:92" ht="16">
      <c r="A678" s="1"/>
      <c r="B678" s="14"/>
      <c r="C678" s="1"/>
      <c r="D678" s="1"/>
      <c r="E678" s="2"/>
      <c r="F678" s="2"/>
      <c r="G678" s="2"/>
      <c r="H678" s="2"/>
      <c r="I678" s="1"/>
      <c r="J678" s="1"/>
      <c r="K678" s="1"/>
      <c r="L678" s="3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</row>
    <row r="679" spans="1:92" ht="16">
      <c r="A679" s="1"/>
      <c r="B679" s="14"/>
      <c r="C679" s="1"/>
      <c r="D679" s="1"/>
      <c r="E679" s="2"/>
      <c r="F679" s="2"/>
      <c r="G679" s="2"/>
      <c r="H679" s="2"/>
      <c r="I679" s="1"/>
      <c r="J679" s="1"/>
      <c r="K679" s="1"/>
      <c r="L679" s="3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</row>
    <row r="680" spans="1:92" ht="16">
      <c r="A680" s="1"/>
      <c r="B680" s="14"/>
      <c r="C680" s="1"/>
      <c r="D680" s="1"/>
      <c r="E680" s="2"/>
      <c r="F680" s="2"/>
      <c r="G680" s="2"/>
      <c r="H680" s="2"/>
      <c r="I680" s="1"/>
      <c r="J680" s="1"/>
      <c r="K680" s="1"/>
      <c r="L680" s="3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</row>
    <row r="681" spans="1:92" ht="16">
      <c r="A681" s="1"/>
      <c r="B681" s="14"/>
      <c r="C681" s="1"/>
      <c r="D681" s="1"/>
      <c r="E681" s="2"/>
      <c r="F681" s="2"/>
      <c r="G681" s="2"/>
      <c r="H681" s="2"/>
      <c r="I681" s="1"/>
      <c r="J681" s="1"/>
      <c r="K681" s="1"/>
      <c r="L681" s="3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</row>
    <row r="682" spans="1:92" ht="16">
      <c r="A682" s="1"/>
      <c r="B682" s="14"/>
      <c r="C682" s="1"/>
      <c r="D682" s="1"/>
      <c r="E682" s="2"/>
      <c r="F682" s="2"/>
      <c r="G682" s="2"/>
      <c r="H682" s="2"/>
      <c r="I682" s="1"/>
      <c r="J682" s="1"/>
      <c r="K682" s="1"/>
      <c r="L682" s="3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</row>
    <row r="683" spans="1:92" ht="16">
      <c r="A683" s="1"/>
      <c r="B683" s="14"/>
      <c r="C683" s="1"/>
      <c r="D683" s="1"/>
      <c r="E683" s="2"/>
      <c r="F683" s="2"/>
      <c r="G683" s="2"/>
      <c r="H683" s="2"/>
      <c r="I683" s="1"/>
      <c r="J683" s="1"/>
      <c r="K683" s="1"/>
      <c r="L683" s="3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</row>
    <row r="684" spans="1:92" ht="16">
      <c r="A684" s="1"/>
      <c r="B684" s="14"/>
      <c r="C684" s="1"/>
      <c r="D684" s="1"/>
      <c r="E684" s="2"/>
      <c r="F684" s="2"/>
      <c r="G684" s="2"/>
      <c r="H684" s="2"/>
      <c r="I684" s="1"/>
      <c r="J684" s="1"/>
      <c r="K684" s="1"/>
      <c r="L684" s="3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</row>
    <row r="685" spans="1:92" ht="16">
      <c r="A685" s="1"/>
      <c r="B685" s="14"/>
      <c r="C685" s="1"/>
      <c r="D685" s="1"/>
      <c r="E685" s="2"/>
      <c r="F685" s="2"/>
      <c r="G685" s="2"/>
      <c r="H685" s="2"/>
      <c r="I685" s="1"/>
      <c r="J685" s="1"/>
      <c r="K685" s="1"/>
      <c r="L685" s="3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</row>
    <row r="686" spans="1:92" ht="16">
      <c r="A686" s="1"/>
      <c r="B686" s="14"/>
      <c r="C686" s="1"/>
      <c r="D686" s="1"/>
      <c r="E686" s="2"/>
      <c r="F686" s="2"/>
      <c r="G686" s="2"/>
      <c r="H686" s="2"/>
      <c r="I686" s="1"/>
      <c r="J686" s="1"/>
      <c r="K686" s="1"/>
      <c r="L686" s="3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</row>
    <row r="687" spans="1:92" ht="16">
      <c r="A687" s="1"/>
      <c r="B687" s="14"/>
      <c r="C687" s="1"/>
      <c r="D687" s="1"/>
      <c r="E687" s="2"/>
      <c r="F687" s="2"/>
      <c r="G687" s="2"/>
      <c r="H687" s="2"/>
      <c r="I687" s="1"/>
      <c r="J687" s="1"/>
      <c r="K687" s="1"/>
      <c r="L687" s="3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</row>
    <row r="688" spans="1:92" ht="16">
      <c r="A688" s="1"/>
      <c r="B688" s="14"/>
      <c r="C688" s="1"/>
      <c r="D688" s="1"/>
      <c r="E688" s="2"/>
      <c r="F688" s="2"/>
      <c r="G688" s="2"/>
      <c r="H688" s="2"/>
      <c r="I688" s="1"/>
      <c r="J688" s="1"/>
      <c r="K688" s="1"/>
      <c r="L688" s="3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</row>
    <row r="689" spans="1:92" ht="16">
      <c r="A689" s="1"/>
      <c r="B689" s="14"/>
      <c r="C689" s="1"/>
      <c r="D689" s="1"/>
      <c r="E689" s="2"/>
      <c r="F689" s="2"/>
      <c r="G689" s="2"/>
      <c r="H689" s="2"/>
      <c r="I689" s="1"/>
      <c r="J689" s="1"/>
      <c r="K689" s="1"/>
      <c r="L689" s="3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</row>
    <row r="690" spans="1:92" ht="16">
      <c r="A690" s="1"/>
      <c r="B690" s="14"/>
      <c r="C690" s="1"/>
      <c r="D690" s="1"/>
      <c r="E690" s="2"/>
      <c r="F690" s="2"/>
      <c r="G690" s="2"/>
      <c r="H690" s="2"/>
      <c r="I690" s="1"/>
      <c r="J690" s="1"/>
      <c r="K690" s="1"/>
      <c r="L690" s="3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</row>
    <row r="691" spans="1:92" ht="16">
      <c r="A691" s="1"/>
      <c r="B691" s="14"/>
      <c r="C691" s="1"/>
      <c r="D691" s="1"/>
      <c r="E691" s="2"/>
      <c r="F691" s="2"/>
      <c r="G691" s="2"/>
      <c r="H691" s="2"/>
      <c r="I691" s="1"/>
      <c r="J691" s="1"/>
      <c r="K691" s="1"/>
      <c r="L691" s="3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</row>
    <row r="692" spans="1:92" ht="16">
      <c r="A692" s="1"/>
      <c r="B692" s="14"/>
      <c r="C692" s="1"/>
      <c r="D692" s="1"/>
      <c r="E692" s="2"/>
      <c r="F692" s="2"/>
      <c r="G692" s="2"/>
      <c r="H692" s="2"/>
      <c r="I692" s="1"/>
      <c r="J692" s="1"/>
      <c r="K692" s="1"/>
      <c r="L692" s="3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</row>
    <row r="693" spans="1:92" ht="16">
      <c r="A693" s="1"/>
      <c r="B693" s="14"/>
      <c r="C693" s="1"/>
      <c r="D693" s="1"/>
      <c r="E693" s="2"/>
      <c r="F693" s="2"/>
      <c r="G693" s="2"/>
      <c r="H693" s="2"/>
      <c r="I693" s="1"/>
      <c r="J693" s="1"/>
      <c r="K693" s="1"/>
      <c r="L693" s="3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</row>
    <row r="694" spans="1:92" ht="16">
      <c r="A694" s="1"/>
      <c r="B694" s="14"/>
      <c r="C694" s="1"/>
      <c r="D694" s="1"/>
      <c r="E694" s="2"/>
      <c r="F694" s="2"/>
      <c r="G694" s="2"/>
      <c r="H694" s="2"/>
      <c r="I694" s="1"/>
      <c r="J694" s="1"/>
      <c r="K694" s="1"/>
      <c r="L694" s="3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</row>
    <row r="695" spans="1:92" ht="16">
      <c r="A695" s="1"/>
      <c r="B695" s="14"/>
      <c r="C695" s="1"/>
      <c r="D695" s="1"/>
      <c r="E695" s="2"/>
      <c r="F695" s="2"/>
      <c r="G695" s="2"/>
      <c r="H695" s="2"/>
      <c r="I695" s="1"/>
      <c r="J695" s="1"/>
      <c r="K695" s="1"/>
      <c r="L695" s="3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</row>
    <row r="696" spans="1:92" ht="16">
      <c r="A696" s="1"/>
      <c r="B696" s="14"/>
      <c r="C696" s="1"/>
      <c r="D696" s="1"/>
      <c r="E696" s="2"/>
      <c r="F696" s="2"/>
      <c r="G696" s="2"/>
      <c r="H696" s="2"/>
      <c r="I696" s="1"/>
      <c r="J696" s="1"/>
      <c r="K696" s="1"/>
      <c r="L696" s="3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</row>
    <row r="697" spans="1:92" ht="16">
      <c r="A697" s="1"/>
      <c r="B697" s="14"/>
      <c r="C697" s="1"/>
      <c r="D697" s="1"/>
      <c r="E697" s="2"/>
      <c r="F697" s="2"/>
      <c r="G697" s="2"/>
      <c r="H697" s="2"/>
      <c r="I697" s="1"/>
      <c r="J697" s="1"/>
      <c r="K697" s="1"/>
      <c r="L697" s="3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</row>
    <row r="698" spans="1:92" ht="16">
      <c r="A698" s="1"/>
      <c r="B698" s="14"/>
      <c r="C698" s="1"/>
      <c r="D698" s="1"/>
      <c r="E698" s="2"/>
      <c r="F698" s="2"/>
      <c r="G698" s="2"/>
      <c r="H698" s="2"/>
      <c r="I698" s="1"/>
      <c r="J698" s="1"/>
      <c r="K698" s="1"/>
      <c r="L698" s="3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</row>
    <row r="699" spans="1:92" ht="16">
      <c r="A699" s="1"/>
      <c r="B699" s="14"/>
      <c r="C699" s="1"/>
      <c r="D699" s="1"/>
      <c r="E699" s="2"/>
      <c r="F699" s="2"/>
      <c r="G699" s="2"/>
      <c r="H699" s="2"/>
      <c r="I699" s="1"/>
      <c r="J699" s="1"/>
      <c r="K699" s="1"/>
      <c r="L699" s="3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</row>
    <row r="700" spans="1:92" ht="16">
      <c r="A700" s="1"/>
      <c r="B700" s="14"/>
      <c r="C700" s="1"/>
      <c r="D700" s="1"/>
      <c r="E700" s="2"/>
      <c r="F700" s="2"/>
      <c r="G700" s="2"/>
      <c r="H700" s="2"/>
      <c r="I700" s="1"/>
      <c r="J700" s="1"/>
      <c r="K700" s="1"/>
      <c r="L700" s="3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</row>
    <row r="701" spans="1:92" ht="16">
      <c r="A701" s="1"/>
      <c r="B701" s="14"/>
      <c r="C701" s="1"/>
      <c r="D701" s="1"/>
      <c r="E701" s="2"/>
      <c r="F701" s="2"/>
      <c r="G701" s="2"/>
      <c r="H701" s="2"/>
      <c r="I701" s="1"/>
      <c r="J701" s="1"/>
      <c r="K701" s="1"/>
      <c r="L701" s="3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</row>
    <row r="702" spans="1:92" ht="16">
      <c r="A702" s="1"/>
      <c r="B702" s="14"/>
      <c r="C702" s="1"/>
      <c r="D702" s="1"/>
      <c r="E702" s="2"/>
      <c r="F702" s="2"/>
      <c r="G702" s="2"/>
      <c r="H702" s="2"/>
      <c r="I702" s="1"/>
      <c r="J702" s="1"/>
      <c r="K702" s="1"/>
      <c r="L702" s="3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</row>
    <row r="703" spans="1:92" ht="16">
      <c r="A703" s="1"/>
      <c r="B703" s="14"/>
      <c r="C703" s="1"/>
      <c r="D703" s="1"/>
      <c r="E703" s="2"/>
      <c r="F703" s="2"/>
      <c r="G703" s="2"/>
      <c r="H703" s="2"/>
      <c r="I703" s="1"/>
      <c r="J703" s="1"/>
      <c r="K703" s="1"/>
      <c r="L703" s="3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</row>
    <row r="704" spans="1:92" ht="16">
      <c r="A704" s="1"/>
      <c r="B704" s="14"/>
      <c r="C704" s="1"/>
      <c r="D704" s="1"/>
      <c r="E704" s="2"/>
      <c r="F704" s="2"/>
      <c r="G704" s="2"/>
      <c r="H704" s="2"/>
      <c r="I704" s="1"/>
      <c r="J704" s="1"/>
      <c r="K704" s="1"/>
      <c r="L704" s="3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</row>
    <row r="705" spans="1:92" ht="16">
      <c r="A705" s="1"/>
      <c r="B705" s="14"/>
      <c r="C705" s="1"/>
      <c r="D705" s="1"/>
      <c r="E705" s="2"/>
      <c r="F705" s="2"/>
      <c r="G705" s="2"/>
      <c r="H705" s="2"/>
      <c r="I705" s="1"/>
      <c r="J705" s="1"/>
      <c r="K705" s="1"/>
      <c r="L705" s="3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</row>
    <row r="706" spans="1:92" ht="16">
      <c r="A706" s="1"/>
      <c r="B706" s="14"/>
      <c r="C706" s="1"/>
      <c r="D706" s="1"/>
      <c r="E706" s="2"/>
      <c r="F706" s="2"/>
      <c r="G706" s="2"/>
      <c r="H706" s="2"/>
      <c r="I706" s="1"/>
      <c r="J706" s="1"/>
      <c r="K706" s="1"/>
      <c r="L706" s="3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</row>
    <row r="707" spans="1:92" ht="16">
      <c r="A707" s="1"/>
      <c r="B707" s="14"/>
      <c r="C707" s="1"/>
      <c r="D707" s="1"/>
      <c r="E707" s="2"/>
      <c r="F707" s="2"/>
      <c r="G707" s="2"/>
      <c r="H707" s="2"/>
      <c r="I707" s="1"/>
      <c r="J707" s="1"/>
      <c r="K707" s="1"/>
      <c r="L707" s="3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</row>
    <row r="708" spans="1:92" ht="16">
      <c r="A708" s="1"/>
      <c r="B708" s="14"/>
      <c r="C708" s="1"/>
      <c r="D708" s="1"/>
      <c r="E708" s="2"/>
      <c r="F708" s="2"/>
      <c r="G708" s="2"/>
      <c r="H708" s="2"/>
      <c r="I708" s="1"/>
      <c r="J708" s="1"/>
      <c r="K708" s="1"/>
      <c r="L708" s="3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</row>
    <row r="709" spans="1:92" ht="16">
      <c r="A709" s="1"/>
      <c r="B709" s="14"/>
      <c r="C709" s="1"/>
      <c r="D709" s="1"/>
      <c r="E709" s="2"/>
      <c r="F709" s="2"/>
      <c r="G709" s="2"/>
      <c r="H709" s="2"/>
      <c r="I709" s="1"/>
      <c r="J709" s="1"/>
      <c r="K709" s="1"/>
      <c r="L709" s="3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</row>
    <row r="710" spans="1:92" ht="16">
      <c r="A710" s="1"/>
      <c r="B710" s="14"/>
      <c r="C710" s="1"/>
      <c r="D710" s="1"/>
      <c r="E710" s="2"/>
      <c r="F710" s="2"/>
      <c r="G710" s="2"/>
      <c r="H710" s="2"/>
      <c r="I710" s="1"/>
      <c r="J710" s="1"/>
      <c r="K710" s="1"/>
      <c r="L710" s="3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</row>
    <row r="711" spans="1:92" ht="16">
      <c r="A711" s="1"/>
      <c r="B711" s="14"/>
      <c r="C711" s="1"/>
      <c r="D711" s="1"/>
      <c r="E711" s="2"/>
      <c r="F711" s="2"/>
      <c r="G711" s="2"/>
      <c r="H711" s="2"/>
      <c r="I711" s="1"/>
      <c r="J711" s="1"/>
      <c r="K711" s="1"/>
      <c r="L711" s="3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</row>
    <row r="712" spans="1:92" ht="16">
      <c r="A712" s="1"/>
      <c r="B712" s="14"/>
      <c r="C712" s="1"/>
      <c r="D712" s="1"/>
      <c r="E712" s="2"/>
      <c r="F712" s="2"/>
      <c r="G712" s="2"/>
      <c r="H712" s="2"/>
      <c r="I712" s="1"/>
      <c r="J712" s="1"/>
      <c r="K712" s="1"/>
      <c r="L712" s="3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</row>
    <row r="713" spans="1:92" ht="16">
      <c r="A713" s="1"/>
      <c r="B713" s="14"/>
      <c r="C713" s="1"/>
      <c r="D713" s="1"/>
      <c r="E713" s="2"/>
      <c r="F713" s="2"/>
      <c r="G713" s="2"/>
      <c r="H713" s="2"/>
      <c r="I713" s="1"/>
      <c r="J713" s="1"/>
      <c r="K713" s="1"/>
      <c r="L713" s="3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</row>
    <row r="714" spans="1:92" ht="16">
      <c r="A714" s="1"/>
      <c r="B714" s="14"/>
      <c r="C714" s="1"/>
      <c r="D714" s="1"/>
      <c r="E714" s="2"/>
      <c r="F714" s="2"/>
      <c r="G714" s="2"/>
      <c r="H714" s="2"/>
      <c r="I714" s="1"/>
      <c r="J714" s="1"/>
      <c r="K714" s="1"/>
      <c r="L714" s="3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</row>
    <row r="715" spans="1:92" ht="16">
      <c r="A715" s="1"/>
      <c r="B715" s="14"/>
      <c r="C715" s="1"/>
      <c r="D715" s="1"/>
      <c r="E715" s="2"/>
      <c r="F715" s="2"/>
      <c r="G715" s="2"/>
      <c r="H715" s="2"/>
      <c r="I715" s="1"/>
      <c r="J715" s="1"/>
      <c r="K715" s="1"/>
      <c r="L715" s="3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</row>
    <row r="716" spans="1:92" ht="16">
      <c r="A716" s="1"/>
      <c r="B716" s="14"/>
      <c r="C716" s="1"/>
      <c r="D716" s="1"/>
      <c r="E716" s="2"/>
      <c r="F716" s="2"/>
      <c r="G716" s="2"/>
      <c r="H716" s="2"/>
      <c r="I716" s="1"/>
      <c r="J716" s="1"/>
      <c r="K716" s="1"/>
      <c r="L716" s="3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</row>
    <row r="717" spans="1:92" ht="16">
      <c r="A717" s="1"/>
      <c r="B717" s="14"/>
      <c r="C717" s="1"/>
      <c r="D717" s="1"/>
      <c r="E717" s="2"/>
      <c r="F717" s="2"/>
      <c r="G717" s="2"/>
      <c r="H717" s="2"/>
      <c r="I717" s="1"/>
      <c r="J717" s="1"/>
      <c r="K717" s="1"/>
      <c r="L717" s="3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</row>
    <row r="718" spans="1:92" ht="16">
      <c r="A718" s="1"/>
      <c r="B718" s="14"/>
      <c r="C718" s="1"/>
      <c r="D718" s="1"/>
      <c r="E718" s="2"/>
      <c r="F718" s="2"/>
      <c r="G718" s="2"/>
      <c r="H718" s="2"/>
      <c r="I718" s="1"/>
      <c r="J718" s="1"/>
      <c r="K718" s="1"/>
      <c r="L718" s="3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</row>
    <row r="719" spans="1:92" ht="16">
      <c r="A719" s="1"/>
      <c r="B719" s="14"/>
      <c r="C719" s="1"/>
      <c r="D719" s="1"/>
      <c r="E719" s="2"/>
      <c r="F719" s="2"/>
      <c r="G719" s="2"/>
      <c r="H719" s="2"/>
      <c r="I719" s="1"/>
      <c r="J719" s="1"/>
      <c r="K719" s="1"/>
      <c r="L719" s="3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</row>
    <row r="720" spans="1:92" ht="16">
      <c r="A720" s="1"/>
      <c r="B720" s="14"/>
      <c r="C720" s="1"/>
      <c r="D720" s="1"/>
      <c r="E720" s="2"/>
      <c r="F720" s="2"/>
      <c r="G720" s="2"/>
      <c r="H720" s="2"/>
      <c r="I720" s="1"/>
      <c r="J720" s="1"/>
      <c r="K720" s="1"/>
      <c r="L720" s="3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</row>
    <row r="721" spans="1:92" ht="16">
      <c r="A721" s="1"/>
      <c r="B721" s="14"/>
      <c r="C721" s="1"/>
      <c r="D721" s="1"/>
      <c r="E721" s="2"/>
      <c r="F721" s="2"/>
      <c r="G721" s="2"/>
      <c r="H721" s="2"/>
      <c r="I721" s="1"/>
      <c r="J721" s="1"/>
      <c r="K721" s="1"/>
      <c r="L721" s="3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</row>
    <row r="722" spans="1:92" ht="16">
      <c r="A722" s="1"/>
      <c r="B722" s="14"/>
      <c r="C722" s="1"/>
      <c r="D722" s="1"/>
      <c r="E722" s="2"/>
      <c r="F722" s="2"/>
      <c r="G722" s="2"/>
      <c r="H722" s="2"/>
      <c r="I722" s="1"/>
      <c r="J722" s="1"/>
      <c r="K722" s="1"/>
      <c r="L722" s="3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</row>
    <row r="723" spans="1:92" ht="16">
      <c r="A723" s="1"/>
      <c r="B723" s="14"/>
      <c r="C723" s="1"/>
      <c r="D723" s="1"/>
      <c r="E723" s="2"/>
      <c r="F723" s="2"/>
      <c r="G723" s="2"/>
      <c r="H723" s="2"/>
      <c r="I723" s="1"/>
      <c r="J723" s="1"/>
      <c r="K723" s="1"/>
      <c r="L723" s="3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</row>
    <row r="724" spans="1:92" ht="16">
      <c r="A724" s="1"/>
      <c r="B724" s="14"/>
      <c r="C724" s="1"/>
      <c r="D724" s="1"/>
      <c r="E724" s="2"/>
      <c r="F724" s="2"/>
      <c r="G724" s="2"/>
      <c r="H724" s="2"/>
      <c r="I724" s="1"/>
      <c r="J724" s="1"/>
      <c r="K724" s="1"/>
      <c r="L724" s="3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</row>
    <row r="725" spans="1:92" ht="16">
      <c r="A725" s="1"/>
      <c r="B725" s="14"/>
      <c r="C725" s="1"/>
      <c r="D725" s="1"/>
      <c r="E725" s="2"/>
      <c r="F725" s="2"/>
      <c r="G725" s="2"/>
      <c r="H725" s="2"/>
      <c r="I725" s="1"/>
      <c r="J725" s="1"/>
      <c r="K725" s="1"/>
      <c r="L725" s="3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</row>
    <row r="726" spans="1:92" ht="16">
      <c r="A726" s="1"/>
      <c r="B726" s="14"/>
      <c r="C726" s="1"/>
      <c r="D726" s="1"/>
      <c r="E726" s="2"/>
      <c r="F726" s="2"/>
      <c r="G726" s="2"/>
      <c r="H726" s="2"/>
      <c r="I726" s="1"/>
      <c r="J726" s="1"/>
      <c r="K726" s="1"/>
      <c r="L726" s="3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</row>
    <row r="727" spans="1:92" ht="16">
      <c r="A727" s="1"/>
      <c r="B727" s="14"/>
      <c r="C727" s="1"/>
      <c r="D727" s="1"/>
      <c r="E727" s="2"/>
      <c r="F727" s="2"/>
      <c r="G727" s="2"/>
      <c r="H727" s="2"/>
      <c r="I727" s="1"/>
      <c r="J727" s="1"/>
      <c r="K727" s="1"/>
      <c r="L727" s="3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</row>
    <row r="728" spans="1:92" ht="16">
      <c r="A728" s="1"/>
      <c r="B728" s="14"/>
      <c r="C728" s="1"/>
      <c r="D728" s="1"/>
      <c r="E728" s="2"/>
      <c r="F728" s="2"/>
      <c r="G728" s="2"/>
      <c r="H728" s="2"/>
      <c r="I728" s="1"/>
      <c r="J728" s="1"/>
      <c r="K728" s="1"/>
      <c r="L728" s="3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</row>
    <row r="729" spans="1:92" ht="16">
      <c r="A729" s="1"/>
      <c r="B729" s="14"/>
      <c r="C729" s="1"/>
      <c r="D729" s="1"/>
      <c r="E729" s="2"/>
      <c r="F729" s="2"/>
      <c r="G729" s="2"/>
      <c r="H729" s="2"/>
      <c r="I729" s="1"/>
      <c r="J729" s="1"/>
      <c r="K729" s="1"/>
      <c r="L729" s="3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</row>
    <row r="730" spans="1:92" ht="16">
      <c r="A730" s="1"/>
      <c r="B730" s="14"/>
      <c r="C730" s="1"/>
      <c r="D730" s="1"/>
      <c r="E730" s="2"/>
      <c r="F730" s="2"/>
      <c r="G730" s="2"/>
      <c r="H730" s="2"/>
      <c r="I730" s="1"/>
      <c r="J730" s="1"/>
      <c r="K730" s="1"/>
      <c r="L730" s="3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</row>
    <row r="731" spans="1:92" ht="16">
      <c r="A731" s="1"/>
      <c r="B731" s="14"/>
      <c r="C731" s="1"/>
      <c r="D731" s="1"/>
      <c r="E731" s="2"/>
      <c r="F731" s="2"/>
      <c r="G731" s="2"/>
      <c r="H731" s="2"/>
      <c r="I731" s="1"/>
      <c r="J731" s="1"/>
      <c r="K731" s="1"/>
      <c r="L731" s="3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</row>
    <row r="732" spans="1:92" ht="16">
      <c r="A732" s="1"/>
      <c r="B732" s="14"/>
      <c r="C732" s="1"/>
      <c r="D732" s="1"/>
      <c r="E732" s="2"/>
      <c r="F732" s="2"/>
      <c r="G732" s="2"/>
      <c r="H732" s="2"/>
      <c r="I732" s="1"/>
      <c r="J732" s="1"/>
      <c r="K732" s="1"/>
      <c r="L732" s="3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</row>
    <row r="733" spans="1:92" ht="16">
      <c r="A733" s="1"/>
      <c r="B733" s="14"/>
      <c r="C733" s="1"/>
      <c r="D733" s="1"/>
      <c r="E733" s="2"/>
      <c r="F733" s="2"/>
      <c r="G733" s="2"/>
      <c r="H733" s="2"/>
      <c r="I733" s="1"/>
      <c r="J733" s="1"/>
      <c r="K733" s="1"/>
      <c r="L733" s="3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</row>
    <row r="734" spans="1:92" ht="16">
      <c r="A734" s="1"/>
      <c r="B734" s="14"/>
      <c r="C734" s="1"/>
      <c r="D734" s="1"/>
      <c r="E734" s="2"/>
      <c r="F734" s="2"/>
      <c r="G734" s="2"/>
      <c r="H734" s="2"/>
      <c r="I734" s="1"/>
      <c r="J734" s="1"/>
      <c r="K734" s="1"/>
      <c r="L734" s="3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</row>
    <row r="735" spans="1:92" ht="16">
      <c r="A735" s="1"/>
      <c r="B735" s="14"/>
      <c r="C735" s="1"/>
      <c r="D735" s="1"/>
      <c r="E735" s="2"/>
      <c r="F735" s="2"/>
      <c r="G735" s="2"/>
      <c r="H735" s="2"/>
      <c r="I735" s="1"/>
      <c r="J735" s="1"/>
      <c r="K735" s="1"/>
      <c r="L735" s="3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</row>
    <row r="736" spans="1:92" ht="16">
      <c r="A736" s="1"/>
      <c r="B736" s="14"/>
      <c r="C736" s="1"/>
      <c r="D736" s="1"/>
      <c r="E736" s="2"/>
      <c r="F736" s="2"/>
      <c r="G736" s="2"/>
      <c r="H736" s="2"/>
      <c r="I736" s="1"/>
      <c r="J736" s="1"/>
      <c r="K736" s="1"/>
      <c r="L736" s="3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</row>
    <row r="737" spans="1:92" ht="16">
      <c r="A737" s="1"/>
      <c r="B737" s="14"/>
      <c r="C737" s="1"/>
      <c r="D737" s="1"/>
      <c r="E737" s="2"/>
      <c r="F737" s="2"/>
      <c r="G737" s="2"/>
      <c r="H737" s="2"/>
      <c r="I737" s="1"/>
      <c r="J737" s="1"/>
      <c r="K737" s="1"/>
      <c r="L737" s="3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</row>
    <row r="738" spans="1:92" ht="16">
      <c r="A738" s="1"/>
      <c r="B738" s="14"/>
      <c r="C738" s="1"/>
      <c r="D738" s="1"/>
      <c r="E738" s="2"/>
      <c r="F738" s="2"/>
      <c r="G738" s="2"/>
      <c r="H738" s="2"/>
      <c r="I738" s="1"/>
      <c r="J738" s="1"/>
      <c r="K738" s="1"/>
      <c r="L738" s="3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</row>
    <row r="739" spans="1:92" ht="16">
      <c r="A739" s="1"/>
      <c r="B739" s="14"/>
      <c r="C739" s="1"/>
      <c r="D739" s="1"/>
      <c r="E739" s="2"/>
      <c r="F739" s="2"/>
      <c r="G739" s="2"/>
      <c r="H739" s="2"/>
      <c r="I739" s="1"/>
      <c r="J739" s="1"/>
      <c r="K739" s="1"/>
      <c r="L739" s="3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</row>
    <row r="740" spans="1:92" ht="16">
      <c r="A740" s="1"/>
      <c r="B740" s="14"/>
      <c r="C740" s="1"/>
      <c r="D740" s="1"/>
      <c r="E740" s="2"/>
      <c r="F740" s="2"/>
      <c r="G740" s="2"/>
      <c r="H740" s="2"/>
      <c r="I740" s="1"/>
      <c r="J740" s="1"/>
      <c r="K740" s="1"/>
      <c r="L740" s="3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</row>
    <row r="741" spans="1:92" ht="16">
      <c r="A741" s="1"/>
      <c r="B741" s="14"/>
      <c r="C741" s="1"/>
      <c r="D741" s="1"/>
      <c r="E741" s="2"/>
      <c r="F741" s="2"/>
      <c r="G741" s="2"/>
      <c r="H741" s="2"/>
      <c r="I741" s="1"/>
      <c r="J741" s="1"/>
      <c r="K741" s="1"/>
      <c r="L741" s="3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</row>
    <row r="742" spans="1:92" ht="16">
      <c r="A742" s="1"/>
      <c r="B742" s="14"/>
      <c r="C742" s="1"/>
      <c r="D742" s="1"/>
      <c r="E742" s="2"/>
      <c r="F742" s="2"/>
      <c r="G742" s="2"/>
      <c r="H742" s="2"/>
      <c r="I742" s="1"/>
      <c r="J742" s="1"/>
      <c r="K742" s="1"/>
      <c r="L742" s="3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</row>
    <row r="743" spans="1:92" ht="16">
      <c r="A743" s="1"/>
      <c r="B743" s="14"/>
      <c r="C743" s="1"/>
      <c r="D743" s="1"/>
      <c r="E743" s="2"/>
      <c r="F743" s="2"/>
      <c r="G743" s="2"/>
      <c r="H743" s="2"/>
      <c r="I743" s="1"/>
      <c r="J743" s="1"/>
      <c r="K743" s="1"/>
      <c r="L743" s="3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</row>
    <row r="744" spans="1:92" ht="16">
      <c r="A744" s="1"/>
      <c r="B744" s="14"/>
      <c r="C744" s="1"/>
      <c r="D744" s="1"/>
      <c r="E744" s="2"/>
      <c r="F744" s="2"/>
      <c r="G744" s="2"/>
      <c r="H744" s="2"/>
      <c r="I744" s="1"/>
      <c r="J744" s="1"/>
      <c r="K744" s="1"/>
      <c r="L744" s="3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</row>
    <row r="745" spans="1:92" ht="16">
      <c r="A745" s="1"/>
      <c r="B745" s="14"/>
      <c r="C745" s="1"/>
      <c r="D745" s="1"/>
      <c r="E745" s="2"/>
      <c r="F745" s="2"/>
      <c r="G745" s="2"/>
      <c r="H745" s="2"/>
      <c r="I745" s="1"/>
      <c r="J745" s="1"/>
      <c r="K745" s="1"/>
      <c r="L745" s="3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</row>
    <row r="746" spans="1:92" ht="16">
      <c r="A746" s="1"/>
      <c r="B746" s="14"/>
      <c r="C746" s="1"/>
      <c r="D746" s="1"/>
      <c r="E746" s="2"/>
      <c r="F746" s="2"/>
      <c r="G746" s="2"/>
      <c r="H746" s="2"/>
      <c r="I746" s="1"/>
      <c r="J746" s="1"/>
      <c r="K746" s="1"/>
      <c r="L746" s="3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</row>
    <row r="747" spans="1:92" ht="16">
      <c r="A747" s="1"/>
      <c r="B747" s="14"/>
      <c r="C747" s="1"/>
      <c r="D747" s="1"/>
      <c r="E747" s="2"/>
      <c r="F747" s="2"/>
      <c r="G747" s="2"/>
      <c r="H747" s="2"/>
      <c r="I747" s="1"/>
      <c r="J747" s="1"/>
      <c r="K747" s="1"/>
      <c r="L747" s="3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</row>
    <row r="748" spans="1:92" ht="16">
      <c r="A748" s="1"/>
      <c r="B748" s="14"/>
      <c r="C748" s="1"/>
      <c r="D748" s="1"/>
      <c r="E748" s="2"/>
      <c r="F748" s="2"/>
      <c r="G748" s="2"/>
      <c r="H748" s="2"/>
      <c r="I748" s="1"/>
      <c r="J748" s="1"/>
      <c r="K748" s="1"/>
      <c r="L748" s="3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</row>
    <row r="749" spans="1:92" ht="16">
      <c r="A749" s="1"/>
      <c r="B749" s="14"/>
      <c r="C749" s="1"/>
      <c r="D749" s="1"/>
      <c r="E749" s="2"/>
      <c r="F749" s="2"/>
      <c r="G749" s="2"/>
      <c r="H749" s="2"/>
      <c r="I749" s="1"/>
      <c r="J749" s="1"/>
      <c r="K749" s="1"/>
      <c r="L749" s="3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</row>
    <row r="750" spans="1:92" ht="16">
      <c r="A750" s="1"/>
      <c r="B750" s="14"/>
      <c r="C750" s="1"/>
      <c r="D750" s="1"/>
      <c r="E750" s="2"/>
      <c r="F750" s="2"/>
      <c r="G750" s="2"/>
      <c r="H750" s="2"/>
      <c r="I750" s="1"/>
      <c r="J750" s="1"/>
      <c r="K750" s="1"/>
      <c r="L750" s="3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</row>
    <row r="751" spans="1:92" ht="16">
      <c r="A751" s="1"/>
      <c r="B751" s="14"/>
      <c r="C751" s="1"/>
      <c r="D751" s="1"/>
      <c r="E751" s="2"/>
      <c r="F751" s="2"/>
      <c r="G751" s="2"/>
      <c r="H751" s="2"/>
      <c r="I751" s="1"/>
      <c r="J751" s="1"/>
      <c r="K751" s="1"/>
      <c r="L751" s="3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</row>
    <row r="752" spans="1:92" ht="16">
      <c r="A752" s="1"/>
      <c r="B752" s="14"/>
      <c r="C752" s="1"/>
      <c r="D752" s="1"/>
      <c r="E752" s="2"/>
      <c r="F752" s="2"/>
      <c r="G752" s="2"/>
      <c r="H752" s="2"/>
      <c r="I752" s="1"/>
      <c r="J752" s="1"/>
      <c r="K752" s="1"/>
      <c r="L752" s="3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</row>
    <row r="753" spans="1:92" ht="16">
      <c r="A753" s="1"/>
      <c r="B753" s="14"/>
      <c r="C753" s="1"/>
      <c r="D753" s="1"/>
      <c r="E753" s="2"/>
      <c r="F753" s="2"/>
      <c r="G753" s="2"/>
      <c r="H753" s="2"/>
      <c r="I753" s="1"/>
      <c r="J753" s="1"/>
      <c r="K753" s="1"/>
      <c r="L753" s="3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</row>
    <row r="754" spans="1:92" ht="16">
      <c r="A754" s="1"/>
      <c r="B754" s="14"/>
      <c r="C754" s="1"/>
      <c r="D754" s="1"/>
      <c r="E754" s="2"/>
      <c r="F754" s="2"/>
      <c r="G754" s="2"/>
      <c r="H754" s="2"/>
      <c r="I754" s="1"/>
      <c r="J754" s="1"/>
      <c r="K754" s="1"/>
      <c r="L754" s="3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</row>
    <row r="755" spans="1:92" ht="16">
      <c r="A755" s="1"/>
      <c r="B755" s="14"/>
      <c r="C755" s="1"/>
      <c r="D755" s="1"/>
      <c r="E755" s="2"/>
      <c r="F755" s="2"/>
      <c r="G755" s="2"/>
      <c r="H755" s="2"/>
      <c r="I755" s="1"/>
      <c r="J755" s="1"/>
      <c r="K755" s="1"/>
      <c r="L755" s="3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</row>
    <row r="756" spans="1:92" ht="16">
      <c r="A756" s="1"/>
      <c r="B756" s="14"/>
      <c r="C756" s="1"/>
      <c r="D756" s="1"/>
      <c r="E756" s="2"/>
      <c r="F756" s="2"/>
      <c r="G756" s="2"/>
      <c r="H756" s="2"/>
      <c r="I756" s="1"/>
      <c r="J756" s="1"/>
      <c r="K756" s="1"/>
      <c r="L756" s="3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</row>
    <row r="757" spans="1:92" ht="16">
      <c r="A757" s="1"/>
      <c r="B757" s="14"/>
      <c r="C757" s="1"/>
      <c r="D757" s="1"/>
      <c r="E757" s="2"/>
      <c r="F757" s="2"/>
      <c r="G757" s="2"/>
      <c r="H757" s="2"/>
      <c r="I757" s="1"/>
      <c r="J757" s="1"/>
      <c r="K757" s="1"/>
      <c r="L757" s="3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</row>
    <row r="758" spans="1:92" ht="16">
      <c r="A758" s="1"/>
      <c r="B758" s="14"/>
      <c r="C758" s="1"/>
      <c r="D758" s="1"/>
      <c r="E758" s="2"/>
      <c r="F758" s="2"/>
      <c r="G758" s="2"/>
      <c r="H758" s="2"/>
      <c r="I758" s="1"/>
      <c r="J758" s="1"/>
      <c r="K758" s="1"/>
      <c r="L758" s="3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</row>
    <row r="759" spans="1:92" ht="16">
      <c r="A759" s="1"/>
      <c r="B759" s="14"/>
      <c r="C759" s="1"/>
      <c r="D759" s="1"/>
      <c r="E759" s="2"/>
      <c r="F759" s="2"/>
      <c r="G759" s="2"/>
      <c r="H759" s="2"/>
      <c r="I759" s="1"/>
      <c r="J759" s="1"/>
      <c r="K759" s="1"/>
      <c r="L759" s="3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</row>
    <row r="760" spans="1:92" ht="16">
      <c r="A760" s="1"/>
      <c r="B760" s="14"/>
      <c r="C760" s="1"/>
      <c r="D760" s="1"/>
      <c r="E760" s="2"/>
      <c r="F760" s="2"/>
      <c r="G760" s="2"/>
      <c r="H760" s="2"/>
      <c r="I760" s="1"/>
      <c r="J760" s="1"/>
      <c r="K760" s="1"/>
      <c r="L760" s="3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</row>
    <row r="761" spans="1:92" ht="16">
      <c r="A761" s="1"/>
      <c r="B761" s="14"/>
      <c r="C761" s="1"/>
      <c r="D761" s="1"/>
      <c r="E761" s="2"/>
      <c r="F761" s="2"/>
      <c r="G761" s="2"/>
      <c r="H761" s="2"/>
      <c r="I761" s="1"/>
      <c r="J761" s="1"/>
      <c r="K761" s="1"/>
      <c r="L761" s="3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</row>
    <row r="762" spans="1:92" ht="16">
      <c r="A762" s="1"/>
      <c r="B762" s="14"/>
      <c r="C762" s="1"/>
      <c r="D762" s="1"/>
      <c r="E762" s="2"/>
      <c r="F762" s="2"/>
      <c r="G762" s="2"/>
      <c r="H762" s="2"/>
      <c r="I762" s="1"/>
      <c r="J762" s="1"/>
      <c r="K762" s="1"/>
      <c r="L762" s="3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</row>
    <row r="763" spans="1:92" ht="16">
      <c r="A763" s="1"/>
      <c r="B763" s="14"/>
      <c r="C763" s="1"/>
      <c r="D763" s="1"/>
      <c r="E763" s="2"/>
      <c r="F763" s="2"/>
      <c r="G763" s="2"/>
      <c r="H763" s="2"/>
      <c r="I763" s="1"/>
      <c r="J763" s="1"/>
      <c r="K763" s="1"/>
      <c r="L763" s="3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</row>
    <row r="764" spans="1:92" ht="16">
      <c r="A764" s="1"/>
      <c r="B764" s="14"/>
      <c r="C764" s="1"/>
      <c r="D764" s="1"/>
      <c r="E764" s="2"/>
      <c r="F764" s="2"/>
      <c r="G764" s="2"/>
      <c r="H764" s="2"/>
      <c r="I764" s="1"/>
      <c r="J764" s="1"/>
      <c r="K764" s="1"/>
      <c r="L764" s="3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</row>
    <row r="765" spans="1:92" ht="16">
      <c r="A765" s="1"/>
      <c r="B765" s="14"/>
      <c r="C765" s="1"/>
      <c r="D765" s="1"/>
      <c r="E765" s="2"/>
      <c r="F765" s="2"/>
      <c r="G765" s="2"/>
      <c r="H765" s="2"/>
      <c r="I765" s="1"/>
      <c r="J765" s="1"/>
      <c r="K765" s="1"/>
      <c r="L765" s="3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</row>
    <row r="766" spans="1:92" ht="16">
      <c r="A766" s="1"/>
      <c r="B766" s="14"/>
      <c r="C766" s="1"/>
      <c r="D766" s="1"/>
      <c r="E766" s="2"/>
      <c r="F766" s="2"/>
      <c r="G766" s="2"/>
      <c r="H766" s="2"/>
      <c r="I766" s="1"/>
      <c r="J766" s="1"/>
      <c r="K766" s="1"/>
      <c r="L766" s="3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</row>
    <row r="767" spans="1:92" ht="16">
      <c r="A767" s="1"/>
      <c r="B767" s="14"/>
      <c r="C767" s="1"/>
      <c r="D767" s="1"/>
      <c r="E767" s="2"/>
      <c r="F767" s="2"/>
      <c r="G767" s="2"/>
      <c r="H767" s="2"/>
      <c r="I767" s="1"/>
      <c r="J767" s="1"/>
      <c r="K767" s="1"/>
      <c r="L767" s="3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</row>
    <row r="768" spans="1:92" ht="16">
      <c r="A768" s="1"/>
      <c r="B768" s="14"/>
      <c r="C768" s="1"/>
      <c r="D768" s="1"/>
      <c r="E768" s="2"/>
      <c r="F768" s="2"/>
      <c r="G768" s="2"/>
      <c r="H768" s="2"/>
      <c r="I768" s="1"/>
      <c r="J768" s="1"/>
      <c r="K768" s="1"/>
      <c r="L768" s="3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</row>
    <row r="769" spans="1:92" ht="16">
      <c r="A769" s="1"/>
      <c r="B769" s="14"/>
      <c r="C769" s="1"/>
      <c r="D769" s="1"/>
      <c r="E769" s="2"/>
      <c r="F769" s="2"/>
      <c r="G769" s="2"/>
      <c r="H769" s="2"/>
      <c r="I769" s="1"/>
      <c r="J769" s="1"/>
      <c r="K769" s="1"/>
      <c r="L769" s="3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</row>
    <row r="770" spans="1:92" ht="16">
      <c r="A770" s="1"/>
      <c r="B770" s="14"/>
      <c r="C770" s="1"/>
      <c r="D770" s="1"/>
      <c r="E770" s="2"/>
      <c r="F770" s="2"/>
      <c r="G770" s="2"/>
      <c r="H770" s="2"/>
      <c r="I770" s="1"/>
      <c r="J770" s="1"/>
      <c r="K770" s="1"/>
      <c r="L770" s="3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</row>
    <row r="771" spans="1:92" ht="16">
      <c r="A771" s="1"/>
      <c r="B771" s="14"/>
      <c r="C771" s="1"/>
      <c r="D771" s="1"/>
      <c r="E771" s="2"/>
      <c r="F771" s="2"/>
      <c r="G771" s="2"/>
      <c r="H771" s="2"/>
      <c r="I771" s="1"/>
      <c r="J771" s="1"/>
      <c r="K771" s="1"/>
      <c r="L771" s="3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</row>
    <row r="772" spans="1:92" ht="16">
      <c r="A772" s="1"/>
      <c r="B772" s="14"/>
      <c r="C772" s="1"/>
      <c r="D772" s="1"/>
      <c r="E772" s="2"/>
      <c r="F772" s="2"/>
      <c r="G772" s="2"/>
      <c r="H772" s="2"/>
      <c r="I772" s="1"/>
      <c r="J772" s="1"/>
      <c r="K772" s="1"/>
      <c r="L772" s="3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</row>
    <row r="773" spans="1:92" ht="16">
      <c r="A773" s="1"/>
      <c r="B773" s="14"/>
      <c r="C773" s="1"/>
      <c r="D773" s="1"/>
      <c r="E773" s="2"/>
      <c r="F773" s="2"/>
      <c r="G773" s="2"/>
      <c r="H773" s="2"/>
      <c r="I773" s="1"/>
      <c r="J773" s="1"/>
      <c r="K773" s="1"/>
      <c r="L773" s="3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</row>
    <row r="774" spans="1:92" ht="16">
      <c r="A774" s="1"/>
      <c r="B774" s="14"/>
      <c r="C774" s="1"/>
      <c r="D774" s="1"/>
      <c r="E774" s="2"/>
      <c r="F774" s="2"/>
      <c r="G774" s="2"/>
      <c r="H774" s="2"/>
      <c r="I774" s="1"/>
      <c r="J774" s="1"/>
      <c r="K774" s="1"/>
      <c r="L774" s="3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</row>
    <row r="775" spans="1:92" ht="16">
      <c r="A775" s="1"/>
      <c r="B775" s="14"/>
      <c r="C775" s="1"/>
      <c r="D775" s="1"/>
      <c r="E775" s="2"/>
      <c r="F775" s="2"/>
      <c r="G775" s="2"/>
      <c r="H775" s="2"/>
      <c r="I775" s="1"/>
      <c r="J775" s="1"/>
      <c r="K775" s="1"/>
      <c r="L775" s="3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</row>
    <row r="776" spans="1:92" ht="16">
      <c r="A776" s="1"/>
      <c r="B776" s="14"/>
      <c r="C776" s="1"/>
      <c r="D776" s="1"/>
      <c r="E776" s="2"/>
      <c r="F776" s="2"/>
      <c r="G776" s="2"/>
      <c r="H776" s="2"/>
      <c r="I776" s="1"/>
      <c r="J776" s="1"/>
      <c r="K776" s="1"/>
      <c r="L776" s="3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</row>
    <row r="777" spans="1:92" ht="16">
      <c r="A777" s="1"/>
      <c r="B777" s="14"/>
      <c r="C777" s="1"/>
      <c r="D777" s="1"/>
      <c r="E777" s="2"/>
      <c r="F777" s="2"/>
      <c r="G777" s="2"/>
      <c r="H777" s="2"/>
      <c r="I777" s="1"/>
      <c r="J777" s="1"/>
      <c r="K777" s="1"/>
      <c r="L777" s="3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</row>
    <row r="778" spans="1:92" ht="16">
      <c r="A778" s="1"/>
      <c r="B778" s="14"/>
      <c r="C778" s="1"/>
      <c r="D778" s="1"/>
      <c r="E778" s="2"/>
      <c r="F778" s="2"/>
      <c r="G778" s="2"/>
      <c r="H778" s="2"/>
      <c r="I778" s="1"/>
      <c r="J778" s="1"/>
      <c r="K778" s="1"/>
      <c r="L778" s="3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</row>
    <row r="779" spans="1:92" ht="16">
      <c r="A779" s="1"/>
      <c r="B779" s="14"/>
      <c r="C779" s="1"/>
      <c r="D779" s="1"/>
      <c r="E779" s="2"/>
      <c r="F779" s="2"/>
      <c r="G779" s="2"/>
      <c r="H779" s="2"/>
      <c r="I779" s="1"/>
      <c r="J779" s="1"/>
      <c r="K779" s="1"/>
      <c r="L779" s="3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</row>
    <row r="780" spans="1:92" ht="16">
      <c r="A780" s="1"/>
      <c r="B780" s="14"/>
      <c r="C780" s="1"/>
      <c r="D780" s="1"/>
      <c r="E780" s="2"/>
      <c r="F780" s="2"/>
      <c r="G780" s="2"/>
      <c r="H780" s="2"/>
      <c r="I780" s="1"/>
      <c r="J780" s="1"/>
      <c r="K780" s="1"/>
      <c r="L780" s="3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</row>
    <row r="781" spans="1:92" ht="16">
      <c r="A781" s="1"/>
      <c r="B781" s="14"/>
      <c r="C781" s="1"/>
      <c r="D781" s="1"/>
      <c r="E781" s="2"/>
      <c r="F781" s="2"/>
      <c r="G781" s="2"/>
      <c r="H781" s="2"/>
      <c r="I781" s="1"/>
      <c r="J781" s="1"/>
      <c r="K781" s="1"/>
      <c r="L781" s="3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</row>
    <row r="782" spans="1:92" ht="16">
      <c r="A782" s="1"/>
      <c r="B782" s="14"/>
      <c r="C782" s="1"/>
      <c r="D782" s="1"/>
      <c r="E782" s="2"/>
      <c r="F782" s="2"/>
      <c r="G782" s="2"/>
      <c r="H782" s="2"/>
      <c r="I782" s="1"/>
      <c r="J782" s="1"/>
      <c r="K782" s="1"/>
      <c r="L782" s="3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</row>
    <row r="783" spans="1:92" ht="16">
      <c r="A783" s="1"/>
      <c r="B783" s="14"/>
      <c r="C783" s="1"/>
      <c r="D783" s="1"/>
      <c r="E783" s="2"/>
      <c r="F783" s="2"/>
      <c r="G783" s="2"/>
      <c r="H783" s="2"/>
      <c r="I783" s="1"/>
      <c r="J783" s="1"/>
      <c r="K783" s="1"/>
      <c r="L783" s="3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</row>
    <row r="784" spans="1:92" ht="16">
      <c r="A784" s="1"/>
      <c r="B784" s="14"/>
      <c r="C784" s="1"/>
      <c r="D784" s="1"/>
      <c r="E784" s="2"/>
      <c r="F784" s="2"/>
      <c r="G784" s="2"/>
      <c r="H784" s="2"/>
      <c r="I784" s="1"/>
      <c r="J784" s="1"/>
      <c r="K784" s="1"/>
      <c r="L784" s="3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</row>
    <row r="785" spans="1:92" ht="16">
      <c r="A785" s="1"/>
      <c r="B785" s="14"/>
      <c r="C785" s="1"/>
      <c r="D785" s="1"/>
      <c r="E785" s="2"/>
      <c r="F785" s="2"/>
      <c r="G785" s="2"/>
      <c r="H785" s="2"/>
      <c r="I785" s="1"/>
      <c r="J785" s="1"/>
      <c r="K785" s="1"/>
      <c r="L785" s="3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</row>
    <row r="786" spans="1:92" ht="16">
      <c r="A786" s="1"/>
      <c r="B786" s="14"/>
      <c r="C786" s="1"/>
      <c r="D786" s="1"/>
      <c r="E786" s="2"/>
      <c r="F786" s="2"/>
      <c r="G786" s="2"/>
      <c r="H786" s="2"/>
      <c r="I786" s="1"/>
      <c r="J786" s="1"/>
      <c r="K786" s="1"/>
      <c r="L786" s="3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</row>
    <row r="787" spans="1:92" ht="16">
      <c r="A787" s="1"/>
      <c r="B787" s="14"/>
      <c r="C787" s="1"/>
      <c r="D787" s="1"/>
      <c r="E787" s="2"/>
      <c r="F787" s="2"/>
      <c r="G787" s="2"/>
      <c r="H787" s="2"/>
      <c r="I787" s="1"/>
      <c r="J787" s="1"/>
      <c r="K787" s="1"/>
      <c r="L787" s="3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</row>
    <row r="788" spans="1:92" ht="16">
      <c r="A788" s="1"/>
      <c r="B788" s="14"/>
      <c r="C788" s="1"/>
      <c r="D788" s="1"/>
      <c r="E788" s="2"/>
      <c r="F788" s="2"/>
      <c r="G788" s="2"/>
      <c r="H788" s="2"/>
      <c r="I788" s="1"/>
      <c r="J788" s="1"/>
      <c r="K788" s="1"/>
      <c r="L788" s="3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</row>
    <row r="789" spans="1:92" ht="16">
      <c r="A789" s="1"/>
      <c r="B789" s="14"/>
      <c r="C789" s="1"/>
      <c r="D789" s="1"/>
      <c r="E789" s="2"/>
      <c r="F789" s="2"/>
      <c r="G789" s="2"/>
      <c r="H789" s="2"/>
      <c r="I789" s="1"/>
      <c r="J789" s="1"/>
      <c r="K789" s="1"/>
      <c r="L789" s="3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</row>
    <row r="790" spans="1:92" ht="16">
      <c r="A790" s="1"/>
      <c r="B790" s="14"/>
      <c r="C790" s="1"/>
      <c r="D790" s="1"/>
      <c r="E790" s="2"/>
      <c r="F790" s="2"/>
      <c r="G790" s="2"/>
      <c r="H790" s="2"/>
      <c r="I790" s="1"/>
      <c r="J790" s="1"/>
      <c r="K790" s="1"/>
      <c r="L790" s="3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</row>
    <row r="791" spans="1:92" ht="16">
      <c r="A791" s="1"/>
      <c r="B791" s="14"/>
      <c r="C791" s="1"/>
      <c r="D791" s="1"/>
      <c r="E791" s="2"/>
      <c r="F791" s="2"/>
      <c r="G791" s="2"/>
      <c r="H791" s="2"/>
      <c r="I791" s="1"/>
      <c r="J791" s="1"/>
      <c r="K791" s="1"/>
      <c r="L791" s="3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</row>
    <row r="792" spans="1:92" ht="16">
      <c r="A792" s="1"/>
      <c r="B792" s="14"/>
      <c r="C792" s="1"/>
      <c r="D792" s="1"/>
      <c r="E792" s="2"/>
      <c r="F792" s="2"/>
      <c r="G792" s="2"/>
      <c r="H792" s="2"/>
      <c r="I792" s="1"/>
      <c r="J792" s="1"/>
      <c r="K792" s="1"/>
      <c r="L792" s="3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</row>
    <row r="793" spans="1:92" ht="16">
      <c r="A793" s="1"/>
      <c r="B793" s="14"/>
      <c r="C793" s="1"/>
      <c r="D793" s="1"/>
      <c r="E793" s="2"/>
      <c r="F793" s="2"/>
      <c r="G793" s="2"/>
      <c r="H793" s="2"/>
      <c r="I793" s="1"/>
      <c r="J793" s="1"/>
      <c r="K793" s="1"/>
      <c r="L793" s="3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</row>
    <row r="794" spans="1:92" ht="16">
      <c r="A794" s="1"/>
      <c r="B794" s="14"/>
      <c r="C794" s="1"/>
      <c r="D794" s="1"/>
      <c r="E794" s="2"/>
      <c r="F794" s="2"/>
      <c r="G794" s="2"/>
      <c r="H794" s="2"/>
      <c r="I794" s="1"/>
      <c r="J794" s="1"/>
      <c r="K794" s="1"/>
      <c r="L794" s="3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</row>
    <row r="795" spans="1:92" ht="16">
      <c r="A795" s="1"/>
      <c r="B795" s="14"/>
      <c r="C795" s="1"/>
      <c r="D795" s="1"/>
      <c r="E795" s="2"/>
      <c r="F795" s="2"/>
      <c r="G795" s="2"/>
      <c r="H795" s="2"/>
      <c r="I795" s="1"/>
      <c r="J795" s="1"/>
      <c r="K795" s="1"/>
      <c r="L795" s="3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</row>
    <row r="796" spans="1:92" ht="16">
      <c r="A796" s="1"/>
      <c r="B796" s="14"/>
      <c r="C796" s="1"/>
      <c r="D796" s="1"/>
      <c r="E796" s="2"/>
      <c r="F796" s="2"/>
      <c r="G796" s="2"/>
      <c r="H796" s="2"/>
      <c r="I796" s="1"/>
      <c r="J796" s="1"/>
      <c r="K796" s="1"/>
      <c r="L796" s="3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</row>
    <row r="797" spans="1:92" ht="16">
      <c r="A797" s="1"/>
      <c r="B797" s="14"/>
      <c r="C797" s="1"/>
      <c r="D797" s="1"/>
      <c r="E797" s="2"/>
      <c r="F797" s="2"/>
      <c r="G797" s="2"/>
      <c r="H797" s="2"/>
      <c r="I797" s="1"/>
      <c r="J797" s="1"/>
      <c r="K797" s="1"/>
      <c r="L797" s="3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</row>
    <row r="798" spans="1:92" ht="16">
      <c r="A798" s="1"/>
      <c r="B798" s="14"/>
      <c r="C798" s="1"/>
      <c r="D798" s="1"/>
      <c r="E798" s="2"/>
      <c r="F798" s="2"/>
      <c r="G798" s="2"/>
      <c r="H798" s="2"/>
      <c r="I798" s="1"/>
      <c r="J798" s="1"/>
      <c r="K798" s="1"/>
      <c r="L798" s="3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</row>
    <row r="799" spans="1:92" ht="16">
      <c r="A799" s="1"/>
      <c r="B799" s="14"/>
      <c r="C799" s="1"/>
      <c r="D799" s="1"/>
      <c r="E799" s="2"/>
      <c r="F799" s="2"/>
      <c r="G799" s="2"/>
      <c r="H799" s="2"/>
      <c r="I799" s="1"/>
      <c r="J799" s="1"/>
      <c r="K799" s="1"/>
      <c r="L799" s="3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</row>
    <row r="800" spans="1:92" ht="16">
      <c r="A800" s="1"/>
      <c r="B800" s="14"/>
      <c r="C800" s="1"/>
      <c r="D800" s="1"/>
      <c r="E800" s="2"/>
      <c r="F800" s="2"/>
      <c r="G800" s="2"/>
      <c r="H800" s="2"/>
      <c r="I800" s="1"/>
      <c r="J800" s="1"/>
      <c r="K800" s="1"/>
      <c r="L800" s="3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</row>
    <row r="801" spans="1:92" ht="16">
      <c r="A801" s="1"/>
      <c r="B801" s="14"/>
      <c r="C801" s="1"/>
      <c r="D801" s="1"/>
      <c r="E801" s="2"/>
      <c r="F801" s="2"/>
      <c r="G801" s="2"/>
      <c r="H801" s="2"/>
      <c r="I801" s="1"/>
      <c r="J801" s="1"/>
      <c r="K801" s="1"/>
      <c r="L801" s="3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</row>
    <row r="802" spans="1:92" ht="16">
      <c r="A802" s="1"/>
      <c r="B802" s="14"/>
      <c r="C802" s="1"/>
      <c r="D802" s="1"/>
      <c r="E802" s="2"/>
      <c r="F802" s="2"/>
      <c r="G802" s="2"/>
      <c r="H802" s="2"/>
      <c r="I802" s="1"/>
      <c r="J802" s="1"/>
      <c r="K802" s="1"/>
      <c r="L802" s="3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</row>
    <row r="803" spans="1:92" ht="16">
      <c r="A803" s="1"/>
      <c r="B803" s="14"/>
      <c r="C803" s="1"/>
      <c r="D803" s="1"/>
      <c r="E803" s="2"/>
      <c r="F803" s="2"/>
      <c r="G803" s="2"/>
      <c r="H803" s="2"/>
      <c r="I803" s="1"/>
      <c r="J803" s="1"/>
      <c r="K803" s="1"/>
      <c r="L803" s="3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</row>
    <row r="804" spans="1:92" ht="16">
      <c r="A804" s="1"/>
      <c r="B804" s="14"/>
      <c r="C804" s="1"/>
      <c r="D804" s="1"/>
      <c r="E804" s="2"/>
      <c r="F804" s="2"/>
      <c r="G804" s="2"/>
      <c r="H804" s="2"/>
      <c r="I804" s="1"/>
      <c r="J804" s="1"/>
      <c r="K804" s="1"/>
      <c r="L804" s="3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</row>
    <row r="805" spans="1:92" ht="16">
      <c r="A805" s="1"/>
      <c r="B805" s="14"/>
      <c r="C805" s="1"/>
      <c r="D805" s="1"/>
      <c r="E805" s="2"/>
      <c r="F805" s="2"/>
      <c r="G805" s="2"/>
      <c r="H805" s="2"/>
      <c r="I805" s="1"/>
      <c r="J805" s="1"/>
      <c r="K805" s="1"/>
      <c r="L805" s="3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</row>
    <row r="806" spans="1:92" ht="16">
      <c r="A806" s="1"/>
      <c r="B806" s="14"/>
      <c r="C806" s="1"/>
      <c r="D806" s="1"/>
      <c r="E806" s="2"/>
      <c r="F806" s="2"/>
      <c r="G806" s="2"/>
      <c r="H806" s="2"/>
      <c r="I806" s="1"/>
      <c r="J806" s="1"/>
      <c r="K806" s="1"/>
      <c r="L806" s="3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</row>
    <row r="807" spans="1:92" ht="16">
      <c r="A807" s="1"/>
      <c r="B807" s="14"/>
      <c r="C807" s="1"/>
      <c r="D807" s="1"/>
      <c r="E807" s="2"/>
      <c r="F807" s="2"/>
      <c r="G807" s="2"/>
      <c r="H807" s="2"/>
      <c r="I807" s="1"/>
      <c r="J807" s="1"/>
      <c r="K807" s="1"/>
      <c r="L807" s="3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</row>
    <row r="808" spans="1:92" ht="16">
      <c r="A808" s="1"/>
      <c r="B808" s="14"/>
      <c r="C808" s="1"/>
      <c r="D808" s="1"/>
      <c r="E808" s="2"/>
      <c r="F808" s="2"/>
      <c r="G808" s="2"/>
      <c r="H808" s="2"/>
      <c r="I808" s="1"/>
      <c r="J808" s="1"/>
      <c r="K808" s="1"/>
      <c r="L808" s="3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</row>
    <row r="809" spans="1:92" ht="16">
      <c r="A809" s="1"/>
      <c r="B809" s="14"/>
      <c r="C809" s="1"/>
      <c r="D809" s="1"/>
      <c r="E809" s="2"/>
      <c r="F809" s="2"/>
      <c r="G809" s="2"/>
      <c r="H809" s="2"/>
      <c r="I809" s="1"/>
      <c r="J809" s="1"/>
      <c r="K809" s="1"/>
      <c r="L809" s="3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</row>
    <row r="810" spans="1:92" ht="16">
      <c r="A810" s="1"/>
      <c r="B810" s="14"/>
      <c r="C810" s="1"/>
      <c r="D810" s="1"/>
      <c r="E810" s="2"/>
      <c r="F810" s="2"/>
      <c r="G810" s="2"/>
      <c r="H810" s="2"/>
      <c r="I810" s="1"/>
      <c r="J810" s="1"/>
      <c r="K810" s="1"/>
      <c r="L810" s="3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</row>
    <row r="811" spans="1:92" ht="16">
      <c r="A811" s="1"/>
      <c r="B811" s="14"/>
      <c r="C811" s="1"/>
      <c r="D811" s="1"/>
      <c r="E811" s="2"/>
      <c r="F811" s="2"/>
      <c r="G811" s="2"/>
      <c r="H811" s="2"/>
      <c r="I811" s="1"/>
      <c r="J811" s="1"/>
      <c r="K811" s="1"/>
      <c r="L811" s="3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</row>
    <row r="812" spans="1:92" ht="16">
      <c r="A812" s="1"/>
      <c r="B812" s="14"/>
      <c r="C812" s="1"/>
      <c r="D812" s="1"/>
      <c r="E812" s="2"/>
      <c r="F812" s="2"/>
      <c r="G812" s="2"/>
      <c r="H812" s="2"/>
      <c r="I812" s="1"/>
      <c r="J812" s="1"/>
      <c r="K812" s="1"/>
      <c r="L812" s="3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</row>
    <row r="813" spans="1:92" ht="16">
      <c r="A813" s="1"/>
      <c r="B813" s="14"/>
      <c r="C813" s="1"/>
      <c r="D813" s="1"/>
      <c r="E813" s="2"/>
      <c r="F813" s="2"/>
      <c r="G813" s="2"/>
      <c r="H813" s="2"/>
      <c r="I813" s="1"/>
      <c r="J813" s="1"/>
      <c r="K813" s="1"/>
      <c r="L813" s="3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</row>
    <row r="814" spans="1:92" ht="16">
      <c r="A814" s="1"/>
      <c r="B814" s="14"/>
      <c r="C814" s="1"/>
      <c r="D814" s="1"/>
      <c r="E814" s="2"/>
      <c r="F814" s="2"/>
      <c r="G814" s="2"/>
      <c r="H814" s="2"/>
      <c r="I814" s="1"/>
      <c r="J814" s="1"/>
      <c r="K814" s="1"/>
      <c r="L814" s="3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</row>
    <row r="815" spans="1:92" ht="16">
      <c r="A815" s="1"/>
      <c r="B815" s="14"/>
      <c r="C815" s="1"/>
      <c r="D815" s="1"/>
      <c r="E815" s="2"/>
      <c r="F815" s="2"/>
      <c r="G815" s="2"/>
      <c r="H815" s="2"/>
      <c r="I815" s="1"/>
      <c r="J815" s="1"/>
      <c r="K815" s="1"/>
      <c r="L815" s="3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</row>
    <row r="816" spans="1:92" ht="16">
      <c r="A816" s="1"/>
      <c r="B816" s="14"/>
      <c r="C816" s="1"/>
      <c r="D816" s="1"/>
      <c r="E816" s="2"/>
      <c r="F816" s="2"/>
      <c r="G816" s="2"/>
      <c r="H816" s="2"/>
      <c r="I816" s="1"/>
      <c r="J816" s="1"/>
      <c r="K816" s="1"/>
      <c r="L816" s="3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</row>
    <row r="817" spans="1:92" ht="16">
      <c r="A817" s="1"/>
      <c r="B817" s="14"/>
      <c r="C817" s="1"/>
      <c r="D817" s="1"/>
      <c r="E817" s="2"/>
      <c r="F817" s="2"/>
      <c r="G817" s="2"/>
      <c r="H817" s="2"/>
      <c r="I817" s="1"/>
      <c r="J817" s="1"/>
      <c r="K817" s="1"/>
      <c r="L817" s="3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</row>
    <row r="818" spans="1:92" ht="16">
      <c r="A818" s="1"/>
      <c r="B818" s="14"/>
      <c r="C818" s="1"/>
      <c r="D818" s="1"/>
      <c r="E818" s="2"/>
      <c r="F818" s="2"/>
      <c r="G818" s="2"/>
      <c r="H818" s="2"/>
      <c r="I818" s="1"/>
      <c r="J818" s="1"/>
      <c r="K818" s="1"/>
      <c r="L818" s="3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</row>
    <row r="819" spans="1:92" ht="16">
      <c r="A819" s="1"/>
      <c r="B819" s="14"/>
      <c r="C819" s="1"/>
      <c r="D819" s="1"/>
      <c r="E819" s="2"/>
      <c r="F819" s="2"/>
      <c r="G819" s="2"/>
      <c r="H819" s="2"/>
      <c r="I819" s="1"/>
      <c r="J819" s="1"/>
      <c r="K819" s="1"/>
      <c r="L819" s="3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</row>
    <row r="820" spans="1:92" ht="16">
      <c r="A820" s="1"/>
      <c r="B820" s="14"/>
      <c r="C820" s="1"/>
      <c r="D820" s="1"/>
      <c r="E820" s="2"/>
      <c r="F820" s="2"/>
      <c r="G820" s="2"/>
      <c r="H820" s="2"/>
      <c r="I820" s="1"/>
      <c r="J820" s="1"/>
      <c r="K820" s="1"/>
      <c r="L820" s="3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</row>
    <row r="821" spans="1:92" ht="16">
      <c r="A821" s="1"/>
      <c r="B821" s="14"/>
      <c r="C821" s="1"/>
      <c r="D821" s="1"/>
      <c r="E821" s="2"/>
      <c r="F821" s="2"/>
      <c r="G821" s="2"/>
      <c r="H821" s="2"/>
      <c r="I821" s="1"/>
      <c r="J821" s="1"/>
      <c r="K821" s="1"/>
      <c r="L821" s="3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</row>
    <row r="822" spans="1:92" ht="16">
      <c r="A822" s="1"/>
      <c r="B822" s="14"/>
      <c r="C822" s="1"/>
      <c r="D822" s="1"/>
      <c r="E822" s="2"/>
      <c r="F822" s="2"/>
      <c r="G822" s="2"/>
      <c r="H822" s="2"/>
      <c r="I822" s="1"/>
      <c r="J822" s="1"/>
      <c r="K822" s="1"/>
      <c r="L822" s="3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</row>
    <row r="823" spans="1:92" ht="16">
      <c r="A823" s="1"/>
      <c r="B823" s="14"/>
      <c r="C823" s="1"/>
      <c r="D823" s="1"/>
      <c r="E823" s="2"/>
      <c r="F823" s="2"/>
      <c r="G823" s="2"/>
      <c r="H823" s="2"/>
      <c r="I823" s="1"/>
      <c r="J823" s="1"/>
      <c r="K823" s="1"/>
      <c r="L823" s="3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</row>
    <row r="824" spans="1:92" ht="16">
      <c r="A824" s="1"/>
      <c r="B824" s="14"/>
      <c r="C824" s="1"/>
      <c r="D824" s="1"/>
      <c r="E824" s="2"/>
      <c r="F824" s="2"/>
      <c r="G824" s="2"/>
      <c r="H824" s="2"/>
      <c r="I824" s="1"/>
      <c r="J824" s="1"/>
      <c r="K824" s="1"/>
      <c r="L824" s="3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</row>
    <row r="825" spans="1:92" ht="16">
      <c r="A825" s="1"/>
      <c r="B825" s="14"/>
      <c r="C825" s="1"/>
      <c r="D825" s="1"/>
      <c r="E825" s="2"/>
      <c r="F825" s="2"/>
      <c r="G825" s="2"/>
      <c r="H825" s="2"/>
      <c r="I825" s="1"/>
      <c r="J825" s="1"/>
      <c r="K825" s="1"/>
      <c r="L825" s="3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</row>
    <row r="826" spans="1:92" ht="16">
      <c r="A826" s="1"/>
      <c r="B826" s="14"/>
      <c r="C826" s="1"/>
      <c r="D826" s="1"/>
      <c r="E826" s="2"/>
      <c r="F826" s="2"/>
      <c r="G826" s="2"/>
      <c r="H826" s="2"/>
      <c r="I826" s="1"/>
      <c r="J826" s="1"/>
      <c r="K826" s="1"/>
      <c r="L826" s="3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</row>
    <row r="827" spans="1:92" ht="16">
      <c r="A827" s="1"/>
      <c r="B827" s="14"/>
      <c r="C827" s="1"/>
      <c r="D827" s="1"/>
      <c r="E827" s="2"/>
      <c r="F827" s="2"/>
      <c r="G827" s="2"/>
      <c r="H827" s="2"/>
      <c r="I827" s="1"/>
      <c r="J827" s="1"/>
      <c r="K827" s="1"/>
      <c r="L827" s="3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</row>
    <row r="828" spans="1:92" ht="16">
      <c r="A828" s="1"/>
      <c r="B828" s="14"/>
      <c r="C828" s="1"/>
      <c r="D828" s="1"/>
      <c r="E828" s="2"/>
      <c r="F828" s="2"/>
      <c r="G828" s="2"/>
      <c r="H828" s="2"/>
      <c r="I828" s="1"/>
      <c r="J828" s="1"/>
      <c r="K828" s="1"/>
      <c r="L828" s="3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</row>
    <row r="829" spans="1:92" ht="16">
      <c r="A829" s="1"/>
      <c r="B829" s="14"/>
      <c r="C829" s="1"/>
      <c r="D829" s="1"/>
      <c r="E829" s="2"/>
      <c r="F829" s="2"/>
      <c r="G829" s="2"/>
      <c r="H829" s="2"/>
      <c r="I829" s="1"/>
      <c r="J829" s="1"/>
      <c r="K829" s="1"/>
      <c r="L829" s="3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</row>
    <row r="830" spans="1:92" ht="16">
      <c r="A830" s="1"/>
      <c r="B830" s="14"/>
      <c r="C830" s="1"/>
      <c r="D830" s="1"/>
      <c r="E830" s="2"/>
      <c r="F830" s="2"/>
      <c r="G830" s="2"/>
      <c r="H830" s="2"/>
      <c r="I830" s="1"/>
      <c r="J830" s="1"/>
      <c r="K830" s="1"/>
      <c r="L830" s="3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</row>
    <row r="831" spans="1:92" ht="16">
      <c r="A831" s="1"/>
      <c r="B831" s="14"/>
      <c r="C831" s="1"/>
      <c r="D831" s="1"/>
      <c r="E831" s="2"/>
      <c r="F831" s="2"/>
      <c r="G831" s="2"/>
      <c r="H831" s="2"/>
      <c r="I831" s="1"/>
      <c r="J831" s="1"/>
      <c r="K831" s="1"/>
      <c r="L831" s="3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</row>
    <row r="832" spans="1:92" ht="16">
      <c r="A832" s="1"/>
      <c r="B832" s="14"/>
      <c r="C832" s="1"/>
      <c r="D832" s="1"/>
      <c r="E832" s="2"/>
      <c r="F832" s="2"/>
      <c r="G832" s="2"/>
      <c r="H832" s="2"/>
      <c r="I832" s="1"/>
      <c r="J832" s="1"/>
      <c r="K832" s="1"/>
      <c r="L832" s="3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</row>
    <row r="833" spans="1:92" ht="16">
      <c r="A833" s="1"/>
      <c r="B833" s="14"/>
      <c r="C833" s="1"/>
      <c r="D833" s="1"/>
      <c r="E833" s="2"/>
      <c r="F833" s="2"/>
      <c r="G833" s="2"/>
      <c r="H833" s="2"/>
      <c r="I833" s="1"/>
      <c r="J833" s="1"/>
      <c r="K833" s="1"/>
      <c r="L833" s="3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</row>
    <row r="834" spans="1:92" ht="16">
      <c r="A834" s="1"/>
      <c r="B834" s="14"/>
      <c r="C834" s="1"/>
      <c r="D834" s="1"/>
      <c r="E834" s="2"/>
      <c r="F834" s="2"/>
      <c r="G834" s="2"/>
      <c r="H834" s="2"/>
      <c r="I834" s="1"/>
      <c r="J834" s="1"/>
      <c r="K834" s="1"/>
      <c r="L834" s="3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</row>
    <row r="835" spans="1:92" ht="16">
      <c r="A835" s="1"/>
      <c r="B835" s="14"/>
      <c r="C835" s="1"/>
      <c r="D835" s="1"/>
      <c r="E835" s="2"/>
      <c r="F835" s="2"/>
      <c r="G835" s="2"/>
      <c r="H835" s="2"/>
      <c r="I835" s="1"/>
      <c r="J835" s="1"/>
      <c r="K835" s="1"/>
      <c r="L835" s="3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</row>
    <row r="836" spans="1:92" ht="16">
      <c r="A836" s="1"/>
      <c r="B836" s="14"/>
      <c r="C836" s="1"/>
      <c r="D836" s="1"/>
      <c r="E836" s="2"/>
      <c r="F836" s="2"/>
      <c r="G836" s="2"/>
      <c r="H836" s="2"/>
      <c r="I836" s="1"/>
      <c r="J836" s="1"/>
      <c r="K836" s="1"/>
      <c r="L836" s="3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</row>
    <row r="837" spans="1:92" ht="16">
      <c r="A837" s="1"/>
      <c r="B837" s="14"/>
      <c r="C837" s="1"/>
      <c r="D837" s="1"/>
      <c r="E837" s="2"/>
      <c r="F837" s="2"/>
      <c r="G837" s="2"/>
      <c r="H837" s="2"/>
      <c r="I837" s="1"/>
      <c r="J837" s="1"/>
      <c r="K837" s="1"/>
      <c r="L837" s="3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</row>
    <row r="838" spans="1:92" ht="16">
      <c r="A838" s="1"/>
      <c r="B838" s="14"/>
      <c r="C838" s="1"/>
      <c r="D838" s="1"/>
      <c r="E838" s="2"/>
      <c r="F838" s="2"/>
      <c r="G838" s="2"/>
      <c r="H838" s="2"/>
      <c r="I838" s="1"/>
      <c r="J838" s="1"/>
      <c r="K838" s="1"/>
      <c r="L838" s="3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</row>
    <row r="839" spans="1:92" ht="16">
      <c r="A839" s="1"/>
      <c r="B839" s="14"/>
      <c r="C839" s="1"/>
      <c r="D839" s="1"/>
      <c r="E839" s="2"/>
      <c r="F839" s="2"/>
      <c r="G839" s="2"/>
      <c r="H839" s="2"/>
      <c r="I839" s="1"/>
      <c r="J839" s="1"/>
      <c r="K839" s="1"/>
      <c r="L839" s="3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</row>
    <row r="840" spans="1:92" ht="16">
      <c r="A840" s="1"/>
      <c r="B840" s="14"/>
      <c r="C840" s="1"/>
      <c r="D840" s="1"/>
      <c r="E840" s="2"/>
      <c r="F840" s="2"/>
      <c r="G840" s="2"/>
      <c r="H840" s="2"/>
      <c r="I840" s="1"/>
      <c r="J840" s="1"/>
      <c r="K840" s="1"/>
      <c r="L840" s="3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</row>
    <row r="841" spans="1:92" ht="16">
      <c r="A841" s="1"/>
      <c r="B841" s="14"/>
      <c r="C841" s="1"/>
      <c r="D841" s="1"/>
      <c r="E841" s="2"/>
      <c r="F841" s="2"/>
      <c r="G841" s="2"/>
      <c r="H841" s="2"/>
      <c r="I841" s="1"/>
      <c r="J841" s="1"/>
      <c r="K841" s="1"/>
      <c r="L841" s="3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</row>
    <row r="842" spans="1:92" ht="16">
      <c r="A842" s="1"/>
      <c r="B842" s="14"/>
      <c r="C842" s="1"/>
      <c r="D842" s="1"/>
      <c r="E842" s="2"/>
      <c r="F842" s="2"/>
      <c r="G842" s="2"/>
      <c r="H842" s="2"/>
      <c r="I842" s="1"/>
      <c r="J842" s="1"/>
      <c r="K842" s="1"/>
      <c r="L842" s="3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</row>
    <row r="843" spans="1:92" ht="16">
      <c r="A843" s="1"/>
      <c r="B843" s="14"/>
      <c r="C843" s="1"/>
      <c r="D843" s="1"/>
      <c r="E843" s="2"/>
      <c r="F843" s="2"/>
      <c r="G843" s="2"/>
      <c r="H843" s="2"/>
      <c r="I843" s="1"/>
      <c r="J843" s="1"/>
      <c r="K843" s="1"/>
      <c r="L843" s="3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</row>
    <row r="844" spans="1:92" ht="16">
      <c r="A844" s="1"/>
      <c r="B844" s="14"/>
      <c r="C844" s="1"/>
      <c r="D844" s="1"/>
      <c r="E844" s="2"/>
      <c r="F844" s="2"/>
      <c r="G844" s="2"/>
      <c r="H844" s="2"/>
      <c r="I844" s="1"/>
      <c r="J844" s="1"/>
      <c r="K844" s="1"/>
      <c r="L844" s="3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</row>
    <row r="845" spans="1:92" ht="16">
      <c r="A845" s="1"/>
      <c r="B845" s="14"/>
      <c r="C845" s="1"/>
      <c r="D845" s="1"/>
      <c r="E845" s="2"/>
      <c r="F845" s="2"/>
      <c r="G845" s="2"/>
      <c r="H845" s="2"/>
      <c r="I845" s="1"/>
      <c r="J845" s="1"/>
      <c r="K845" s="1"/>
      <c r="L845" s="3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</row>
    <row r="846" spans="1:92" ht="16">
      <c r="A846" s="1"/>
      <c r="B846" s="14"/>
      <c r="C846" s="1"/>
      <c r="D846" s="1"/>
      <c r="E846" s="2"/>
      <c r="F846" s="2"/>
      <c r="G846" s="2"/>
      <c r="H846" s="2"/>
      <c r="I846" s="1"/>
      <c r="J846" s="1"/>
      <c r="K846" s="1"/>
      <c r="L846" s="3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</row>
    <row r="847" spans="1:92" ht="16">
      <c r="A847" s="1"/>
      <c r="B847" s="14"/>
      <c r="C847" s="1"/>
      <c r="D847" s="1"/>
      <c r="E847" s="2"/>
      <c r="F847" s="2"/>
      <c r="G847" s="2"/>
      <c r="H847" s="2"/>
      <c r="I847" s="1"/>
      <c r="J847" s="1"/>
      <c r="K847" s="1"/>
      <c r="L847" s="3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</row>
    <row r="848" spans="1:92" ht="16">
      <c r="A848" s="1"/>
      <c r="B848" s="14"/>
      <c r="C848" s="1"/>
      <c r="D848" s="1"/>
      <c r="E848" s="2"/>
      <c r="F848" s="2"/>
      <c r="G848" s="2"/>
      <c r="H848" s="2"/>
      <c r="I848" s="1"/>
      <c r="J848" s="1"/>
      <c r="K848" s="1"/>
      <c r="L848" s="3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</row>
    <row r="849" spans="1:92" ht="16">
      <c r="A849" s="1"/>
      <c r="B849" s="14"/>
      <c r="C849" s="1"/>
      <c r="D849" s="1"/>
      <c r="E849" s="2"/>
      <c r="F849" s="2"/>
      <c r="G849" s="2"/>
      <c r="H849" s="2"/>
      <c r="I849" s="1"/>
      <c r="J849" s="1"/>
      <c r="K849" s="1"/>
      <c r="L849" s="3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</row>
    <row r="850" spans="1:92" ht="16">
      <c r="A850" s="1"/>
      <c r="B850" s="14"/>
      <c r="C850" s="1"/>
      <c r="D850" s="1"/>
      <c r="E850" s="2"/>
      <c r="F850" s="2"/>
      <c r="G850" s="2"/>
      <c r="H850" s="2"/>
      <c r="I850" s="1"/>
      <c r="J850" s="1"/>
      <c r="K850" s="1"/>
      <c r="L850" s="3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</row>
    <row r="851" spans="1:92" ht="16">
      <c r="A851" s="1"/>
      <c r="B851" s="14"/>
      <c r="C851" s="1"/>
      <c r="D851" s="1"/>
      <c r="E851" s="2"/>
      <c r="F851" s="2"/>
      <c r="G851" s="2"/>
      <c r="H851" s="2"/>
      <c r="I851" s="1"/>
      <c r="J851" s="1"/>
      <c r="K851" s="1"/>
      <c r="L851" s="3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</row>
    <row r="852" spans="1:92" ht="16">
      <c r="A852" s="1"/>
      <c r="B852" s="14"/>
      <c r="C852" s="1"/>
      <c r="D852" s="1"/>
      <c r="E852" s="2"/>
      <c r="F852" s="2"/>
      <c r="G852" s="2"/>
      <c r="H852" s="2"/>
      <c r="I852" s="1"/>
      <c r="J852" s="1"/>
      <c r="K852" s="1"/>
      <c r="L852" s="3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</row>
    <row r="853" spans="1:92" ht="16">
      <c r="A853" s="1"/>
      <c r="B853" s="14"/>
      <c r="C853" s="1"/>
      <c r="D853" s="1"/>
      <c r="E853" s="2"/>
      <c r="F853" s="2"/>
      <c r="G853" s="2"/>
      <c r="H853" s="2"/>
      <c r="I853" s="1"/>
      <c r="J853" s="1"/>
      <c r="K853" s="1"/>
      <c r="L853" s="3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</row>
    <row r="854" spans="1:92" ht="16">
      <c r="A854" s="1"/>
      <c r="B854" s="14"/>
      <c r="C854" s="1"/>
      <c r="D854" s="1"/>
      <c r="E854" s="2"/>
      <c r="F854" s="2"/>
      <c r="G854" s="2"/>
      <c r="H854" s="2"/>
      <c r="I854" s="1"/>
      <c r="J854" s="1"/>
      <c r="K854" s="1"/>
      <c r="L854" s="3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</row>
    <row r="855" spans="1:92" ht="16">
      <c r="A855" s="1"/>
      <c r="B855" s="14"/>
      <c r="C855" s="1"/>
      <c r="D855" s="1"/>
      <c r="E855" s="2"/>
      <c r="F855" s="2"/>
      <c r="G855" s="2"/>
      <c r="H855" s="2"/>
      <c r="I855" s="1"/>
      <c r="J855" s="1"/>
      <c r="K855" s="1"/>
      <c r="L855" s="3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</row>
    <row r="856" spans="1:92" ht="16">
      <c r="A856" s="1"/>
      <c r="B856" s="14"/>
      <c r="C856" s="1"/>
      <c r="D856" s="1"/>
      <c r="E856" s="2"/>
      <c r="F856" s="2"/>
      <c r="G856" s="2"/>
      <c r="H856" s="2"/>
      <c r="I856" s="1"/>
      <c r="J856" s="1"/>
      <c r="K856" s="1"/>
      <c r="L856" s="3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</row>
    <row r="857" spans="1:92" ht="16">
      <c r="A857" s="1"/>
      <c r="B857" s="14"/>
      <c r="C857" s="1"/>
      <c r="D857" s="1"/>
      <c r="E857" s="2"/>
      <c r="F857" s="2"/>
      <c r="G857" s="2"/>
      <c r="H857" s="2"/>
      <c r="I857" s="1"/>
      <c r="J857" s="1"/>
      <c r="K857" s="1"/>
      <c r="L857" s="3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</row>
    <row r="858" spans="1:92" ht="16">
      <c r="A858" s="1"/>
      <c r="B858" s="14"/>
      <c r="C858" s="1"/>
      <c r="D858" s="1"/>
      <c r="E858" s="2"/>
      <c r="F858" s="2"/>
      <c r="G858" s="2"/>
      <c r="H858" s="2"/>
      <c r="I858" s="1"/>
      <c r="J858" s="1"/>
      <c r="K858" s="1"/>
      <c r="L858" s="3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</row>
    <row r="859" spans="1:92" ht="16">
      <c r="A859" s="1"/>
      <c r="B859" s="14"/>
      <c r="C859" s="1"/>
      <c r="D859" s="1"/>
      <c r="E859" s="2"/>
      <c r="F859" s="2"/>
      <c r="G859" s="2"/>
      <c r="H859" s="2"/>
      <c r="I859" s="1"/>
      <c r="J859" s="1"/>
      <c r="K859" s="1"/>
      <c r="L859" s="3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</row>
    <row r="860" spans="1:92" ht="16">
      <c r="A860" s="1"/>
      <c r="B860" s="14"/>
      <c r="C860" s="1"/>
      <c r="D860" s="1"/>
      <c r="E860" s="2"/>
      <c r="F860" s="2"/>
      <c r="G860" s="2"/>
      <c r="H860" s="2"/>
      <c r="I860" s="1"/>
      <c r="J860" s="1"/>
      <c r="K860" s="1"/>
      <c r="L860" s="3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</row>
    <row r="861" spans="1:92" ht="16">
      <c r="A861" s="1"/>
      <c r="B861" s="14"/>
      <c r="C861" s="1"/>
      <c r="D861" s="1"/>
      <c r="E861" s="2"/>
      <c r="F861" s="2"/>
      <c r="G861" s="2"/>
      <c r="H861" s="2"/>
      <c r="I861" s="1"/>
      <c r="J861" s="1"/>
      <c r="K861" s="1"/>
      <c r="L861" s="3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</row>
    <row r="862" spans="1:92" ht="16">
      <c r="A862" s="1"/>
      <c r="B862" s="14"/>
      <c r="C862" s="1"/>
      <c r="D862" s="1"/>
      <c r="E862" s="2"/>
      <c r="F862" s="2"/>
      <c r="G862" s="2"/>
      <c r="H862" s="2"/>
      <c r="I862" s="1"/>
      <c r="J862" s="1"/>
      <c r="K862" s="1"/>
      <c r="L862" s="3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</row>
    <row r="863" spans="1:92" ht="16">
      <c r="A863" s="1"/>
      <c r="B863" s="14"/>
      <c r="C863" s="1"/>
      <c r="D863" s="1"/>
      <c r="E863" s="2"/>
      <c r="F863" s="2"/>
      <c r="G863" s="2"/>
      <c r="H863" s="2"/>
      <c r="I863" s="1"/>
      <c r="J863" s="1"/>
      <c r="K863" s="1"/>
      <c r="L863" s="3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</row>
    <row r="864" spans="1:92" ht="16">
      <c r="A864" s="1"/>
      <c r="B864" s="14"/>
      <c r="C864" s="1"/>
      <c r="D864" s="1"/>
      <c r="E864" s="2"/>
      <c r="F864" s="2"/>
      <c r="G864" s="2"/>
      <c r="H864" s="2"/>
      <c r="I864" s="1"/>
      <c r="J864" s="1"/>
      <c r="K864" s="1"/>
      <c r="L864" s="3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</row>
    <row r="865" spans="1:92" ht="16">
      <c r="A865" s="1"/>
      <c r="B865" s="14"/>
      <c r="C865" s="1"/>
      <c r="D865" s="1"/>
      <c r="E865" s="2"/>
      <c r="F865" s="2"/>
      <c r="G865" s="2"/>
      <c r="H865" s="2"/>
      <c r="I865" s="1"/>
      <c r="J865" s="1"/>
      <c r="K865" s="1"/>
      <c r="L865" s="3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</row>
    <row r="866" spans="1:92" ht="16">
      <c r="A866" s="1"/>
      <c r="B866" s="14"/>
      <c r="C866" s="1"/>
      <c r="D866" s="1"/>
      <c r="E866" s="2"/>
      <c r="F866" s="2"/>
      <c r="G866" s="2"/>
      <c r="H866" s="2"/>
      <c r="I866" s="1"/>
      <c r="J866" s="1"/>
      <c r="K866" s="1"/>
      <c r="L866" s="3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</row>
    <row r="867" spans="1:92" ht="16">
      <c r="A867" s="1"/>
      <c r="B867" s="14"/>
      <c r="C867" s="1"/>
      <c r="D867" s="1"/>
      <c r="E867" s="2"/>
      <c r="F867" s="2"/>
      <c r="G867" s="2"/>
      <c r="H867" s="2"/>
      <c r="I867" s="1"/>
      <c r="J867" s="1"/>
      <c r="K867" s="1"/>
      <c r="L867" s="3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</row>
    <row r="868" spans="1:92" ht="16">
      <c r="A868" s="1"/>
      <c r="B868" s="14"/>
      <c r="C868" s="1"/>
      <c r="D868" s="1"/>
      <c r="E868" s="2"/>
      <c r="F868" s="2"/>
      <c r="G868" s="2"/>
      <c r="H868" s="2"/>
      <c r="I868" s="1"/>
      <c r="J868" s="1"/>
      <c r="K868" s="1"/>
      <c r="L868" s="3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</row>
    <row r="869" spans="1:92" ht="16">
      <c r="A869" s="1"/>
      <c r="B869" s="14"/>
      <c r="C869" s="1"/>
      <c r="D869" s="1"/>
      <c r="E869" s="2"/>
      <c r="F869" s="2"/>
      <c r="G869" s="2"/>
      <c r="H869" s="2"/>
      <c r="I869" s="1"/>
      <c r="J869" s="1"/>
      <c r="K869" s="1"/>
      <c r="L869" s="3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</row>
    <row r="870" spans="1:92" ht="16">
      <c r="A870" s="1"/>
      <c r="B870" s="14"/>
      <c r="C870" s="1"/>
      <c r="D870" s="1"/>
      <c r="E870" s="2"/>
      <c r="F870" s="2"/>
      <c r="G870" s="2"/>
      <c r="H870" s="2"/>
      <c r="I870" s="1"/>
      <c r="J870" s="1"/>
      <c r="K870" s="1"/>
      <c r="L870" s="3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</row>
    <row r="871" spans="1:92" ht="16">
      <c r="A871" s="1"/>
      <c r="B871" s="14"/>
      <c r="C871" s="1"/>
      <c r="D871" s="1"/>
      <c r="E871" s="2"/>
      <c r="F871" s="2"/>
      <c r="G871" s="2"/>
      <c r="H871" s="2"/>
      <c r="I871" s="1"/>
      <c r="J871" s="1"/>
      <c r="K871" s="1"/>
      <c r="L871" s="3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</row>
    <row r="872" spans="1:92" ht="16">
      <c r="A872" s="1"/>
      <c r="B872" s="14"/>
      <c r="C872" s="1"/>
      <c r="D872" s="1"/>
      <c r="E872" s="2"/>
      <c r="F872" s="2"/>
      <c r="G872" s="2"/>
      <c r="H872" s="2"/>
      <c r="I872" s="1"/>
      <c r="J872" s="1"/>
      <c r="K872" s="1"/>
      <c r="L872" s="3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</row>
    <row r="873" spans="1:92" ht="16">
      <c r="A873" s="1"/>
      <c r="B873" s="14"/>
      <c r="C873" s="1"/>
      <c r="D873" s="1"/>
      <c r="E873" s="2"/>
      <c r="F873" s="2"/>
      <c r="G873" s="2"/>
      <c r="H873" s="2"/>
      <c r="I873" s="1"/>
      <c r="J873" s="1"/>
      <c r="K873" s="1"/>
      <c r="L873" s="3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</row>
    <row r="874" spans="1:92" ht="16">
      <c r="A874" s="1"/>
      <c r="B874" s="14"/>
      <c r="C874" s="1"/>
      <c r="D874" s="1"/>
      <c r="E874" s="2"/>
      <c r="F874" s="2"/>
      <c r="G874" s="2"/>
      <c r="H874" s="2"/>
      <c r="I874" s="1"/>
      <c r="J874" s="1"/>
      <c r="K874" s="1"/>
      <c r="L874" s="3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</row>
    <row r="875" spans="1:92" ht="16">
      <c r="A875" s="1"/>
      <c r="B875" s="14"/>
      <c r="C875" s="1"/>
      <c r="D875" s="1"/>
      <c r="E875" s="2"/>
      <c r="F875" s="2"/>
      <c r="G875" s="2"/>
      <c r="H875" s="2"/>
      <c r="I875" s="1"/>
      <c r="J875" s="1"/>
      <c r="K875" s="1"/>
      <c r="L875" s="3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</row>
    <row r="876" spans="1:92" ht="16">
      <c r="A876" s="1"/>
      <c r="B876" s="14"/>
      <c r="C876" s="1"/>
      <c r="D876" s="1"/>
      <c r="E876" s="2"/>
      <c r="F876" s="2"/>
      <c r="G876" s="2"/>
      <c r="H876" s="2"/>
      <c r="I876" s="1"/>
      <c r="J876" s="1"/>
      <c r="K876" s="1"/>
      <c r="L876" s="3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</row>
    <row r="877" spans="1:92" ht="16">
      <c r="A877" s="1"/>
      <c r="B877" s="14"/>
      <c r="C877" s="1"/>
      <c r="D877" s="1"/>
      <c r="E877" s="2"/>
      <c r="F877" s="2"/>
      <c r="G877" s="2"/>
      <c r="H877" s="2"/>
      <c r="I877" s="1"/>
      <c r="J877" s="1"/>
      <c r="K877" s="1"/>
      <c r="L877" s="3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</row>
    <row r="878" spans="1:92" ht="16">
      <c r="A878" s="1"/>
      <c r="B878" s="14"/>
      <c r="C878" s="1"/>
      <c r="D878" s="1"/>
      <c r="E878" s="2"/>
      <c r="F878" s="2"/>
      <c r="G878" s="2"/>
      <c r="H878" s="2"/>
      <c r="I878" s="1"/>
      <c r="J878" s="1"/>
      <c r="K878" s="1"/>
      <c r="L878" s="3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</row>
    <row r="879" spans="1:92" ht="16">
      <c r="A879" s="1"/>
      <c r="B879" s="14"/>
      <c r="C879" s="1"/>
      <c r="D879" s="1"/>
      <c r="E879" s="2"/>
      <c r="F879" s="2"/>
      <c r="G879" s="2"/>
      <c r="H879" s="2"/>
      <c r="I879" s="1"/>
      <c r="J879" s="1"/>
      <c r="K879" s="1"/>
      <c r="L879" s="3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</row>
    <row r="880" spans="1:92" ht="16">
      <c r="A880" s="1"/>
      <c r="B880" s="14"/>
      <c r="C880" s="1"/>
      <c r="D880" s="1"/>
      <c r="E880" s="2"/>
      <c r="F880" s="2"/>
      <c r="G880" s="2"/>
      <c r="H880" s="2"/>
      <c r="I880" s="1"/>
      <c r="J880" s="1"/>
      <c r="K880" s="1"/>
      <c r="L880" s="3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</row>
    <row r="881" spans="1:92" ht="16">
      <c r="A881" s="1"/>
      <c r="B881" s="14"/>
      <c r="C881" s="1"/>
      <c r="D881" s="1"/>
      <c r="E881" s="2"/>
      <c r="F881" s="2"/>
      <c r="G881" s="2"/>
      <c r="H881" s="2"/>
      <c r="I881" s="1"/>
      <c r="J881" s="1"/>
      <c r="K881" s="1"/>
      <c r="L881" s="3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</row>
    <row r="882" spans="1:92" ht="16">
      <c r="A882" s="1"/>
      <c r="B882" s="14"/>
      <c r="C882" s="1"/>
      <c r="D882" s="1"/>
      <c r="E882" s="2"/>
      <c r="F882" s="2"/>
      <c r="G882" s="2"/>
      <c r="H882" s="2"/>
      <c r="I882" s="1"/>
      <c r="J882" s="1"/>
      <c r="K882" s="1"/>
      <c r="L882" s="3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</row>
    <row r="883" spans="1:92" ht="16">
      <c r="A883" s="1"/>
      <c r="B883" s="14"/>
      <c r="C883" s="1"/>
      <c r="D883" s="1"/>
      <c r="E883" s="2"/>
      <c r="F883" s="2"/>
      <c r="G883" s="2"/>
      <c r="H883" s="2"/>
      <c r="I883" s="1"/>
      <c r="J883" s="1"/>
      <c r="K883" s="1"/>
      <c r="L883" s="3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</row>
    <row r="884" spans="1:92" ht="16">
      <c r="A884" s="1"/>
      <c r="B884" s="14"/>
      <c r="C884" s="1"/>
      <c r="D884" s="1"/>
      <c r="E884" s="2"/>
      <c r="F884" s="2"/>
      <c r="G884" s="2"/>
      <c r="H884" s="2"/>
      <c r="I884" s="1"/>
      <c r="J884" s="1"/>
      <c r="K884" s="1"/>
      <c r="L884" s="3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</row>
    <row r="885" spans="1:92" ht="16">
      <c r="A885" s="1"/>
      <c r="B885" s="14"/>
      <c r="C885" s="1"/>
      <c r="D885" s="1"/>
      <c r="E885" s="2"/>
      <c r="F885" s="2"/>
      <c r="G885" s="2"/>
      <c r="H885" s="2"/>
      <c r="I885" s="1"/>
      <c r="J885" s="1"/>
      <c r="K885" s="1"/>
      <c r="L885" s="3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</row>
    <row r="886" spans="1:92" ht="16">
      <c r="A886" s="1"/>
      <c r="B886" s="14"/>
      <c r="C886" s="1"/>
      <c r="D886" s="1"/>
      <c r="E886" s="2"/>
      <c r="F886" s="2"/>
      <c r="G886" s="2"/>
      <c r="H886" s="2"/>
      <c r="I886" s="1"/>
      <c r="J886" s="1"/>
      <c r="K886" s="1"/>
      <c r="L886" s="3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</row>
    <row r="887" spans="1:92" ht="16">
      <c r="A887" s="1"/>
      <c r="B887" s="14"/>
      <c r="C887" s="1"/>
      <c r="D887" s="1"/>
      <c r="E887" s="2"/>
      <c r="F887" s="2"/>
      <c r="G887" s="2"/>
      <c r="H887" s="2"/>
      <c r="I887" s="1"/>
      <c r="J887" s="1"/>
      <c r="K887" s="1"/>
      <c r="L887" s="3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</row>
    <row r="888" spans="1:92" ht="16">
      <c r="A888" s="1"/>
      <c r="B888" s="14"/>
      <c r="C888" s="1"/>
      <c r="D888" s="1"/>
      <c r="E888" s="2"/>
      <c r="F888" s="2"/>
      <c r="G888" s="2"/>
      <c r="H888" s="2"/>
      <c r="I888" s="1"/>
      <c r="J888" s="1"/>
      <c r="K888" s="1"/>
      <c r="L888" s="3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</row>
    <row r="889" spans="1:92" ht="16">
      <c r="A889" s="1"/>
      <c r="B889" s="14"/>
      <c r="C889" s="1"/>
      <c r="D889" s="1"/>
      <c r="E889" s="2"/>
      <c r="F889" s="2"/>
      <c r="G889" s="2"/>
      <c r="H889" s="2"/>
      <c r="I889" s="1"/>
      <c r="J889" s="1"/>
      <c r="K889" s="1"/>
      <c r="L889" s="3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</row>
    <row r="890" spans="1:92" ht="16">
      <c r="A890" s="1"/>
      <c r="B890" s="14"/>
      <c r="C890" s="1"/>
      <c r="D890" s="1"/>
      <c r="E890" s="2"/>
      <c r="F890" s="2"/>
      <c r="G890" s="2"/>
      <c r="H890" s="2"/>
      <c r="I890" s="1"/>
      <c r="J890" s="1"/>
      <c r="K890" s="1"/>
      <c r="L890" s="3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</row>
    <row r="891" spans="1:92" ht="16">
      <c r="A891" s="1"/>
      <c r="B891" s="14"/>
      <c r="C891" s="1"/>
      <c r="D891" s="1"/>
      <c r="E891" s="2"/>
      <c r="F891" s="2"/>
      <c r="G891" s="2"/>
      <c r="H891" s="2"/>
      <c r="I891" s="1"/>
      <c r="J891" s="1"/>
      <c r="K891" s="1"/>
      <c r="L891" s="3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</row>
    <row r="892" spans="1:92" ht="16">
      <c r="A892" s="1"/>
      <c r="B892" s="14"/>
      <c r="C892" s="1"/>
      <c r="D892" s="1"/>
      <c r="E892" s="2"/>
      <c r="F892" s="2"/>
      <c r="G892" s="2"/>
      <c r="H892" s="2"/>
      <c r="I892" s="1"/>
      <c r="J892" s="1"/>
      <c r="K892" s="1"/>
      <c r="L892" s="3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</row>
    <row r="893" spans="1:92" ht="16">
      <c r="A893" s="1"/>
      <c r="B893" s="14"/>
      <c r="C893" s="1"/>
      <c r="D893" s="1"/>
      <c r="E893" s="2"/>
      <c r="F893" s="2"/>
      <c r="G893" s="2"/>
      <c r="H893" s="2"/>
      <c r="I893" s="1"/>
      <c r="J893" s="1"/>
      <c r="K893" s="1"/>
      <c r="L893" s="3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</row>
    <row r="894" spans="1:92" ht="16">
      <c r="A894" s="1"/>
      <c r="B894" s="14"/>
      <c r="C894" s="1"/>
      <c r="D894" s="1"/>
      <c r="E894" s="2"/>
      <c r="F894" s="2"/>
      <c r="G894" s="2"/>
      <c r="H894" s="2"/>
      <c r="I894" s="1"/>
      <c r="J894" s="1"/>
      <c r="K894" s="1"/>
      <c r="L894" s="3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</row>
    <row r="895" spans="1:92" ht="16">
      <c r="A895" s="1"/>
      <c r="B895" s="14"/>
      <c r="C895" s="1"/>
      <c r="D895" s="1"/>
      <c r="E895" s="2"/>
      <c r="F895" s="2"/>
      <c r="G895" s="2"/>
      <c r="H895" s="2"/>
      <c r="I895" s="1"/>
      <c r="J895" s="1"/>
      <c r="K895" s="1"/>
      <c r="L895" s="3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</row>
    <row r="896" spans="1:92" ht="16">
      <c r="A896" s="1"/>
      <c r="B896" s="14"/>
      <c r="C896" s="1"/>
      <c r="D896" s="1"/>
      <c r="E896" s="2"/>
      <c r="F896" s="2"/>
      <c r="G896" s="2"/>
      <c r="H896" s="2"/>
      <c r="I896" s="1"/>
      <c r="J896" s="1"/>
      <c r="K896" s="1"/>
      <c r="L896" s="3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</row>
    <row r="897" spans="1:92" ht="16">
      <c r="A897" s="1"/>
      <c r="B897" s="14"/>
      <c r="C897" s="1"/>
      <c r="D897" s="1"/>
      <c r="E897" s="2"/>
      <c r="F897" s="2"/>
      <c r="G897" s="2"/>
      <c r="H897" s="2"/>
      <c r="I897" s="1"/>
      <c r="J897" s="1"/>
      <c r="K897" s="1"/>
      <c r="L897" s="3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</row>
    <row r="898" spans="1:92" ht="16">
      <c r="A898" s="1"/>
      <c r="B898" s="14"/>
      <c r="C898" s="1"/>
      <c r="D898" s="1"/>
      <c r="E898" s="2"/>
      <c r="F898" s="2"/>
      <c r="G898" s="2"/>
      <c r="H898" s="2"/>
      <c r="I898" s="1"/>
      <c r="J898" s="1"/>
      <c r="K898" s="1"/>
      <c r="L898" s="3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</row>
    <row r="899" spans="1:92" ht="16">
      <c r="A899" s="1"/>
      <c r="B899" s="14"/>
      <c r="C899" s="1"/>
      <c r="D899" s="1"/>
      <c r="E899" s="2"/>
      <c r="F899" s="2"/>
      <c r="G899" s="2"/>
      <c r="H899" s="2"/>
      <c r="I899" s="1"/>
      <c r="J899" s="1"/>
      <c r="K899" s="1"/>
      <c r="L899" s="3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</row>
    <row r="900" spans="1:92" ht="16">
      <c r="A900" s="1"/>
      <c r="B900" s="14"/>
      <c r="C900" s="1"/>
      <c r="D900" s="1"/>
      <c r="E900" s="2"/>
      <c r="F900" s="2"/>
      <c r="G900" s="2"/>
      <c r="H900" s="2"/>
      <c r="I900" s="1"/>
      <c r="J900" s="1"/>
      <c r="K900" s="1"/>
      <c r="L900" s="3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</row>
    <row r="901" spans="1:92" ht="16">
      <c r="A901" s="1"/>
      <c r="B901" s="14"/>
      <c r="C901" s="1"/>
      <c r="D901" s="1"/>
      <c r="E901" s="2"/>
      <c r="F901" s="2"/>
      <c r="G901" s="2"/>
      <c r="H901" s="2"/>
      <c r="I901" s="1"/>
      <c r="J901" s="1"/>
      <c r="K901" s="1"/>
      <c r="L901" s="3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</row>
    <row r="902" spans="1:92" ht="16">
      <c r="A902" s="1"/>
      <c r="B902" s="14"/>
      <c r="C902" s="1"/>
      <c r="D902" s="1"/>
      <c r="E902" s="2"/>
      <c r="F902" s="2"/>
      <c r="G902" s="2"/>
      <c r="H902" s="2"/>
      <c r="I902" s="1"/>
      <c r="J902" s="1"/>
      <c r="K902" s="1"/>
      <c r="L902" s="3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</row>
    <row r="903" spans="1:92" ht="16">
      <c r="A903" s="1"/>
      <c r="B903" s="14"/>
      <c r="C903" s="1"/>
      <c r="D903" s="1"/>
      <c r="E903" s="2"/>
      <c r="F903" s="2"/>
      <c r="G903" s="2"/>
      <c r="H903" s="2"/>
      <c r="I903" s="1"/>
      <c r="J903" s="1"/>
      <c r="K903" s="1"/>
      <c r="L903" s="3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</row>
    <row r="904" spans="1:92" ht="16">
      <c r="A904" s="1"/>
      <c r="B904" s="14"/>
      <c r="C904" s="1"/>
      <c r="D904" s="1"/>
      <c r="E904" s="2"/>
      <c r="F904" s="2"/>
      <c r="G904" s="2"/>
      <c r="H904" s="2"/>
      <c r="I904" s="1"/>
      <c r="J904" s="1"/>
      <c r="K904" s="1"/>
      <c r="L904" s="3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</row>
    <row r="905" spans="1:92" ht="16">
      <c r="A905" s="1"/>
      <c r="B905" s="14"/>
      <c r="C905" s="1"/>
      <c r="D905" s="1"/>
      <c r="E905" s="2"/>
      <c r="F905" s="2"/>
      <c r="G905" s="2"/>
      <c r="H905" s="2"/>
      <c r="I905" s="1"/>
      <c r="J905" s="1"/>
      <c r="K905" s="1"/>
      <c r="L905" s="3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</row>
    <row r="906" spans="1:92" ht="16">
      <c r="A906" s="1"/>
      <c r="B906" s="14"/>
      <c r="C906" s="1"/>
      <c r="D906" s="1"/>
      <c r="E906" s="2"/>
      <c r="F906" s="2"/>
      <c r="G906" s="2"/>
      <c r="H906" s="2"/>
      <c r="I906" s="1"/>
      <c r="J906" s="1"/>
      <c r="K906" s="1"/>
      <c r="L906" s="3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</row>
    <row r="907" spans="1:92" ht="16">
      <c r="A907" s="1"/>
      <c r="B907" s="14"/>
      <c r="C907" s="1"/>
      <c r="D907" s="1"/>
      <c r="E907" s="2"/>
      <c r="F907" s="2"/>
      <c r="G907" s="2"/>
      <c r="H907" s="2"/>
      <c r="I907" s="1"/>
      <c r="J907" s="1"/>
      <c r="K907" s="1"/>
      <c r="L907" s="3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</row>
    <row r="908" spans="1:92" ht="16">
      <c r="A908" s="1"/>
      <c r="B908" s="14"/>
      <c r="C908" s="1"/>
      <c r="D908" s="1"/>
      <c r="E908" s="2"/>
      <c r="F908" s="2"/>
      <c r="G908" s="2"/>
      <c r="H908" s="2"/>
      <c r="I908" s="1"/>
      <c r="J908" s="1"/>
      <c r="K908" s="1"/>
      <c r="L908" s="3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</row>
    <row r="909" spans="1:92" ht="16">
      <c r="A909" s="1"/>
      <c r="B909" s="14"/>
      <c r="C909" s="1"/>
      <c r="D909" s="1"/>
      <c r="E909" s="2"/>
      <c r="F909" s="2"/>
      <c r="G909" s="2"/>
      <c r="H909" s="2"/>
      <c r="I909" s="1"/>
      <c r="J909" s="1"/>
      <c r="K909" s="1"/>
      <c r="L909" s="3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</row>
    <row r="910" spans="1:92" ht="16">
      <c r="A910" s="1"/>
      <c r="B910" s="14"/>
      <c r="C910" s="1"/>
      <c r="D910" s="1"/>
      <c r="E910" s="2"/>
      <c r="F910" s="2"/>
      <c r="G910" s="2"/>
      <c r="H910" s="2"/>
      <c r="I910" s="1"/>
      <c r="J910" s="1"/>
      <c r="K910" s="1"/>
      <c r="L910" s="3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</row>
    <row r="911" spans="1:92" ht="16">
      <c r="A911" s="1"/>
      <c r="B911" s="14"/>
      <c r="C911" s="1"/>
      <c r="D911" s="1"/>
      <c r="E911" s="2"/>
      <c r="F911" s="2"/>
      <c r="G911" s="2"/>
      <c r="H911" s="2"/>
      <c r="I911" s="1"/>
      <c r="J911" s="1"/>
      <c r="K911" s="1"/>
      <c r="L911" s="3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</row>
    <row r="912" spans="1:92" ht="16">
      <c r="A912" s="1"/>
      <c r="B912" s="14"/>
      <c r="C912" s="1"/>
      <c r="D912" s="1"/>
      <c r="E912" s="2"/>
      <c r="F912" s="2"/>
      <c r="G912" s="2"/>
      <c r="H912" s="2"/>
      <c r="I912" s="1"/>
      <c r="J912" s="1"/>
      <c r="K912" s="1"/>
      <c r="L912" s="3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</row>
    <row r="913" spans="1:92" ht="16">
      <c r="A913" s="1"/>
      <c r="B913" s="14"/>
      <c r="C913" s="1"/>
      <c r="D913" s="1"/>
      <c r="E913" s="2"/>
      <c r="F913" s="2"/>
      <c r="G913" s="2"/>
      <c r="H913" s="2"/>
      <c r="I913" s="1"/>
      <c r="J913" s="1"/>
      <c r="K913" s="1"/>
      <c r="L913" s="3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</row>
    <row r="914" spans="1:92" ht="16">
      <c r="A914" s="1"/>
      <c r="B914" s="14"/>
      <c r="C914" s="1"/>
      <c r="D914" s="1"/>
      <c r="E914" s="2"/>
      <c r="F914" s="2"/>
      <c r="G914" s="2"/>
      <c r="H914" s="2"/>
      <c r="I914" s="1"/>
      <c r="J914" s="1"/>
      <c r="K914" s="1"/>
      <c r="L914" s="3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</row>
    <row r="915" spans="1:92" ht="16">
      <c r="A915" s="1"/>
      <c r="B915" s="14"/>
      <c r="C915" s="1"/>
      <c r="D915" s="1"/>
      <c r="E915" s="2"/>
      <c r="F915" s="2"/>
      <c r="G915" s="2"/>
      <c r="H915" s="2"/>
      <c r="I915" s="1"/>
      <c r="J915" s="1"/>
      <c r="K915" s="1"/>
      <c r="L915" s="3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</row>
    <row r="916" spans="1:92" ht="16">
      <c r="A916" s="1"/>
      <c r="B916" s="14"/>
      <c r="C916" s="1"/>
      <c r="D916" s="1"/>
      <c r="E916" s="2"/>
      <c r="F916" s="2"/>
      <c r="G916" s="2"/>
      <c r="H916" s="2"/>
      <c r="I916" s="1"/>
      <c r="J916" s="1"/>
      <c r="K916" s="1"/>
      <c r="L916" s="3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</row>
    <row r="917" spans="1:92" ht="16">
      <c r="A917" s="1"/>
      <c r="B917" s="14"/>
      <c r="C917" s="1"/>
      <c r="D917" s="1"/>
      <c r="E917" s="2"/>
      <c r="F917" s="2"/>
      <c r="G917" s="2"/>
      <c r="H917" s="2"/>
      <c r="I917" s="1"/>
      <c r="J917" s="1"/>
      <c r="K917" s="1"/>
      <c r="L917" s="3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</row>
    <row r="918" spans="1:92" ht="16">
      <c r="A918" s="1"/>
      <c r="B918" s="14"/>
      <c r="C918" s="1"/>
      <c r="D918" s="1"/>
      <c r="E918" s="2"/>
      <c r="F918" s="2"/>
      <c r="G918" s="2"/>
      <c r="H918" s="2"/>
      <c r="I918" s="1"/>
      <c r="J918" s="1"/>
      <c r="K918" s="1"/>
      <c r="L918" s="3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</row>
    <row r="919" spans="1:92" ht="16">
      <c r="A919" s="1"/>
      <c r="B919" s="14"/>
      <c r="C919" s="1"/>
      <c r="D919" s="1"/>
      <c r="E919" s="2"/>
      <c r="F919" s="2"/>
      <c r="G919" s="2"/>
      <c r="H919" s="2"/>
      <c r="I919" s="1"/>
      <c r="J919" s="1"/>
      <c r="K919" s="1"/>
      <c r="L919" s="3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</row>
    <row r="920" spans="1:92" ht="16">
      <c r="A920" s="1"/>
      <c r="B920" s="14"/>
      <c r="C920" s="1"/>
      <c r="D920" s="1"/>
      <c r="E920" s="2"/>
      <c r="F920" s="2"/>
      <c r="G920" s="2"/>
      <c r="H920" s="2"/>
      <c r="I920" s="1"/>
      <c r="J920" s="1"/>
      <c r="K920" s="1"/>
      <c r="L920" s="3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</row>
    <row r="921" spans="1:92" ht="16">
      <c r="A921" s="1"/>
      <c r="B921" s="14"/>
      <c r="C921" s="1"/>
      <c r="D921" s="1"/>
      <c r="E921" s="2"/>
      <c r="F921" s="2"/>
      <c r="G921" s="2"/>
      <c r="H921" s="2"/>
      <c r="I921" s="1"/>
      <c r="J921" s="1"/>
      <c r="K921" s="1"/>
      <c r="L921" s="3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</row>
    <row r="922" spans="1:92" ht="16">
      <c r="A922" s="1"/>
      <c r="B922" s="14"/>
      <c r="C922" s="1"/>
      <c r="D922" s="1"/>
      <c r="E922" s="2"/>
      <c r="F922" s="2"/>
      <c r="G922" s="2"/>
      <c r="H922" s="2"/>
      <c r="I922" s="1"/>
      <c r="J922" s="1"/>
      <c r="K922" s="1"/>
      <c r="L922" s="3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</row>
    <row r="923" spans="1:92" ht="16">
      <c r="A923" s="1"/>
      <c r="B923" s="14"/>
      <c r="C923" s="1"/>
      <c r="D923" s="1"/>
      <c r="E923" s="2"/>
      <c r="F923" s="2"/>
      <c r="G923" s="2"/>
      <c r="H923" s="2"/>
      <c r="I923" s="1"/>
      <c r="J923" s="1"/>
      <c r="K923" s="1"/>
      <c r="L923" s="3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</row>
    <row r="924" spans="1:92" ht="16">
      <c r="A924" s="1"/>
      <c r="B924" s="14"/>
      <c r="C924" s="1"/>
      <c r="D924" s="1"/>
      <c r="E924" s="2"/>
      <c r="F924" s="2"/>
      <c r="G924" s="2"/>
      <c r="H924" s="2"/>
      <c r="I924" s="1"/>
      <c r="J924" s="1"/>
      <c r="K924" s="1"/>
      <c r="L924" s="3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</row>
    <row r="925" spans="1:92" ht="16">
      <c r="A925" s="1"/>
      <c r="B925" s="14"/>
      <c r="C925" s="1"/>
      <c r="D925" s="1"/>
      <c r="E925" s="2"/>
      <c r="F925" s="2"/>
      <c r="G925" s="2"/>
      <c r="H925" s="2"/>
      <c r="I925" s="1"/>
      <c r="J925" s="1"/>
      <c r="K925" s="1"/>
      <c r="L925" s="3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</row>
    <row r="926" spans="1:92" ht="16">
      <c r="A926" s="1"/>
      <c r="B926" s="14"/>
      <c r="C926" s="1"/>
      <c r="D926" s="1"/>
      <c r="E926" s="2"/>
      <c r="F926" s="2"/>
      <c r="G926" s="2"/>
      <c r="H926" s="2"/>
      <c r="I926" s="1"/>
      <c r="J926" s="1"/>
      <c r="K926" s="1"/>
      <c r="L926" s="3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</row>
    <row r="927" spans="1:92" ht="16">
      <c r="A927" s="1"/>
      <c r="B927" s="14"/>
      <c r="C927" s="1"/>
      <c r="D927" s="1"/>
      <c r="E927" s="2"/>
      <c r="F927" s="2"/>
      <c r="G927" s="2"/>
      <c r="H927" s="2"/>
      <c r="I927" s="1"/>
      <c r="J927" s="1"/>
      <c r="K927" s="1"/>
      <c r="L927" s="3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</row>
    <row r="928" spans="1:92" ht="16">
      <c r="A928" s="1"/>
      <c r="B928" s="14"/>
      <c r="C928" s="1"/>
      <c r="D928" s="1"/>
      <c r="E928" s="2"/>
      <c r="F928" s="2"/>
      <c r="G928" s="2"/>
      <c r="H928" s="2"/>
      <c r="I928" s="1"/>
      <c r="J928" s="1"/>
      <c r="K928" s="1"/>
      <c r="L928" s="3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</row>
    <row r="929" spans="1:92" ht="16">
      <c r="A929" s="1"/>
      <c r="B929" s="14"/>
      <c r="C929" s="1"/>
      <c r="D929" s="1"/>
      <c r="E929" s="2"/>
      <c r="F929" s="2"/>
      <c r="G929" s="2"/>
      <c r="H929" s="2"/>
      <c r="I929" s="1"/>
      <c r="J929" s="1"/>
      <c r="K929" s="1"/>
      <c r="L929" s="3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</row>
    <row r="930" spans="1:92" ht="16">
      <c r="A930" s="1"/>
      <c r="B930" s="14"/>
      <c r="C930" s="1"/>
      <c r="D930" s="1"/>
      <c r="E930" s="2"/>
      <c r="F930" s="2"/>
      <c r="G930" s="2"/>
      <c r="H930" s="2"/>
      <c r="I930" s="1"/>
      <c r="J930" s="1"/>
      <c r="K930" s="1"/>
      <c r="L930" s="3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</row>
    <row r="931" spans="1:92" ht="16">
      <c r="A931" s="1"/>
      <c r="B931" s="14"/>
      <c r="C931" s="1"/>
      <c r="D931" s="1"/>
      <c r="E931" s="2"/>
      <c r="F931" s="2"/>
      <c r="G931" s="2"/>
      <c r="H931" s="2"/>
      <c r="I931" s="1"/>
      <c r="J931" s="1"/>
      <c r="K931" s="1"/>
      <c r="L931" s="3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</row>
    <row r="932" spans="1:92" ht="16">
      <c r="A932" s="1"/>
      <c r="B932" s="14"/>
      <c r="C932" s="1"/>
      <c r="D932" s="1"/>
      <c r="E932" s="2"/>
      <c r="F932" s="2"/>
      <c r="G932" s="2"/>
      <c r="H932" s="2"/>
      <c r="I932" s="1"/>
      <c r="J932" s="1"/>
      <c r="K932" s="1"/>
      <c r="L932" s="3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</row>
    <row r="933" spans="1:92" ht="16">
      <c r="A933" s="1"/>
      <c r="B933" s="14"/>
      <c r="C933" s="1"/>
      <c r="D933" s="1"/>
      <c r="E933" s="2"/>
      <c r="F933" s="2"/>
      <c r="G933" s="2"/>
      <c r="H933" s="2"/>
      <c r="I933" s="1"/>
      <c r="J933" s="1"/>
      <c r="K933" s="1"/>
      <c r="L933" s="3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</row>
    <row r="934" spans="1:92" ht="16">
      <c r="A934" s="1"/>
      <c r="B934" s="14"/>
      <c r="C934" s="1"/>
      <c r="D934" s="1"/>
      <c r="E934" s="2"/>
      <c r="F934" s="2"/>
      <c r="G934" s="2"/>
      <c r="H934" s="2"/>
      <c r="I934" s="1"/>
      <c r="J934" s="1"/>
      <c r="K934" s="1"/>
      <c r="L934" s="3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</row>
    <row r="935" spans="1:92" ht="16">
      <c r="A935" s="1"/>
      <c r="B935" s="14"/>
      <c r="C935" s="1"/>
      <c r="D935" s="1"/>
      <c r="E935" s="2"/>
      <c r="F935" s="2"/>
      <c r="G935" s="2"/>
      <c r="H935" s="2"/>
      <c r="I935" s="1"/>
      <c r="J935" s="1"/>
      <c r="K935" s="1"/>
      <c r="L935" s="3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</row>
    <row r="936" spans="1:92" ht="16">
      <c r="A936" s="1"/>
      <c r="B936" s="14"/>
      <c r="C936" s="1"/>
      <c r="D936" s="1"/>
      <c r="E936" s="2"/>
      <c r="F936" s="2"/>
      <c r="G936" s="2"/>
      <c r="H936" s="2"/>
      <c r="I936" s="1"/>
      <c r="J936" s="1"/>
      <c r="K936" s="1"/>
      <c r="L936" s="3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</row>
    <row r="937" spans="1:92" ht="16">
      <c r="A937" s="1"/>
      <c r="B937" s="14"/>
      <c r="C937" s="1"/>
      <c r="D937" s="1"/>
      <c r="E937" s="2"/>
      <c r="F937" s="2"/>
      <c r="G937" s="2"/>
      <c r="H937" s="2"/>
      <c r="I937" s="1"/>
      <c r="J937" s="1"/>
      <c r="K937" s="1"/>
      <c r="L937" s="3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</row>
    <row r="938" spans="1:92" ht="16">
      <c r="A938" s="1"/>
      <c r="B938" s="14"/>
      <c r="C938" s="1"/>
      <c r="D938" s="1"/>
      <c r="E938" s="2"/>
      <c r="F938" s="2"/>
      <c r="G938" s="2"/>
      <c r="H938" s="2"/>
      <c r="I938" s="1"/>
      <c r="J938" s="1"/>
      <c r="K938" s="1"/>
      <c r="L938" s="3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</row>
    <row r="939" spans="1:92" ht="16">
      <c r="A939" s="1"/>
      <c r="B939" s="14"/>
      <c r="C939" s="1"/>
      <c r="D939" s="1"/>
      <c r="E939" s="2"/>
      <c r="F939" s="2"/>
      <c r="G939" s="2"/>
      <c r="H939" s="2"/>
      <c r="I939" s="1"/>
      <c r="J939" s="1"/>
      <c r="K939" s="1"/>
      <c r="L939" s="3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</row>
    <row r="940" spans="1:92" ht="16">
      <c r="A940" s="1"/>
      <c r="B940" s="14"/>
      <c r="C940" s="1"/>
      <c r="D940" s="1"/>
      <c r="E940" s="2"/>
      <c r="F940" s="2"/>
      <c r="G940" s="2"/>
      <c r="H940" s="2"/>
      <c r="I940" s="1"/>
      <c r="J940" s="1"/>
      <c r="K940" s="1"/>
      <c r="L940" s="3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</row>
    <row r="941" spans="1:92" ht="16">
      <c r="A941" s="1"/>
      <c r="B941" s="14"/>
      <c r="C941" s="1"/>
      <c r="D941" s="1"/>
      <c r="E941" s="2"/>
      <c r="F941" s="2"/>
      <c r="G941" s="2"/>
      <c r="H941" s="2"/>
      <c r="I941" s="1"/>
      <c r="J941" s="1"/>
      <c r="K941" s="1"/>
      <c r="L941" s="3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</row>
    <row r="942" spans="1:92" ht="16">
      <c r="A942" s="1"/>
      <c r="B942" s="14"/>
      <c r="C942" s="1"/>
      <c r="D942" s="1"/>
      <c r="E942" s="2"/>
      <c r="F942" s="2"/>
      <c r="G942" s="2"/>
      <c r="H942" s="2"/>
      <c r="I942" s="1"/>
      <c r="J942" s="1"/>
      <c r="K942" s="1"/>
      <c r="L942" s="3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</row>
    <row r="943" spans="1:92" ht="16">
      <c r="A943" s="1"/>
      <c r="B943" s="14"/>
      <c r="C943" s="1"/>
      <c r="D943" s="1"/>
      <c r="E943" s="2"/>
      <c r="F943" s="2"/>
      <c r="G943" s="2"/>
      <c r="H943" s="2"/>
      <c r="I943" s="1"/>
      <c r="J943" s="1"/>
      <c r="K943" s="1"/>
      <c r="L943" s="3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</row>
    <row r="944" spans="1:92" ht="16">
      <c r="A944" s="1"/>
      <c r="B944" s="14"/>
      <c r="C944" s="1"/>
      <c r="D944" s="1"/>
      <c r="E944" s="2"/>
      <c r="F944" s="2"/>
      <c r="G944" s="2"/>
      <c r="H944" s="2"/>
      <c r="I944" s="1"/>
      <c r="J944" s="1"/>
      <c r="K944" s="1"/>
      <c r="L944" s="3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</row>
    <row r="945" spans="1:92" ht="14">
      <c r="A945" s="28"/>
      <c r="B945" s="29"/>
      <c r="C945" s="28"/>
      <c r="D945" s="28"/>
      <c r="E945" s="30"/>
      <c r="F945" s="30"/>
      <c r="G945" s="30"/>
      <c r="H945" s="30"/>
      <c r="I945" s="28"/>
      <c r="J945" s="28"/>
      <c r="K945" s="28"/>
      <c r="L945" s="31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</row>
    <row r="946" spans="1:92" ht="14">
      <c r="A946" s="28"/>
      <c r="B946" s="29"/>
      <c r="C946" s="28"/>
      <c r="D946" s="28"/>
      <c r="E946" s="30"/>
      <c r="F946" s="30"/>
      <c r="G946" s="30"/>
      <c r="H946" s="30"/>
      <c r="I946" s="28"/>
      <c r="J946" s="28"/>
      <c r="K946" s="28"/>
      <c r="L946" s="31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</row>
    <row r="947" spans="1:92" ht="14">
      <c r="A947" s="28"/>
      <c r="B947" s="29"/>
      <c r="C947" s="28"/>
      <c r="D947" s="28"/>
      <c r="E947" s="30"/>
      <c r="F947" s="30"/>
      <c r="G947" s="30"/>
      <c r="H947" s="30"/>
      <c r="I947" s="28"/>
      <c r="J947" s="28"/>
      <c r="K947" s="28"/>
      <c r="L947" s="31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</row>
    <row r="948" spans="1:92" ht="14">
      <c r="A948" s="28"/>
      <c r="B948" s="29"/>
      <c r="C948" s="28"/>
      <c r="D948" s="28"/>
      <c r="E948" s="30"/>
      <c r="F948" s="30"/>
      <c r="G948" s="30"/>
      <c r="H948" s="30"/>
      <c r="I948" s="28"/>
      <c r="J948" s="28"/>
      <c r="K948" s="28"/>
      <c r="L948" s="31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</row>
    <row r="949" spans="1:92" ht="14">
      <c r="A949" s="28"/>
      <c r="B949" s="29"/>
      <c r="C949" s="28"/>
      <c r="D949" s="28"/>
      <c r="E949" s="30"/>
      <c r="F949" s="30"/>
      <c r="G949" s="30"/>
      <c r="H949" s="30"/>
      <c r="I949" s="28"/>
      <c r="J949" s="28"/>
      <c r="K949" s="28"/>
      <c r="L949" s="31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</row>
    <row r="950" spans="1:92" ht="14">
      <c r="A950" s="28"/>
      <c r="B950" s="29"/>
      <c r="C950" s="28"/>
      <c r="D950" s="28"/>
      <c r="E950" s="30"/>
      <c r="F950" s="30"/>
      <c r="G950" s="30"/>
      <c r="H950" s="30"/>
      <c r="I950" s="28"/>
      <c r="J950" s="28"/>
      <c r="K950" s="28"/>
      <c r="L950" s="31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</row>
    <row r="951" spans="1:92" ht="14">
      <c r="A951" s="28"/>
      <c r="B951" s="29"/>
      <c r="C951" s="28"/>
      <c r="D951" s="28"/>
      <c r="E951" s="30"/>
      <c r="F951" s="30"/>
      <c r="G951" s="30"/>
      <c r="H951" s="30"/>
      <c r="I951" s="28"/>
      <c r="J951" s="28"/>
      <c r="K951" s="28"/>
      <c r="L951" s="31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</row>
    <row r="952" spans="1:92" ht="14">
      <c r="A952" s="28"/>
      <c r="B952" s="29"/>
      <c r="C952" s="28"/>
      <c r="D952" s="28"/>
      <c r="E952" s="30"/>
      <c r="F952" s="30"/>
      <c r="G952" s="30"/>
      <c r="H952" s="30"/>
      <c r="I952" s="28"/>
      <c r="J952" s="28"/>
      <c r="K952" s="28"/>
      <c r="L952" s="31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</row>
    <row r="953" spans="1:92" ht="14">
      <c r="A953" s="28"/>
      <c r="B953" s="29"/>
      <c r="C953" s="28"/>
      <c r="D953" s="28"/>
      <c r="E953" s="30"/>
      <c r="F953" s="30"/>
      <c r="G953" s="30"/>
      <c r="H953" s="30"/>
      <c r="I953" s="28"/>
      <c r="J953" s="28"/>
      <c r="K953" s="28"/>
      <c r="L953" s="31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</row>
    <row r="954" spans="1:92" ht="14">
      <c r="A954" s="28"/>
      <c r="B954" s="29"/>
      <c r="C954" s="28"/>
      <c r="D954" s="28"/>
      <c r="E954" s="30"/>
      <c r="F954" s="30"/>
      <c r="G954" s="30"/>
      <c r="H954" s="30"/>
      <c r="I954" s="28"/>
      <c r="J954" s="28"/>
      <c r="K954" s="28"/>
      <c r="L954" s="31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</row>
    <row r="955" spans="1:92" ht="14">
      <c r="A955" s="28"/>
      <c r="B955" s="29"/>
      <c r="C955" s="28"/>
      <c r="D955" s="28"/>
      <c r="E955" s="30"/>
      <c r="F955" s="30"/>
      <c r="G955" s="30"/>
      <c r="H955" s="30"/>
      <c r="I955" s="28"/>
      <c r="J955" s="28"/>
      <c r="K955" s="28"/>
      <c r="L955" s="31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</row>
    <row r="956" spans="1:92" ht="14">
      <c r="A956" s="28"/>
      <c r="B956" s="29"/>
      <c r="C956" s="28"/>
      <c r="D956" s="28"/>
      <c r="E956" s="30"/>
      <c r="F956" s="30"/>
      <c r="G956" s="30"/>
      <c r="H956" s="30"/>
      <c r="I956" s="28"/>
      <c r="J956" s="28"/>
      <c r="K956" s="28"/>
      <c r="L956" s="31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</row>
    <row r="957" spans="1:92" ht="14">
      <c r="A957" s="28"/>
      <c r="B957" s="29"/>
      <c r="C957" s="28"/>
      <c r="D957" s="28"/>
      <c r="E957" s="30"/>
      <c r="F957" s="30"/>
      <c r="G957" s="30"/>
      <c r="H957" s="30"/>
      <c r="I957" s="28"/>
      <c r="J957" s="28"/>
      <c r="K957" s="28"/>
      <c r="L957" s="31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</row>
    <row r="958" spans="1:92" ht="14">
      <c r="A958" s="28"/>
      <c r="B958" s="29"/>
      <c r="C958" s="28"/>
      <c r="D958" s="28"/>
      <c r="E958" s="30"/>
      <c r="F958" s="30"/>
      <c r="G958" s="30"/>
      <c r="H958" s="30"/>
      <c r="I958" s="28"/>
      <c r="J958" s="28"/>
      <c r="K958" s="28"/>
      <c r="L958" s="31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</row>
    <row r="959" spans="1:92" ht="14">
      <c r="A959" s="28"/>
      <c r="B959" s="29"/>
      <c r="C959" s="28"/>
      <c r="D959" s="28"/>
      <c r="E959" s="30"/>
      <c r="F959" s="30"/>
      <c r="G959" s="30"/>
      <c r="H959" s="30"/>
      <c r="I959" s="28"/>
      <c r="J959" s="28"/>
      <c r="K959" s="28"/>
      <c r="L959" s="31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</row>
    <row r="960" spans="1:92" ht="14">
      <c r="A960" s="28"/>
      <c r="B960" s="29"/>
      <c r="C960" s="28"/>
      <c r="D960" s="28"/>
      <c r="E960" s="30"/>
      <c r="F960" s="30"/>
      <c r="G960" s="30"/>
      <c r="H960" s="30"/>
      <c r="I960" s="28"/>
      <c r="J960" s="28"/>
      <c r="K960" s="28"/>
      <c r="L960" s="31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</row>
    <row r="961" spans="1:92" ht="14">
      <c r="A961" s="28"/>
      <c r="B961" s="29"/>
      <c r="C961" s="28"/>
      <c r="D961" s="28"/>
      <c r="E961" s="30"/>
      <c r="F961" s="30"/>
      <c r="G961" s="30"/>
      <c r="H961" s="30"/>
      <c r="I961" s="28"/>
      <c r="J961" s="28"/>
      <c r="K961" s="28"/>
      <c r="L961" s="31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</row>
    <row r="962" spans="1:92" ht="14">
      <c r="A962" s="28"/>
      <c r="B962" s="29"/>
      <c r="C962" s="28"/>
      <c r="D962" s="28"/>
      <c r="E962" s="30"/>
      <c r="F962" s="30"/>
      <c r="G962" s="30"/>
      <c r="H962" s="30"/>
      <c r="I962" s="28"/>
      <c r="J962" s="28"/>
      <c r="K962" s="28"/>
      <c r="L962" s="31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</row>
    <row r="963" spans="1:92" ht="14">
      <c r="A963" s="28"/>
      <c r="B963" s="29"/>
      <c r="C963" s="28"/>
      <c r="D963" s="28"/>
      <c r="E963" s="30"/>
      <c r="F963" s="30"/>
      <c r="G963" s="30"/>
      <c r="H963" s="30"/>
      <c r="I963" s="28"/>
      <c r="J963" s="28"/>
      <c r="K963" s="28"/>
      <c r="L963" s="31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</row>
    <row r="964" spans="1:92" ht="14">
      <c r="A964" s="28"/>
      <c r="B964" s="29"/>
      <c r="C964" s="28"/>
      <c r="D964" s="28"/>
      <c r="E964" s="30"/>
      <c r="F964" s="30"/>
      <c r="G964" s="30"/>
      <c r="H964" s="30"/>
      <c r="I964" s="28"/>
      <c r="J964" s="28"/>
      <c r="K964" s="28"/>
      <c r="L964" s="31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</row>
    <row r="965" spans="1:92" ht="14">
      <c r="A965" s="28"/>
      <c r="B965" s="29"/>
      <c r="C965" s="28"/>
      <c r="D965" s="28"/>
      <c r="E965" s="30"/>
      <c r="F965" s="30"/>
      <c r="G965" s="30"/>
      <c r="H965" s="30"/>
      <c r="I965" s="28"/>
      <c r="J965" s="28"/>
      <c r="K965" s="28"/>
      <c r="L965" s="31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</row>
    <row r="966" spans="1:92" ht="14">
      <c r="A966" s="28"/>
      <c r="B966" s="29"/>
      <c r="C966" s="28"/>
      <c r="D966" s="28"/>
      <c r="E966" s="30"/>
      <c r="F966" s="30"/>
      <c r="G966" s="30"/>
      <c r="H966" s="30"/>
      <c r="I966" s="28"/>
      <c r="J966" s="28"/>
      <c r="K966" s="28"/>
      <c r="L966" s="31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</row>
    <row r="967" spans="1:92" ht="14">
      <c r="A967" s="28"/>
      <c r="B967" s="29"/>
      <c r="C967" s="28"/>
      <c r="D967" s="28"/>
      <c r="E967" s="30"/>
      <c r="F967" s="30"/>
      <c r="G967" s="30"/>
      <c r="H967" s="30"/>
      <c r="I967" s="28"/>
      <c r="J967" s="28"/>
      <c r="K967" s="28"/>
      <c r="L967" s="31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</row>
    <row r="968" spans="1:92" ht="14">
      <c r="A968" s="28"/>
      <c r="B968" s="29"/>
      <c r="C968" s="28"/>
      <c r="D968" s="28"/>
      <c r="E968" s="30"/>
      <c r="F968" s="30"/>
      <c r="G968" s="30"/>
      <c r="H968" s="30"/>
      <c r="I968" s="28"/>
      <c r="J968" s="28"/>
      <c r="K968" s="28"/>
      <c r="L968" s="31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</row>
    <row r="969" spans="1:92" ht="14">
      <c r="A969" s="28"/>
      <c r="B969" s="29"/>
      <c r="C969" s="28"/>
      <c r="D969" s="28"/>
      <c r="E969" s="30"/>
      <c r="F969" s="30"/>
      <c r="G969" s="30"/>
      <c r="H969" s="30"/>
      <c r="I969" s="28"/>
      <c r="J969" s="28"/>
      <c r="K969" s="28"/>
      <c r="L969" s="31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</row>
    <row r="970" spans="1:92" ht="14">
      <c r="A970" s="28"/>
      <c r="B970" s="29"/>
      <c r="C970" s="28"/>
      <c r="D970" s="28"/>
      <c r="E970" s="30"/>
      <c r="F970" s="30"/>
      <c r="G970" s="30"/>
      <c r="H970" s="30"/>
      <c r="I970" s="28"/>
      <c r="J970" s="28"/>
      <c r="K970" s="28"/>
      <c r="L970" s="31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</row>
    <row r="971" spans="1:92" ht="14">
      <c r="A971" s="28"/>
      <c r="B971" s="29"/>
      <c r="C971" s="28"/>
      <c r="D971" s="28"/>
      <c r="E971" s="30"/>
      <c r="F971" s="30"/>
      <c r="G971" s="30"/>
      <c r="H971" s="30"/>
      <c r="I971" s="28"/>
      <c r="J971" s="28"/>
      <c r="K971" s="28"/>
      <c r="L971" s="31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</row>
    <row r="972" spans="1:92" ht="14">
      <c r="A972" s="28"/>
      <c r="B972" s="29"/>
      <c r="C972" s="28"/>
      <c r="D972" s="28"/>
      <c r="E972" s="30"/>
      <c r="F972" s="30"/>
      <c r="G972" s="30"/>
      <c r="H972" s="30"/>
      <c r="I972" s="28"/>
      <c r="J972" s="28"/>
      <c r="K972" s="28"/>
      <c r="L972" s="31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</row>
  </sheetData>
  <mergeCells count="1">
    <mergeCell ref="C2:G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CL972"/>
  <sheetViews>
    <sheetView showGridLines="0" workbookViewId="0"/>
  </sheetViews>
  <sheetFormatPr baseColWidth="10" defaultColWidth="12.6640625" defaultRowHeight="15.75" customHeight="1"/>
  <cols>
    <col min="1" max="1" width="6.33203125" customWidth="1"/>
    <col min="2" max="2" width="4.5" customWidth="1"/>
    <col min="3" max="3" width="10.6640625" customWidth="1"/>
    <col min="4" max="4" width="26.6640625" customWidth="1"/>
    <col min="5" max="5" width="15.1640625" customWidth="1"/>
    <col min="6" max="6" width="9.1640625" customWidth="1"/>
    <col min="8" max="8" width="23" customWidth="1"/>
    <col min="9" max="9" width="18.6640625" customWidth="1"/>
    <col min="10" max="10" width="15.83203125" customWidth="1"/>
    <col min="11" max="11" width="16.83203125" customWidth="1"/>
  </cols>
  <sheetData>
    <row r="1" spans="1:90" ht="11.25" customHeight="1">
      <c r="A1" s="9"/>
      <c r="B1" s="14"/>
      <c r="C1" s="2"/>
      <c r="D1" s="2"/>
      <c r="E1" s="2"/>
      <c r="F1" s="2"/>
      <c r="G1" s="1"/>
      <c r="H1" s="20"/>
      <c r="I1" s="1"/>
      <c r="J1" s="3"/>
      <c r="K1" s="2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</row>
    <row r="2" spans="1:90" ht="33" customHeight="1">
      <c r="A2" s="9"/>
      <c r="B2" s="14"/>
      <c r="C2" s="298" t="s">
        <v>346</v>
      </c>
      <c r="D2" s="291"/>
      <c r="E2" s="292"/>
      <c r="F2" s="2"/>
      <c r="G2" s="1"/>
      <c r="H2" s="20"/>
      <c r="I2" s="1"/>
      <c r="J2" s="3"/>
      <c r="K2" s="2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</row>
    <row r="3" spans="1:90" ht="11.25" customHeight="1">
      <c r="A3" s="9"/>
      <c r="B3" s="14"/>
      <c r="C3" s="2"/>
      <c r="D3" s="2"/>
      <c r="E3" s="2"/>
      <c r="F3" s="2"/>
      <c r="G3" s="1"/>
      <c r="H3" s="20"/>
      <c r="I3" s="1"/>
      <c r="J3" s="3"/>
      <c r="K3" s="2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</row>
    <row r="4" spans="1:90" ht="49.5" customHeight="1">
      <c r="A4" s="9"/>
      <c r="B4" s="14"/>
      <c r="C4" s="19" t="s">
        <v>5</v>
      </c>
      <c r="D4" s="252" t="s">
        <v>197</v>
      </c>
      <c r="E4" s="17" t="s">
        <v>347</v>
      </c>
      <c r="F4" s="2"/>
      <c r="G4" s="1"/>
      <c r="H4" s="20"/>
      <c r="I4" s="1"/>
      <c r="J4" s="3"/>
      <c r="K4" s="2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</row>
    <row r="5" spans="1:90" ht="21.75" customHeight="1">
      <c r="A5" s="9"/>
      <c r="B5" s="21" t="s">
        <v>10</v>
      </c>
      <c r="C5" s="22">
        <f>'Actividad 1'!C20</f>
        <v>32</v>
      </c>
      <c r="D5" s="253">
        <f>'Actividad 3'!I49/12</f>
        <v>0</v>
      </c>
      <c r="E5" s="255">
        <f>'Actividad 2.3'!D5</f>
        <v>0</v>
      </c>
      <c r="F5" s="2"/>
      <c r="G5" s="1"/>
      <c r="H5" s="1"/>
      <c r="I5" s="24"/>
      <c r="J5" s="3"/>
      <c r="K5" s="20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</row>
    <row r="6" spans="1:90" ht="21.75" customHeight="1">
      <c r="A6" s="9"/>
      <c r="B6" s="21"/>
      <c r="C6" s="22">
        <f t="shared" ref="C6:C28" si="0">C5+1</f>
        <v>33</v>
      </c>
      <c r="D6" s="254"/>
      <c r="E6" s="23">
        <f>'Actividad 2.3'!D6</f>
        <v>0</v>
      </c>
      <c r="F6" s="2"/>
      <c r="G6" s="1"/>
      <c r="H6" s="1"/>
      <c r="I6" s="1"/>
      <c r="J6" s="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</row>
    <row r="7" spans="1:90" ht="21.75" customHeight="1">
      <c r="A7" s="9"/>
      <c r="B7" s="21"/>
      <c r="C7" s="22">
        <f t="shared" si="0"/>
        <v>34</v>
      </c>
      <c r="D7" s="254"/>
      <c r="E7" s="23">
        <f>'Actividad 2.3'!D7</f>
        <v>0</v>
      </c>
      <c r="F7" s="2"/>
      <c r="G7" s="1"/>
      <c r="H7" s="20"/>
      <c r="I7" s="1"/>
      <c r="J7" s="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</row>
    <row r="8" spans="1:90" ht="21.75" customHeight="1">
      <c r="A8" s="9"/>
      <c r="B8" s="21"/>
      <c r="C8" s="22">
        <f t="shared" si="0"/>
        <v>35</v>
      </c>
      <c r="D8" s="254"/>
      <c r="E8" s="23">
        <f>'Actividad 2.3'!D8</f>
        <v>0</v>
      </c>
      <c r="F8" s="2"/>
      <c r="G8" s="1"/>
      <c r="H8" s="1"/>
      <c r="I8" s="1"/>
      <c r="J8" s="3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</row>
    <row r="9" spans="1:90" ht="21.75" customHeight="1">
      <c r="A9" s="9"/>
      <c r="B9" s="21"/>
      <c r="C9" s="22">
        <f t="shared" si="0"/>
        <v>36</v>
      </c>
      <c r="D9" s="254"/>
      <c r="E9" s="23">
        <f>'Actividad 2.3'!D9</f>
        <v>0</v>
      </c>
      <c r="F9" s="2"/>
      <c r="G9" s="1"/>
      <c r="H9" s="1"/>
      <c r="I9" s="1"/>
      <c r="J9" s="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</row>
    <row r="10" spans="1:90" ht="21.75" customHeight="1">
      <c r="A10" s="9"/>
      <c r="B10" s="21"/>
      <c r="C10" s="22">
        <f t="shared" si="0"/>
        <v>37</v>
      </c>
      <c r="D10" s="254"/>
      <c r="E10" s="23">
        <f>'Actividad 2.3'!D10</f>
        <v>0</v>
      </c>
      <c r="F10" s="2"/>
      <c r="G10" s="1"/>
      <c r="H10" s="1"/>
      <c r="I10" s="1"/>
      <c r="J10" s="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</row>
    <row r="11" spans="1:90" ht="21.75" customHeight="1">
      <c r="A11" s="9"/>
      <c r="B11" s="21"/>
      <c r="C11" s="22">
        <f t="shared" si="0"/>
        <v>38</v>
      </c>
      <c r="D11" s="254"/>
      <c r="E11" s="23">
        <f>'Actividad 2.3'!D11</f>
        <v>0</v>
      </c>
      <c r="F11" s="2"/>
      <c r="G11" s="1"/>
      <c r="H11" s="1"/>
      <c r="I11" s="1"/>
      <c r="J11" s="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</row>
    <row r="12" spans="1:90" ht="21.75" customHeight="1">
      <c r="A12" s="9"/>
      <c r="B12" s="21"/>
      <c r="C12" s="22">
        <f t="shared" si="0"/>
        <v>39</v>
      </c>
      <c r="D12" s="254"/>
      <c r="E12" s="23">
        <f>'Actividad 2.3'!D12</f>
        <v>0</v>
      </c>
      <c r="F12" s="2"/>
      <c r="G12" s="20"/>
      <c r="H12" s="1"/>
      <c r="I12" s="1"/>
      <c r="J12" s="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</row>
    <row r="13" spans="1:90" ht="21.75" customHeight="1">
      <c r="A13" s="9"/>
      <c r="B13" s="21"/>
      <c r="C13" s="22">
        <f t="shared" si="0"/>
        <v>40</v>
      </c>
      <c r="D13" s="254"/>
      <c r="E13" s="23">
        <f>'Actividad 2.3'!D13</f>
        <v>0</v>
      </c>
      <c r="F13" s="2"/>
      <c r="G13" s="1"/>
      <c r="H13" s="1"/>
      <c r="I13" s="1"/>
      <c r="J13" s="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</row>
    <row r="14" spans="1:90" ht="21.75" customHeight="1">
      <c r="A14" s="9"/>
      <c r="B14" s="21"/>
      <c r="C14" s="22">
        <f t="shared" si="0"/>
        <v>41</v>
      </c>
      <c r="D14" s="254"/>
      <c r="E14" s="23">
        <f>'Actividad 2.3'!D14</f>
        <v>0</v>
      </c>
      <c r="F14" s="2"/>
      <c r="G14" s="1"/>
      <c r="H14" s="1"/>
      <c r="I14" s="1"/>
      <c r="J14" s="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</row>
    <row r="15" spans="1:90" ht="21.75" customHeight="1">
      <c r="A15" s="9"/>
      <c r="B15" s="21"/>
      <c r="C15" s="22">
        <f t="shared" si="0"/>
        <v>42</v>
      </c>
      <c r="D15" s="254"/>
      <c r="E15" s="23">
        <f>'Actividad 2.3'!D15</f>
        <v>0</v>
      </c>
      <c r="F15" s="2"/>
      <c r="G15" s="1"/>
      <c r="H15" s="1"/>
      <c r="I15" s="1"/>
      <c r="J15" s="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</row>
    <row r="16" spans="1:90" ht="21.75" customHeight="1">
      <c r="A16" s="9"/>
      <c r="B16" s="21"/>
      <c r="C16" s="22">
        <f t="shared" si="0"/>
        <v>43</v>
      </c>
      <c r="D16" s="254"/>
      <c r="E16" s="23">
        <f>'Actividad 2.3'!D16</f>
        <v>0</v>
      </c>
      <c r="F16" s="2"/>
      <c r="G16" s="1"/>
      <c r="H16" s="1"/>
      <c r="I16" s="1"/>
      <c r="J16" s="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</row>
    <row r="17" spans="1:90" ht="21.75" customHeight="1">
      <c r="A17" s="9"/>
      <c r="B17" s="21"/>
      <c r="C17" s="22">
        <f t="shared" si="0"/>
        <v>44</v>
      </c>
      <c r="D17" s="254"/>
      <c r="E17" s="23">
        <f>'Actividad 2.3'!D17</f>
        <v>0</v>
      </c>
      <c r="F17" s="2"/>
      <c r="G17" s="1"/>
      <c r="H17" s="1"/>
      <c r="I17" s="1"/>
      <c r="J17" s="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</row>
    <row r="18" spans="1:90" ht="21.75" customHeight="1">
      <c r="A18" s="9"/>
      <c r="B18" s="21"/>
      <c r="C18" s="22">
        <f t="shared" si="0"/>
        <v>45</v>
      </c>
      <c r="D18" s="254"/>
      <c r="E18" s="23">
        <f>'Actividad 2.3'!D18</f>
        <v>0</v>
      </c>
      <c r="F18" s="2"/>
      <c r="G18" s="1"/>
      <c r="H18" s="1"/>
      <c r="I18" s="1"/>
      <c r="J18" s="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</row>
    <row r="19" spans="1:90" ht="21.75" customHeight="1">
      <c r="A19" s="9"/>
      <c r="B19" s="21"/>
      <c r="C19" s="22">
        <f t="shared" si="0"/>
        <v>46</v>
      </c>
      <c r="D19" s="254"/>
      <c r="E19" s="23">
        <f>'Actividad 2.3'!D19</f>
        <v>0</v>
      </c>
      <c r="F19" s="2"/>
      <c r="G19" s="1"/>
      <c r="H19" s="1"/>
      <c r="I19" s="1"/>
      <c r="J19" s="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</row>
    <row r="20" spans="1:90" ht="21.75" customHeight="1">
      <c r="A20" s="9"/>
      <c r="B20" s="21"/>
      <c r="C20" s="22">
        <f t="shared" si="0"/>
        <v>47</v>
      </c>
      <c r="D20" s="254"/>
      <c r="E20" s="23">
        <f>'Actividad 2.3'!D20</f>
        <v>0</v>
      </c>
      <c r="F20" s="2"/>
      <c r="G20" s="1"/>
      <c r="H20" s="1"/>
      <c r="I20" s="1"/>
      <c r="J20" s="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</row>
    <row r="21" spans="1:90" ht="21.75" customHeight="1">
      <c r="A21" s="9"/>
      <c r="B21" s="21"/>
      <c r="C21" s="22">
        <f t="shared" si="0"/>
        <v>48</v>
      </c>
      <c r="D21" s="254"/>
      <c r="E21" s="23">
        <f>'Actividad 2.3'!D21</f>
        <v>0</v>
      </c>
      <c r="F21" s="2"/>
      <c r="G21" s="1"/>
      <c r="H21" s="1"/>
      <c r="I21" s="1"/>
      <c r="J21" s="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</row>
    <row r="22" spans="1:90" ht="21.75" customHeight="1">
      <c r="A22" s="9"/>
      <c r="B22" s="21"/>
      <c r="C22" s="22">
        <f t="shared" si="0"/>
        <v>49</v>
      </c>
      <c r="D22" s="254"/>
      <c r="E22" s="23">
        <f>'Actividad 2.3'!D22</f>
        <v>0</v>
      </c>
      <c r="F22" s="2"/>
      <c r="G22" s="1"/>
      <c r="H22" s="1"/>
      <c r="I22" s="1"/>
      <c r="J22" s="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</row>
    <row r="23" spans="1:90" ht="21.75" customHeight="1">
      <c r="A23" s="1"/>
      <c r="B23" s="21"/>
      <c r="C23" s="22">
        <f t="shared" si="0"/>
        <v>50</v>
      </c>
      <c r="D23" s="254"/>
      <c r="E23" s="23">
        <f>'Actividad 2.3'!D23</f>
        <v>0</v>
      </c>
      <c r="F23" s="2"/>
      <c r="G23" s="1"/>
      <c r="H23" s="1"/>
      <c r="I23" s="1"/>
      <c r="J23" s="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</row>
    <row r="24" spans="1:90" ht="21.75" customHeight="1">
      <c r="A24" s="1"/>
      <c r="B24" s="21"/>
      <c r="C24" s="22">
        <f t="shared" si="0"/>
        <v>51</v>
      </c>
      <c r="D24" s="254"/>
      <c r="E24" s="23">
        <f>'Actividad 2.3'!D24</f>
        <v>0</v>
      </c>
      <c r="F24" s="2"/>
      <c r="G24" s="1"/>
      <c r="H24" s="1"/>
      <c r="I24" s="1"/>
      <c r="J24" s="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</row>
    <row r="25" spans="1:90" ht="21.75" customHeight="1">
      <c r="A25" s="1"/>
      <c r="B25" s="21"/>
      <c r="C25" s="22">
        <f t="shared" si="0"/>
        <v>52</v>
      </c>
      <c r="D25" s="254"/>
      <c r="E25" s="23">
        <f>'Actividad 2.3'!D25</f>
        <v>0</v>
      </c>
      <c r="F25" s="2"/>
      <c r="G25" s="1"/>
      <c r="H25" s="1"/>
      <c r="I25" s="1"/>
      <c r="J25" s="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</row>
    <row r="26" spans="1:90" ht="21.75" customHeight="1">
      <c r="A26" s="1"/>
      <c r="B26" s="21"/>
      <c r="C26" s="22">
        <f t="shared" si="0"/>
        <v>53</v>
      </c>
      <c r="D26" s="254"/>
      <c r="E26" s="23">
        <f>'Actividad 2.3'!D26</f>
        <v>0</v>
      </c>
      <c r="F26" s="2"/>
      <c r="G26" s="1"/>
      <c r="H26" s="1"/>
      <c r="I26" s="1"/>
      <c r="J26" s="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</row>
    <row r="27" spans="1:90" ht="21.75" customHeight="1">
      <c r="A27" s="1"/>
      <c r="B27" s="21"/>
      <c r="C27" s="22">
        <f t="shared" si="0"/>
        <v>54</v>
      </c>
      <c r="D27" s="254"/>
      <c r="E27" s="23">
        <f>'Actividad 2.3'!D27</f>
        <v>0</v>
      </c>
      <c r="F27" s="2"/>
      <c r="G27" s="1"/>
      <c r="H27" s="1"/>
      <c r="I27" s="1"/>
      <c r="J27" s="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</row>
    <row r="28" spans="1:90" ht="21.75" customHeight="1">
      <c r="A28" s="1"/>
      <c r="B28" s="21"/>
      <c r="C28" s="22">
        <f t="shared" si="0"/>
        <v>55</v>
      </c>
      <c r="D28" s="254"/>
      <c r="E28" s="23">
        <f>'Actividad 2.3'!D28</f>
        <v>0</v>
      </c>
      <c r="F28" s="2"/>
      <c r="G28" s="1"/>
      <c r="H28" s="1"/>
      <c r="I28" s="1"/>
      <c r="J28" s="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</row>
    <row r="29" spans="1:90" ht="16">
      <c r="A29" s="1"/>
      <c r="B29" s="14"/>
      <c r="C29" s="1"/>
      <c r="D29" s="1"/>
      <c r="E29" s="2"/>
      <c r="F29" s="2"/>
      <c r="G29" s="1"/>
      <c r="H29" s="1"/>
      <c r="I29" s="1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</row>
    <row r="30" spans="1:90" ht="16">
      <c r="A30" s="1"/>
      <c r="B30" s="14"/>
      <c r="C30" s="1"/>
      <c r="D30" s="1"/>
      <c r="E30" s="2"/>
      <c r="F30" s="2"/>
      <c r="G30" s="1"/>
      <c r="H30" s="1"/>
      <c r="I30" s="1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</row>
    <row r="31" spans="1:90" ht="16">
      <c r="A31" s="1"/>
      <c r="B31" s="14"/>
      <c r="C31" s="1"/>
      <c r="D31" s="1"/>
      <c r="E31" s="2"/>
      <c r="F31" s="2"/>
      <c r="G31" s="1"/>
      <c r="H31" s="1"/>
      <c r="I31" s="1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</row>
    <row r="32" spans="1:90" ht="16">
      <c r="A32" s="1"/>
      <c r="B32" s="14"/>
      <c r="C32" s="1"/>
      <c r="D32" s="1"/>
      <c r="E32" s="2"/>
      <c r="F32" s="2"/>
      <c r="G32" s="1"/>
      <c r="H32" s="1"/>
      <c r="I32" s="1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</row>
    <row r="33" spans="1:90" ht="16">
      <c r="A33" s="1"/>
      <c r="B33" s="14"/>
      <c r="C33" s="1"/>
      <c r="D33" s="1"/>
      <c r="E33" s="2"/>
      <c r="F33" s="2"/>
      <c r="G33" s="1"/>
      <c r="H33" s="1"/>
      <c r="I33" s="1"/>
      <c r="J33" s="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</row>
    <row r="34" spans="1:90" ht="16">
      <c r="A34" s="1"/>
      <c r="B34" s="14"/>
      <c r="C34" s="1"/>
      <c r="D34" s="1"/>
      <c r="E34" s="2"/>
      <c r="F34" s="2"/>
      <c r="G34" s="1"/>
      <c r="H34" s="1"/>
      <c r="I34" s="1"/>
      <c r="J34" s="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</row>
    <row r="35" spans="1:90" ht="16">
      <c r="A35" s="1"/>
      <c r="B35" s="14"/>
      <c r="C35" s="1"/>
      <c r="D35" s="1"/>
      <c r="E35" s="2"/>
      <c r="F35" s="2"/>
      <c r="G35" s="1"/>
      <c r="H35" s="1"/>
      <c r="I35" s="1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</row>
    <row r="36" spans="1:90" ht="16">
      <c r="A36" s="1"/>
      <c r="B36" s="14"/>
      <c r="C36" s="1"/>
      <c r="D36" s="1"/>
      <c r="E36" s="2"/>
      <c r="F36" s="2"/>
      <c r="G36" s="1"/>
      <c r="H36" s="1"/>
      <c r="I36" s="1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</row>
    <row r="37" spans="1:90" ht="16">
      <c r="A37" s="1"/>
      <c r="B37" s="14"/>
      <c r="C37" s="1"/>
      <c r="D37" s="1"/>
      <c r="E37" s="2"/>
      <c r="F37" s="2"/>
      <c r="G37" s="1"/>
      <c r="H37" s="1"/>
      <c r="I37" s="1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</row>
    <row r="38" spans="1:90" ht="16">
      <c r="A38" s="1"/>
      <c r="B38" s="14"/>
      <c r="C38" s="1"/>
      <c r="D38" s="1"/>
      <c r="E38" s="2"/>
      <c r="F38" s="2"/>
      <c r="G38" s="1"/>
      <c r="H38" s="1"/>
      <c r="I38" s="1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</row>
    <row r="39" spans="1:90" ht="16">
      <c r="A39" s="1"/>
      <c r="B39" s="14"/>
      <c r="C39" s="1"/>
      <c r="D39" s="1"/>
      <c r="E39" s="2"/>
      <c r="F39" s="2"/>
      <c r="G39" s="1"/>
      <c r="H39" s="1"/>
      <c r="I39" s="1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</row>
    <row r="40" spans="1:90" ht="16">
      <c r="A40" s="1"/>
      <c r="B40" s="14"/>
      <c r="C40" s="1"/>
      <c r="D40" s="1"/>
      <c r="E40" s="2"/>
      <c r="F40" s="2"/>
      <c r="G40" s="1"/>
      <c r="H40" s="1"/>
      <c r="I40" s="1"/>
      <c r="J40" s="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</row>
    <row r="41" spans="1:90" ht="16">
      <c r="A41" s="1"/>
      <c r="B41" s="14"/>
      <c r="C41" s="1"/>
      <c r="D41" s="1"/>
      <c r="E41" s="2"/>
      <c r="F41" s="2"/>
      <c r="G41" s="1"/>
      <c r="H41" s="1"/>
      <c r="I41" s="1"/>
      <c r="J41" s="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</row>
    <row r="42" spans="1:90" ht="16">
      <c r="A42" s="1"/>
      <c r="B42" s="14"/>
      <c r="C42" s="1"/>
      <c r="D42" s="1"/>
      <c r="E42" s="2"/>
      <c r="F42" s="2"/>
      <c r="G42" s="1"/>
      <c r="H42" s="1"/>
      <c r="I42" s="1"/>
      <c r="J42" s="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</row>
    <row r="43" spans="1:90" ht="16">
      <c r="A43" s="1"/>
      <c r="B43" s="14"/>
      <c r="C43" s="1"/>
      <c r="D43" s="1"/>
      <c r="E43" s="2"/>
      <c r="F43" s="2"/>
      <c r="G43" s="1"/>
      <c r="H43" s="1"/>
      <c r="I43" s="1"/>
      <c r="J43" s="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</row>
    <row r="44" spans="1:90" ht="16">
      <c r="A44" s="1"/>
      <c r="B44" s="14"/>
      <c r="C44" s="1"/>
      <c r="D44" s="1"/>
      <c r="E44" s="2"/>
      <c r="F44" s="2"/>
      <c r="G44" s="1"/>
      <c r="H44" s="1"/>
      <c r="I44" s="1"/>
      <c r="J44" s="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</row>
    <row r="45" spans="1:90" ht="16">
      <c r="A45" s="1"/>
      <c r="B45" s="14"/>
      <c r="C45" s="1"/>
      <c r="D45" s="1"/>
      <c r="E45" s="2"/>
      <c r="F45" s="2"/>
      <c r="G45" s="1"/>
      <c r="H45" s="1"/>
      <c r="I45" s="1"/>
      <c r="J45" s="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</row>
    <row r="46" spans="1:90" ht="16">
      <c r="A46" s="1"/>
      <c r="B46" s="14"/>
      <c r="C46" s="1"/>
      <c r="D46" s="1"/>
      <c r="E46" s="2"/>
      <c r="F46" s="2"/>
      <c r="G46" s="1"/>
      <c r="H46" s="1"/>
      <c r="I46" s="1"/>
      <c r="J46" s="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</row>
    <row r="47" spans="1:90" ht="16">
      <c r="A47" s="1"/>
      <c r="B47" s="14"/>
      <c r="C47" s="1"/>
      <c r="D47" s="1"/>
      <c r="E47" s="2"/>
      <c r="F47" s="2"/>
      <c r="G47" s="1"/>
      <c r="H47" s="1"/>
      <c r="I47" s="1"/>
      <c r="J47" s="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</row>
    <row r="48" spans="1:90" ht="16">
      <c r="A48" s="1"/>
      <c r="B48" s="14"/>
      <c r="C48" s="1"/>
      <c r="D48" s="1"/>
      <c r="E48" s="2"/>
      <c r="F48" s="2"/>
      <c r="G48" s="1"/>
      <c r="H48" s="1"/>
      <c r="I48" s="1"/>
      <c r="J48" s="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</row>
    <row r="49" spans="1:90" ht="16">
      <c r="A49" s="1"/>
      <c r="B49" s="14"/>
      <c r="C49" s="1"/>
      <c r="D49" s="1"/>
      <c r="E49" s="2"/>
      <c r="F49" s="2"/>
      <c r="G49" s="1"/>
      <c r="H49" s="1"/>
      <c r="I49" s="1"/>
      <c r="J49" s="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</row>
    <row r="50" spans="1:90" ht="16">
      <c r="A50" s="1"/>
      <c r="B50" s="14"/>
      <c r="C50" s="1"/>
      <c r="D50" s="1"/>
      <c r="E50" s="2"/>
      <c r="F50" s="2"/>
      <c r="G50" s="1"/>
      <c r="H50" s="1"/>
      <c r="I50" s="1"/>
      <c r="J50" s="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</row>
    <row r="51" spans="1:90" ht="16">
      <c r="A51" s="1"/>
      <c r="B51" s="14"/>
      <c r="C51" s="1"/>
      <c r="D51" s="1"/>
      <c r="E51" s="2"/>
      <c r="F51" s="2"/>
      <c r="G51" s="1"/>
      <c r="H51" s="1"/>
      <c r="I51" s="1"/>
      <c r="J51" s="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</row>
    <row r="52" spans="1:90" ht="16">
      <c r="A52" s="1"/>
      <c r="B52" s="14"/>
      <c r="C52" s="1"/>
      <c r="D52" s="1"/>
      <c r="E52" s="2"/>
      <c r="F52" s="2"/>
      <c r="G52" s="1"/>
      <c r="H52" s="1"/>
      <c r="I52" s="1"/>
      <c r="J52" s="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</row>
    <row r="53" spans="1:90" ht="16">
      <c r="A53" s="1"/>
      <c r="B53" s="14"/>
      <c r="C53" s="1"/>
      <c r="D53" s="1"/>
      <c r="E53" s="2"/>
      <c r="F53" s="2"/>
      <c r="G53" s="1"/>
      <c r="H53" s="1"/>
      <c r="I53" s="1"/>
      <c r="J53" s="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</row>
    <row r="54" spans="1:90" ht="16">
      <c r="A54" s="1"/>
      <c r="B54" s="14"/>
      <c r="C54" s="1"/>
      <c r="D54" s="1"/>
      <c r="E54" s="2"/>
      <c r="F54" s="2"/>
      <c r="G54" s="1"/>
      <c r="H54" s="1"/>
      <c r="I54" s="1"/>
      <c r="J54" s="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</row>
    <row r="55" spans="1:90" ht="16">
      <c r="A55" s="1"/>
      <c r="B55" s="14"/>
      <c r="C55" s="1"/>
      <c r="D55" s="1"/>
      <c r="E55" s="2"/>
      <c r="F55" s="2"/>
      <c r="G55" s="1"/>
      <c r="H55" s="1"/>
      <c r="I55" s="1"/>
      <c r="J55" s="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</row>
    <row r="56" spans="1:90" ht="16">
      <c r="A56" s="1"/>
      <c r="B56" s="14"/>
      <c r="C56" s="1"/>
      <c r="D56" s="1"/>
      <c r="E56" s="2"/>
      <c r="F56" s="2"/>
      <c r="G56" s="1"/>
      <c r="H56" s="1"/>
      <c r="I56" s="1"/>
      <c r="J56" s="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</row>
    <row r="57" spans="1:90" ht="16">
      <c r="A57" s="1"/>
      <c r="B57" s="14"/>
      <c r="C57" s="1"/>
      <c r="D57" s="1"/>
      <c r="E57" s="2"/>
      <c r="F57" s="2"/>
      <c r="G57" s="1"/>
      <c r="H57" s="1"/>
      <c r="I57" s="1"/>
      <c r="J57" s="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</row>
    <row r="58" spans="1:90" ht="16">
      <c r="A58" s="1"/>
      <c r="B58" s="14"/>
      <c r="C58" s="1"/>
      <c r="D58" s="1"/>
      <c r="E58" s="2"/>
      <c r="F58" s="2"/>
      <c r="G58" s="1"/>
      <c r="H58" s="1"/>
      <c r="I58" s="1"/>
      <c r="J58" s="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</row>
    <row r="59" spans="1:90" ht="16">
      <c r="A59" s="1"/>
      <c r="B59" s="14"/>
      <c r="C59" s="1"/>
      <c r="D59" s="1"/>
      <c r="E59" s="2"/>
      <c r="F59" s="2"/>
      <c r="G59" s="1"/>
      <c r="H59" s="1"/>
      <c r="I59" s="1"/>
      <c r="J59" s="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</row>
    <row r="60" spans="1:90" ht="16">
      <c r="A60" s="1"/>
      <c r="B60" s="14"/>
      <c r="C60" s="1"/>
      <c r="D60" s="1"/>
      <c r="E60" s="2"/>
      <c r="F60" s="2"/>
      <c r="G60" s="1"/>
      <c r="H60" s="1"/>
      <c r="I60" s="1"/>
      <c r="J60" s="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</row>
    <row r="61" spans="1:90" ht="16">
      <c r="A61" s="1"/>
      <c r="B61" s="14"/>
      <c r="C61" s="1"/>
      <c r="D61" s="1"/>
      <c r="E61" s="2"/>
      <c r="F61" s="2"/>
      <c r="G61" s="1"/>
      <c r="H61" s="1"/>
      <c r="I61" s="1"/>
      <c r="J61" s="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</row>
    <row r="62" spans="1:90" ht="16">
      <c r="A62" s="1"/>
      <c r="B62" s="14"/>
      <c r="C62" s="1"/>
      <c r="D62" s="1"/>
      <c r="E62" s="2"/>
      <c r="F62" s="2"/>
      <c r="G62" s="1"/>
      <c r="H62" s="1"/>
      <c r="I62" s="1"/>
      <c r="J62" s="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</row>
    <row r="63" spans="1:90" ht="16">
      <c r="A63" s="1"/>
      <c r="B63" s="14"/>
      <c r="C63" s="1"/>
      <c r="D63" s="1"/>
      <c r="E63" s="2"/>
      <c r="F63" s="2"/>
      <c r="G63" s="1"/>
      <c r="H63" s="1"/>
      <c r="I63" s="1"/>
      <c r="J63" s="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</row>
    <row r="64" spans="1:90" ht="16">
      <c r="A64" s="1"/>
      <c r="B64" s="14"/>
      <c r="C64" s="1"/>
      <c r="D64" s="1"/>
      <c r="E64" s="2"/>
      <c r="F64" s="2"/>
      <c r="G64" s="1"/>
      <c r="H64" s="1"/>
      <c r="I64" s="1"/>
      <c r="J64" s="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</row>
    <row r="65" spans="1:90" ht="16">
      <c r="A65" s="1"/>
      <c r="B65" s="14"/>
      <c r="C65" s="1"/>
      <c r="D65" s="1"/>
      <c r="E65" s="2"/>
      <c r="F65" s="2"/>
      <c r="G65" s="1"/>
      <c r="H65" s="1"/>
      <c r="I65" s="1"/>
      <c r="J65" s="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</row>
    <row r="66" spans="1:90" ht="16">
      <c r="A66" s="1"/>
      <c r="B66" s="14"/>
      <c r="C66" s="1"/>
      <c r="D66" s="1"/>
      <c r="E66" s="2"/>
      <c r="F66" s="2"/>
      <c r="G66" s="1"/>
      <c r="H66" s="1"/>
      <c r="I66" s="1"/>
      <c r="J66" s="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</row>
    <row r="67" spans="1:90" ht="16">
      <c r="A67" s="1"/>
      <c r="B67" s="14"/>
      <c r="C67" s="1"/>
      <c r="D67" s="1"/>
      <c r="E67" s="2"/>
      <c r="F67" s="2"/>
      <c r="G67" s="1"/>
      <c r="H67" s="1"/>
      <c r="I67" s="1"/>
      <c r="J67" s="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</row>
    <row r="68" spans="1:90" ht="16">
      <c r="A68" s="1"/>
      <c r="B68" s="14"/>
      <c r="C68" s="1"/>
      <c r="D68" s="1"/>
      <c r="E68" s="2"/>
      <c r="F68" s="2"/>
      <c r="G68" s="1"/>
      <c r="H68" s="1"/>
      <c r="I68" s="1"/>
      <c r="J68" s="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</row>
    <row r="69" spans="1:90" ht="16">
      <c r="A69" s="1"/>
      <c r="B69" s="14"/>
      <c r="C69" s="1"/>
      <c r="D69" s="1"/>
      <c r="E69" s="2"/>
      <c r="F69" s="2"/>
      <c r="G69" s="1"/>
      <c r="H69" s="1"/>
      <c r="I69" s="1"/>
      <c r="J69" s="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</row>
    <row r="70" spans="1:90" ht="16">
      <c r="A70" s="1"/>
      <c r="B70" s="14"/>
      <c r="C70" s="1"/>
      <c r="D70" s="1"/>
      <c r="E70" s="2"/>
      <c r="F70" s="2"/>
      <c r="G70" s="1"/>
      <c r="H70" s="1"/>
      <c r="I70" s="1"/>
      <c r="J70" s="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</row>
    <row r="71" spans="1:90" ht="16">
      <c r="A71" s="1"/>
      <c r="B71" s="14"/>
      <c r="C71" s="1"/>
      <c r="D71" s="1"/>
      <c r="E71" s="2"/>
      <c r="F71" s="2"/>
      <c r="G71" s="1"/>
      <c r="H71" s="1"/>
      <c r="I71" s="1"/>
      <c r="J71" s="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</row>
    <row r="72" spans="1:90" ht="16">
      <c r="A72" s="1"/>
      <c r="B72" s="14"/>
      <c r="C72" s="1"/>
      <c r="D72" s="1"/>
      <c r="E72" s="2"/>
      <c r="F72" s="2"/>
      <c r="G72" s="1"/>
      <c r="H72" s="1"/>
      <c r="I72" s="1"/>
      <c r="J72" s="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</row>
    <row r="73" spans="1:90" ht="16">
      <c r="A73" s="1"/>
      <c r="B73" s="14"/>
      <c r="C73" s="1"/>
      <c r="D73" s="1"/>
      <c r="E73" s="2"/>
      <c r="F73" s="2"/>
      <c r="G73" s="1"/>
      <c r="H73" s="1"/>
      <c r="I73" s="1"/>
      <c r="J73" s="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</row>
    <row r="74" spans="1:90" ht="16">
      <c r="A74" s="1"/>
      <c r="B74" s="14"/>
      <c r="C74" s="1"/>
      <c r="D74" s="1"/>
      <c r="E74" s="2"/>
      <c r="F74" s="2"/>
      <c r="G74" s="1"/>
      <c r="H74" s="1"/>
      <c r="I74" s="1"/>
      <c r="J74" s="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</row>
    <row r="75" spans="1:90" ht="16">
      <c r="A75" s="1"/>
      <c r="B75" s="14"/>
      <c r="C75" s="1"/>
      <c r="D75" s="1"/>
      <c r="E75" s="2"/>
      <c r="F75" s="2"/>
      <c r="G75" s="1"/>
      <c r="H75" s="1"/>
      <c r="I75" s="1"/>
      <c r="J75" s="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</row>
    <row r="76" spans="1:90" ht="16">
      <c r="A76" s="1"/>
      <c r="B76" s="14"/>
      <c r="C76" s="1"/>
      <c r="D76" s="1"/>
      <c r="E76" s="2"/>
      <c r="F76" s="2"/>
      <c r="G76" s="1"/>
      <c r="H76" s="1"/>
      <c r="I76" s="1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</row>
    <row r="77" spans="1:90" ht="16">
      <c r="A77" s="1"/>
      <c r="B77" s="14"/>
      <c r="C77" s="1"/>
      <c r="D77" s="1"/>
      <c r="E77" s="2"/>
      <c r="F77" s="2"/>
      <c r="G77" s="1"/>
      <c r="H77" s="1"/>
      <c r="I77" s="1"/>
      <c r="J77" s="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</row>
    <row r="78" spans="1:90" ht="16">
      <c r="A78" s="1"/>
      <c r="B78" s="14"/>
      <c r="C78" s="1"/>
      <c r="D78" s="1"/>
      <c r="E78" s="2"/>
      <c r="F78" s="2"/>
      <c r="G78" s="1"/>
      <c r="H78" s="1"/>
      <c r="I78" s="1"/>
      <c r="J78" s="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</row>
    <row r="79" spans="1:90" ht="16">
      <c r="A79" s="1"/>
      <c r="B79" s="14"/>
      <c r="C79" s="1"/>
      <c r="D79" s="1"/>
      <c r="E79" s="2"/>
      <c r="F79" s="2"/>
      <c r="G79" s="1"/>
      <c r="H79" s="1"/>
      <c r="I79" s="1"/>
      <c r="J79" s="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</row>
    <row r="80" spans="1:90" ht="16">
      <c r="A80" s="1"/>
      <c r="B80" s="14"/>
      <c r="C80" s="1"/>
      <c r="D80" s="1"/>
      <c r="E80" s="2"/>
      <c r="F80" s="2"/>
      <c r="G80" s="1"/>
      <c r="H80" s="1"/>
      <c r="I80" s="1"/>
      <c r="J80" s="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</row>
    <row r="81" spans="1:90" ht="16">
      <c r="A81" s="1"/>
      <c r="B81" s="14"/>
      <c r="C81" s="1"/>
      <c r="D81" s="1"/>
      <c r="E81" s="2"/>
      <c r="F81" s="2"/>
      <c r="G81" s="1"/>
      <c r="H81" s="1"/>
      <c r="I81" s="1"/>
      <c r="J81" s="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</row>
    <row r="82" spans="1:90" ht="16">
      <c r="A82" s="1"/>
      <c r="B82" s="14"/>
      <c r="C82" s="1"/>
      <c r="D82" s="1"/>
      <c r="E82" s="2"/>
      <c r="F82" s="2"/>
      <c r="G82" s="1"/>
      <c r="H82" s="1"/>
      <c r="I82" s="1"/>
      <c r="J82" s="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</row>
    <row r="83" spans="1:90" ht="16">
      <c r="A83" s="1"/>
      <c r="B83" s="14"/>
      <c r="C83" s="1"/>
      <c r="D83" s="1"/>
      <c r="E83" s="2"/>
      <c r="F83" s="2"/>
      <c r="G83" s="1"/>
      <c r="H83" s="1"/>
      <c r="I83" s="1"/>
      <c r="J83" s="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</row>
    <row r="84" spans="1:90" ht="16">
      <c r="A84" s="1"/>
      <c r="B84" s="14"/>
      <c r="C84" s="1"/>
      <c r="D84" s="1"/>
      <c r="E84" s="2"/>
      <c r="F84" s="2"/>
      <c r="G84" s="1"/>
      <c r="H84" s="1"/>
      <c r="I84" s="1"/>
      <c r="J84" s="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</row>
    <row r="85" spans="1:90" ht="16">
      <c r="A85" s="1"/>
      <c r="B85" s="14"/>
      <c r="C85" s="1"/>
      <c r="D85" s="1"/>
      <c r="E85" s="2"/>
      <c r="F85" s="2"/>
      <c r="G85" s="1"/>
      <c r="H85" s="1"/>
      <c r="I85" s="1"/>
      <c r="J85" s="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</row>
    <row r="86" spans="1:90" ht="16">
      <c r="A86" s="1"/>
      <c r="B86" s="14"/>
      <c r="C86" s="1"/>
      <c r="D86" s="1"/>
      <c r="E86" s="2"/>
      <c r="F86" s="2"/>
      <c r="G86" s="1"/>
      <c r="H86" s="1"/>
      <c r="I86" s="1"/>
      <c r="J86" s="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</row>
    <row r="87" spans="1:90" ht="16">
      <c r="A87" s="1"/>
      <c r="B87" s="14"/>
      <c r="C87" s="1"/>
      <c r="D87" s="1"/>
      <c r="E87" s="2"/>
      <c r="F87" s="2"/>
      <c r="G87" s="1"/>
      <c r="H87" s="1"/>
      <c r="I87" s="1"/>
      <c r="J87" s="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</row>
    <row r="88" spans="1:90" ht="16">
      <c r="A88" s="1"/>
      <c r="B88" s="14"/>
      <c r="C88" s="1"/>
      <c r="D88" s="1"/>
      <c r="E88" s="2"/>
      <c r="F88" s="2"/>
      <c r="G88" s="1"/>
      <c r="H88" s="1"/>
      <c r="I88" s="1"/>
      <c r="J88" s="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</row>
    <row r="89" spans="1:90" ht="16">
      <c r="A89" s="1"/>
      <c r="B89" s="14"/>
      <c r="C89" s="1"/>
      <c r="D89" s="1"/>
      <c r="E89" s="2"/>
      <c r="F89" s="2"/>
      <c r="G89" s="1"/>
      <c r="H89" s="1"/>
      <c r="I89" s="1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</row>
    <row r="90" spans="1:90" ht="16">
      <c r="A90" s="1"/>
      <c r="B90" s="14"/>
      <c r="C90" s="1"/>
      <c r="D90" s="1"/>
      <c r="E90" s="2"/>
      <c r="F90" s="2"/>
      <c r="G90" s="1"/>
      <c r="H90" s="1"/>
      <c r="I90" s="1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</row>
    <row r="91" spans="1:90" ht="16">
      <c r="A91" s="1"/>
      <c r="B91" s="14"/>
      <c r="C91" s="1"/>
      <c r="D91" s="1"/>
      <c r="E91" s="2"/>
      <c r="F91" s="2"/>
      <c r="G91" s="1"/>
      <c r="H91" s="1"/>
      <c r="I91" s="1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</row>
    <row r="92" spans="1:90" ht="16">
      <c r="A92" s="1"/>
      <c r="B92" s="14"/>
      <c r="C92" s="1"/>
      <c r="D92" s="1"/>
      <c r="E92" s="2"/>
      <c r="F92" s="2"/>
      <c r="G92" s="1"/>
      <c r="H92" s="1"/>
      <c r="I92" s="1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</row>
    <row r="93" spans="1:90" ht="16">
      <c r="A93" s="1"/>
      <c r="B93" s="14"/>
      <c r="C93" s="1"/>
      <c r="D93" s="1"/>
      <c r="E93" s="2"/>
      <c r="F93" s="2"/>
      <c r="G93" s="1"/>
      <c r="H93" s="1"/>
      <c r="I93" s="1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</row>
    <row r="94" spans="1:90" ht="16">
      <c r="A94" s="1"/>
      <c r="B94" s="14"/>
      <c r="C94" s="1"/>
      <c r="D94" s="1"/>
      <c r="E94" s="2"/>
      <c r="F94" s="2"/>
      <c r="G94" s="1"/>
      <c r="H94" s="1"/>
      <c r="I94" s="1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</row>
    <row r="95" spans="1:90" ht="16">
      <c r="A95" s="1"/>
      <c r="B95" s="14"/>
      <c r="C95" s="1"/>
      <c r="D95" s="1"/>
      <c r="E95" s="2"/>
      <c r="F95" s="2"/>
      <c r="G95" s="1"/>
      <c r="H95" s="1"/>
      <c r="I95" s="1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</row>
    <row r="96" spans="1:90" ht="16">
      <c r="A96" s="1"/>
      <c r="B96" s="14"/>
      <c r="C96" s="1"/>
      <c r="D96" s="1"/>
      <c r="E96" s="2"/>
      <c r="F96" s="2"/>
      <c r="G96" s="1"/>
      <c r="H96" s="1"/>
      <c r="I96" s="1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</row>
    <row r="97" spans="1:90" ht="16">
      <c r="A97" s="1"/>
      <c r="B97" s="14"/>
      <c r="C97" s="1"/>
      <c r="D97" s="1"/>
      <c r="E97" s="2"/>
      <c r="F97" s="2"/>
      <c r="G97" s="1"/>
      <c r="H97" s="1"/>
      <c r="I97" s="1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</row>
    <row r="98" spans="1:90" ht="16">
      <c r="A98" s="1"/>
      <c r="B98" s="14"/>
      <c r="C98" s="1"/>
      <c r="D98" s="1"/>
      <c r="E98" s="2"/>
      <c r="F98" s="2"/>
      <c r="G98" s="1"/>
      <c r="H98" s="1"/>
      <c r="I98" s="1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</row>
    <row r="99" spans="1:90" ht="16">
      <c r="A99" s="1"/>
      <c r="B99" s="14"/>
      <c r="C99" s="1"/>
      <c r="D99" s="1"/>
      <c r="E99" s="2"/>
      <c r="F99" s="2"/>
      <c r="G99" s="1"/>
      <c r="H99" s="1"/>
      <c r="I99" s="1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</row>
    <row r="100" spans="1:90" ht="16">
      <c r="A100" s="1"/>
      <c r="B100" s="14"/>
      <c r="C100" s="1"/>
      <c r="D100" s="1"/>
      <c r="E100" s="2"/>
      <c r="F100" s="2"/>
      <c r="G100" s="1"/>
      <c r="H100" s="1"/>
      <c r="I100" s="1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</row>
    <row r="101" spans="1:90" ht="16">
      <c r="A101" s="1"/>
      <c r="B101" s="14"/>
      <c r="C101" s="1"/>
      <c r="D101" s="1"/>
      <c r="E101" s="2"/>
      <c r="F101" s="2"/>
      <c r="G101" s="1"/>
      <c r="H101" s="1"/>
      <c r="I101" s="1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</row>
    <row r="102" spans="1:90" ht="16">
      <c r="A102" s="1"/>
      <c r="B102" s="14"/>
      <c r="C102" s="1"/>
      <c r="D102" s="1"/>
      <c r="E102" s="2"/>
      <c r="F102" s="2"/>
      <c r="G102" s="1"/>
      <c r="H102" s="1"/>
      <c r="I102" s="1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</row>
    <row r="103" spans="1:90" ht="16">
      <c r="A103" s="1"/>
      <c r="B103" s="14"/>
      <c r="C103" s="1"/>
      <c r="D103" s="1"/>
      <c r="E103" s="2"/>
      <c r="F103" s="2"/>
      <c r="G103" s="1"/>
      <c r="H103" s="1"/>
      <c r="I103" s="1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</row>
    <row r="104" spans="1:90" ht="16">
      <c r="A104" s="1"/>
      <c r="B104" s="14"/>
      <c r="C104" s="1"/>
      <c r="D104" s="1"/>
      <c r="E104" s="2"/>
      <c r="F104" s="2"/>
      <c r="G104" s="1"/>
      <c r="H104" s="1"/>
      <c r="I104" s="1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</row>
    <row r="105" spans="1:90" ht="16">
      <c r="A105" s="1"/>
      <c r="B105" s="14"/>
      <c r="C105" s="1"/>
      <c r="D105" s="1"/>
      <c r="E105" s="2"/>
      <c r="F105" s="2"/>
      <c r="G105" s="1"/>
      <c r="H105" s="1"/>
      <c r="I105" s="1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</row>
    <row r="106" spans="1:90" ht="16">
      <c r="A106" s="1"/>
      <c r="B106" s="14"/>
      <c r="C106" s="1"/>
      <c r="D106" s="1"/>
      <c r="E106" s="2"/>
      <c r="F106" s="2"/>
      <c r="G106" s="1"/>
      <c r="H106" s="1"/>
      <c r="I106" s="1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</row>
    <row r="107" spans="1:90" ht="16">
      <c r="A107" s="1"/>
      <c r="B107" s="14"/>
      <c r="C107" s="1"/>
      <c r="D107" s="1"/>
      <c r="E107" s="2"/>
      <c r="F107" s="2"/>
      <c r="G107" s="1"/>
      <c r="H107" s="1"/>
      <c r="I107" s="1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</row>
    <row r="108" spans="1:90" ht="16">
      <c r="A108" s="1"/>
      <c r="B108" s="14"/>
      <c r="C108" s="1"/>
      <c r="D108" s="1"/>
      <c r="E108" s="2"/>
      <c r="F108" s="2"/>
      <c r="G108" s="1"/>
      <c r="H108" s="1"/>
      <c r="I108" s="1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</row>
    <row r="109" spans="1:90" ht="16">
      <c r="A109" s="1"/>
      <c r="B109" s="14"/>
      <c r="C109" s="1"/>
      <c r="D109" s="1"/>
      <c r="E109" s="2"/>
      <c r="F109" s="2"/>
      <c r="G109" s="1"/>
      <c r="H109" s="1"/>
      <c r="I109" s="1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</row>
    <row r="110" spans="1:90" ht="16">
      <c r="A110" s="1"/>
      <c r="B110" s="14"/>
      <c r="C110" s="1"/>
      <c r="D110" s="1"/>
      <c r="E110" s="2"/>
      <c r="F110" s="2"/>
      <c r="G110" s="1"/>
      <c r="H110" s="1"/>
      <c r="I110" s="1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</row>
    <row r="111" spans="1:90" ht="16">
      <c r="A111" s="1"/>
      <c r="B111" s="14"/>
      <c r="C111" s="1"/>
      <c r="D111" s="1"/>
      <c r="E111" s="2"/>
      <c r="F111" s="2"/>
      <c r="G111" s="1"/>
      <c r="H111" s="1"/>
      <c r="I111" s="1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</row>
    <row r="112" spans="1:90" ht="16">
      <c r="A112" s="1"/>
      <c r="B112" s="14"/>
      <c r="C112" s="1"/>
      <c r="D112" s="1"/>
      <c r="E112" s="2"/>
      <c r="F112" s="2"/>
      <c r="G112" s="1"/>
      <c r="H112" s="1"/>
      <c r="I112" s="1"/>
      <c r="J112" s="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</row>
    <row r="113" spans="1:90" ht="16">
      <c r="A113" s="1"/>
      <c r="B113" s="14"/>
      <c r="C113" s="1"/>
      <c r="D113" s="1"/>
      <c r="E113" s="2"/>
      <c r="F113" s="2"/>
      <c r="G113" s="1"/>
      <c r="H113" s="1"/>
      <c r="I113" s="1"/>
      <c r="J113" s="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</row>
    <row r="114" spans="1:90" ht="16">
      <c r="A114" s="1"/>
      <c r="B114" s="14"/>
      <c r="C114" s="1"/>
      <c r="D114" s="1"/>
      <c r="E114" s="2"/>
      <c r="F114" s="2"/>
      <c r="G114" s="1"/>
      <c r="H114" s="1"/>
      <c r="I114" s="1"/>
      <c r="J114" s="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</row>
    <row r="115" spans="1:90" ht="16">
      <c r="A115" s="1"/>
      <c r="B115" s="14"/>
      <c r="C115" s="1"/>
      <c r="D115" s="1"/>
      <c r="E115" s="2"/>
      <c r="F115" s="2"/>
      <c r="G115" s="1"/>
      <c r="H115" s="1"/>
      <c r="I115" s="1"/>
      <c r="J115" s="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</row>
    <row r="116" spans="1:90" ht="16">
      <c r="A116" s="1"/>
      <c r="B116" s="14"/>
      <c r="C116" s="1"/>
      <c r="D116" s="1"/>
      <c r="E116" s="2"/>
      <c r="F116" s="2"/>
      <c r="G116" s="1"/>
      <c r="H116" s="1"/>
      <c r="I116" s="1"/>
      <c r="J116" s="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</row>
    <row r="117" spans="1:90" ht="16">
      <c r="A117" s="1"/>
      <c r="B117" s="14"/>
      <c r="C117" s="1"/>
      <c r="D117" s="1"/>
      <c r="E117" s="2"/>
      <c r="F117" s="2"/>
      <c r="G117" s="1"/>
      <c r="H117" s="1"/>
      <c r="I117" s="1"/>
      <c r="J117" s="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</row>
    <row r="118" spans="1:90" ht="16">
      <c r="A118" s="1"/>
      <c r="B118" s="14"/>
      <c r="C118" s="1"/>
      <c r="D118" s="1"/>
      <c r="E118" s="2"/>
      <c r="F118" s="2"/>
      <c r="G118" s="1"/>
      <c r="H118" s="1"/>
      <c r="I118" s="1"/>
      <c r="J118" s="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</row>
    <row r="119" spans="1:90" ht="16">
      <c r="A119" s="1"/>
      <c r="B119" s="14"/>
      <c r="C119" s="1"/>
      <c r="D119" s="1"/>
      <c r="E119" s="2"/>
      <c r="F119" s="2"/>
      <c r="G119" s="1"/>
      <c r="H119" s="1"/>
      <c r="I119" s="1"/>
      <c r="J119" s="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</row>
    <row r="120" spans="1:90" ht="16">
      <c r="A120" s="1"/>
      <c r="B120" s="14"/>
      <c r="C120" s="1"/>
      <c r="D120" s="1"/>
      <c r="E120" s="2"/>
      <c r="F120" s="2"/>
      <c r="G120" s="1"/>
      <c r="H120" s="1"/>
      <c r="I120" s="1"/>
      <c r="J120" s="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</row>
    <row r="121" spans="1:90" ht="16">
      <c r="A121" s="1"/>
      <c r="B121" s="14"/>
      <c r="C121" s="1"/>
      <c r="D121" s="1"/>
      <c r="E121" s="2"/>
      <c r="F121" s="2"/>
      <c r="G121" s="1"/>
      <c r="H121" s="1"/>
      <c r="I121" s="1"/>
      <c r="J121" s="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</row>
    <row r="122" spans="1:90" ht="16">
      <c r="A122" s="1"/>
      <c r="B122" s="14"/>
      <c r="C122" s="1"/>
      <c r="D122" s="1"/>
      <c r="E122" s="2"/>
      <c r="F122" s="2"/>
      <c r="G122" s="1"/>
      <c r="H122" s="1"/>
      <c r="I122" s="1"/>
      <c r="J122" s="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</row>
    <row r="123" spans="1:90" ht="16">
      <c r="A123" s="1"/>
      <c r="B123" s="14"/>
      <c r="C123" s="1"/>
      <c r="D123" s="1"/>
      <c r="E123" s="2"/>
      <c r="F123" s="2"/>
      <c r="G123" s="1"/>
      <c r="H123" s="1"/>
      <c r="I123" s="1"/>
      <c r="J123" s="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</row>
    <row r="124" spans="1:90" ht="16">
      <c r="A124" s="1"/>
      <c r="B124" s="14"/>
      <c r="C124" s="1"/>
      <c r="D124" s="1"/>
      <c r="E124" s="2"/>
      <c r="F124" s="2"/>
      <c r="G124" s="1"/>
      <c r="H124" s="1"/>
      <c r="I124" s="1"/>
      <c r="J124" s="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</row>
    <row r="125" spans="1:90" ht="16">
      <c r="A125" s="1"/>
      <c r="B125" s="14"/>
      <c r="C125" s="1"/>
      <c r="D125" s="1"/>
      <c r="E125" s="2"/>
      <c r="F125" s="2"/>
      <c r="G125" s="1"/>
      <c r="H125" s="1"/>
      <c r="I125" s="1"/>
      <c r="J125" s="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</row>
    <row r="126" spans="1:90" ht="16">
      <c r="A126" s="1"/>
      <c r="B126" s="14"/>
      <c r="C126" s="1"/>
      <c r="D126" s="1"/>
      <c r="E126" s="2"/>
      <c r="F126" s="2"/>
      <c r="G126" s="1"/>
      <c r="H126" s="1"/>
      <c r="I126" s="1"/>
      <c r="J126" s="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</row>
    <row r="127" spans="1:90" ht="16">
      <c r="A127" s="1"/>
      <c r="B127" s="14"/>
      <c r="C127" s="1"/>
      <c r="D127" s="1"/>
      <c r="E127" s="2"/>
      <c r="F127" s="2"/>
      <c r="G127" s="1"/>
      <c r="H127" s="1"/>
      <c r="I127" s="1"/>
      <c r="J127" s="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</row>
    <row r="128" spans="1:90" ht="16">
      <c r="A128" s="1"/>
      <c r="B128" s="14"/>
      <c r="C128" s="1"/>
      <c r="D128" s="1"/>
      <c r="E128" s="2"/>
      <c r="F128" s="2"/>
      <c r="G128" s="1"/>
      <c r="H128" s="1"/>
      <c r="I128" s="1"/>
      <c r="J128" s="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</row>
    <row r="129" spans="1:90" ht="16">
      <c r="A129" s="1"/>
      <c r="B129" s="14"/>
      <c r="C129" s="1"/>
      <c r="D129" s="1"/>
      <c r="E129" s="2"/>
      <c r="F129" s="2"/>
      <c r="G129" s="1"/>
      <c r="H129" s="1"/>
      <c r="I129" s="1"/>
      <c r="J129" s="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</row>
    <row r="130" spans="1:90" ht="16">
      <c r="A130" s="1"/>
      <c r="B130" s="14"/>
      <c r="C130" s="1"/>
      <c r="D130" s="1"/>
      <c r="E130" s="2"/>
      <c r="F130" s="2"/>
      <c r="G130" s="1"/>
      <c r="H130" s="1"/>
      <c r="I130" s="1"/>
      <c r="J130" s="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</row>
    <row r="131" spans="1:90" ht="16">
      <c r="A131" s="1"/>
      <c r="B131" s="14"/>
      <c r="C131" s="1"/>
      <c r="D131" s="1"/>
      <c r="E131" s="2"/>
      <c r="F131" s="2"/>
      <c r="G131" s="1"/>
      <c r="H131" s="1"/>
      <c r="I131" s="1"/>
      <c r="J131" s="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</row>
    <row r="132" spans="1:90" ht="16">
      <c r="A132" s="1"/>
      <c r="B132" s="14"/>
      <c r="C132" s="1"/>
      <c r="D132" s="1"/>
      <c r="E132" s="2"/>
      <c r="F132" s="2"/>
      <c r="G132" s="1"/>
      <c r="H132" s="1"/>
      <c r="I132" s="1"/>
      <c r="J132" s="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</row>
    <row r="133" spans="1:90" ht="16">
      <c r="A133" s="1"/>
      <c r="B133" s="14"/>
      <c r="C133" s="1"/>
      <c r="D133" s="1"/>
      <c r="E133" s="2"/>
      <c r="F133" s="2"/>
      <c r="G133" s="1"/>
      <c r="H133" s="1"/>
      <c r="I133" s="1"/>
      <c r="J133" s="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</row>
    <row r="134" spans="1:90" ht="16">
      <c r="A134" s="1"/>
      <c r="B134" s="14"/>
      <c r="C134" s="1"/>
      <c r="D134" s="1"/>
      <c r="E134" s="2"/>
      <c r="F134" s="2"/>
      <c r="G134" s="1"/>
      <c r="H134" s="1"/>
      <c r="I134" s="1"/>
      <c r="J134" s="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</row>
    <row r="135" spans="1:90" ht="16">
      <c r="A135" s="1"/>
      <c r="B135" s="14"/>
      <c r="C135" s="1"/>
      <c r="D135" s="1"/>
      <c r="E135" s="2"/>
      <c r="F135" s="2"/>
      <c r="G135" s="1"/>
      <c r="H135" s="1"/>
      <c r="I135" s="1"/>
      <c r="J135" s="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</row>
    <row r="136" spans="1:90" ht="16">
      <c r="A136" s="1"/>
      <c r="B136" s="14"/>
      <c r="C136" s="1"/>
      <c r="D136" s="1"/>
      <c r="E136" s="2"/>
      <c r="F136" s="2"/>
      <c r="G136" s="1"/>
      <c r="H136" s="1"/>
      <c r="I136" s="1"/>
      <c r="J136" s="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</row>
    <row r="137" spans="1:90" ht="16">
      <c r="A137" s="1"/>
      <c r="B137" s="14"/>
      <c r="C137" s="1"/>
      <c r="D137" s="1"/>
      <c r="E137" s="2"/>
      <c r="F137" s="2"/>
      <c r="G137" s="1"/>
      <c r="H137" s="1"/>
      <c r="I137" s="1"/>
      <c r="J137" s="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</row>
    <row r="138" spans="1:90" ht="16">
      <c r="A138" s="1"/>
      <c r="B138" s="14"/>
      <c r="C138" s="1"/>
      <c r="D138" s="1"/>
      <c r="E138" s="2"/>
      <c r="F138" s="2"/>
      <c r="G138" s="1"/>
      <c r="H138" s="1"/>
      <c r="I138" s="1"/>
      <c r="J138" s="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</row>
    <row r="139" spans="1:90" ht="16">
      <c r="A139" s="1"/>
      <c r="B139" s="14"/>
      <c r="C139" s="1"/>
      <c r="D139" s="1"/>
      <c r="E139" s="2"/>
      <c r="F139" s="2"/>
      <c r="G139" s="1"/>
      <c r="H139" s="1"/>
      <c r="I139" s="1"/>
      <c r="J139" s="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</row>
    <row r="140" spans="1:90" ht="16">
      <c r="A140" s="1"/>
      <c r="B140" s="14"/>
      <c r="C140" s="1"/>
      <c r="D140" s="1"/>
      <c r="E140" s="2"/>
      <c r="F140" s="2"/>
      <c r="G140" s="1"/>
      <c r="H140" s="1"/>
      <c r="I140" s="1"/>
      <c r="J140" s="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</row>
    <row r="141" spans="1:90" ht="16">
      <c r="A141" s="1"/>
      <c r="B141" s="14"/>
      <c r="C141" s="1"/>
      <c r="D141" s="1"/>
      <c r="E141" s="2"/>
      <c r="F141" s="2"/>
      <c r="G141" s="1"/>
      <c r="H141" s="1"/>
      <c r="I141" s="1"/>
      <c r="J141" s="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</row>
    <row r="142" spans="1:90" ht="16">
      <c r="A142" s="1"/>
      <c r="B142" s="14"/>
      <c r="C142" s="1"/>
      <c r="D142" s="1"/>
      <c r="E142" s="2"/>
      <c r="F142" s="2"/>
      <c r="G142" s="1"/>
      <c r="H142" s="1"/>
      <c r="I142" s="1"/>
      <c r="J142" s="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</row>
    <row r="143" spans="1:90" ht="16">
      <c r="A143" s="1"/>
      <c r="B143" s="14"/>
      <c r="C143" s="1"/>
      <c r="D143" s="1"/>
      <c r="E143" s="2"/>
      <c r="F143" s="2"/>
      <c r="G143" s="1"/>
      <c r="H143" s="1"/>
      <c r="I143" s="1"/>
      <c r="J143" s="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</row>
    <row r="144" spans="1:90" ht="16">
      <c r="A144" s="1"/>
      <c r="B144" s="14"/>
      <c r="C144" s="1"/>
      <c r="D144" s="1"/>
      <c r="E144" s="2"/>
      <c r="F144" s="2"/>
      <c r="G144" s="1"/>
      <c r="H144" s="1"/>
      <c r="I144" s="1"/>
      <c r="J144" s="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</row>
    <row r="145" spans="1:90" ht="16">
      <c r="A145" s="1"/>
      <c r="B145" s="14"/>
      <c r="C145" s="1"/>
      <c r="D145" s="1"/>
      <c r="E145" s="2"/>
      <c r="F145" s="2"/>
      <c r="G145" s="1"/>
      <c r="H145" s="1"/>
      <c r="I145" s="1"/>
      <c r="J145" s="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</row>
    <row r="146" spans="1:90" ht="16">
      <c r="A146" s="1"/>
      <c r="B146" s="14"/>
      <c r="C146" s="1"/>
      <c r="D146" s="1"/>
      <c r="E146" s="2"/>
      <c r="F146" s="2"/>
      <c r="G146" s="1"/>
      <c r="H146" s="1"/>
      <c r="I146" s="1"/>
      <c r="J146" s="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</row>
    <row r="147" spans="1:90" ht="16">
      <c r="A147" s="1"/>
      <c r="B147" s="14"/>
      <c r="C147" s="1"/>
      <c r="D147" s="1"/>
      <c r="E147" s="2"/>
      <c r="F147" s="2"/>
      <c r="G147" s="1"/>
      <c r="H147" s="1"/>
      <c r="I147" s="1"/>
      <c r="J147" s="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</row>
    <row r="148" spans="1:90" ht="16">
      <c r="A148" s="1"/>
      <c r="B148" s="14"/>
      <c r="C148" s="1"/>
      <c r="D148" s="1"/>
      <c r="E148" s="2"/>
      <c r="F148" s="2"/>
      <c r="G148" s="1"/>
      <c r="H148" s="1"/>
      <c r="I148" s="1"/>
      <c r="J148" s="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</row>
    <row r="149" spans="1:90" ht="16">
      <c r="A149" s="1"/>
      <c r="B149" s="14"/>
      <c r="C149" s="1"/>
      <c r="D149" s="1"/>
      <c r="E149" s="2"/>
      <c r="F149" s="2"/>
      <c r="G149" s="1"/>
      <c r="H149" s="1"/>
      <c r="I149" s="1"/>
      <c r="J149" s="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</row>
    <row r="150" spans="1:90" ht="16">
      <c r="A150" s="1"/>
      <c r="B150" s="14"/>
      <c r="C150" s="1"/>
      <c r="D150" s="1"/>
      <c r="E150" s="2"/>
      <c r="F150" s="2"/>
      <c r="G150" s="1"/>
      <c r="H150" s="1"/>
      <c r="I150" s="1"/>
      <c r="J150" s="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</row>
    <row r="151" spans="1:90" ht="16">
      <c r="A151" s="1"/>
      <c r="B151" s="14"/>
      <c r="C151" s="1"/>
      <c r="D151" s="1"/>
      <c r="E151" s="2"/>
      <c r="F151" s="2"/>
      <c r="G151" s="1"/>
      <c r="H151" s="1"/>
      <c r="I151" s="1"/>
      <c r="J151" s="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</row>
    <row r="152" spans="1:90" ht="16">
      <c r="A152" s="1"/>
      <c r="B152" s="14"/>
      <c r="C152" s="1"/>
      <c r="D152" s="1"/>
      <c r="E152" s="2"/>
      <c r="F152" s="2"/>
      <c r="G152" s="1"/>
      <c r="H152" s="1"/>
      <c r="I152" s="1"/>
      <c r="J152" s="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</row>
    <row r="153" spans="1:90" ht="16">
      <c r="A153" s="1"/>
      <c r="B153" s="14"/>
      <c r="C153" s="1"/>
      <c r="D153" s="1"/>
      <c r="E153" s="2"/>
      <c r="F153" s="2"/>
      <c r="G153" s="1"/>
      <c r="H153" s="1"/>
      <c r="I153" s="1"/>
      <c r="J153" s="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</row>
    <row r="154" spans="1:90" ht="16">
      <c r="A154" s="1"/>
      <c r="B154" s="14"/>
      <c r="C154" s="1"/>
      <c r="D154" s="1"/>
      <c r="E154" s="2"/>
      <c r="F154" s="2"/>
      <c r="G154" s="1"/>
      <c r="H154" s="1"/>
      <c r="I154" s="1"/>
      <c r="J154" s="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</row>
    <row r="155" spans="1:90" ht="16">
      <c r="A155" s="1"/>
      <c r="B155" s="14"/>
      <c r="C155" s="1"/>
      <c r="D155" s="1"/>
      <c r="E155" s="2"/>
      <c r="F155" s="2"/>
      <c r="G155" s="1"/>
      <c r="H155" s="1"/>
      <c r="I155" s="1"/>
      <c r="J155" s="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</row>
    <row r="156" spans="1:90" ht="16">
      <c r="A156" s="1"/>
      <c r="B156" s="14"/>
      <c r="C156" s="1"/>
      <c r="D156" s="1"/>
      <c r="E156" s="2"/>
      <c r="F156" s="2"/>
      <c r="G156" s="1"/>
      <c r="H156" s="1"/>
      <c r="I156" s="1"/>
      <c r="J156" s="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</row>
    <row r="157" spans="1:90" ht="16">
      <c r="A157" s="1"/>
      <c r="B157" s="14"/>
      <c r="C157" s="1"/>
      <c r="D157" s="1"/>
      <c r="E157" s="2"/>
      <c r="F157" s="2"/>
      <c r="G157" s="1"/>
      <c r="H157" s="1"/>
      <c r="I157" s="1"/>
      <c r="J157" s="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</row>
    <row r="158" spans="1:90" ht="16">
      <c r="A158" s="1"/>
      <c r="B158" s="14"/>
      <c r="C158" s="1"/>
      <c r="D158" s="1"/>
      <c r="E158" s="2"/>
      <c r="F158" s="2"/>
      <c r="G158" s="1"/>
      <c r="H158" s="1"/>
      <c r="I158" s="1"/>
      <c r="J158" s="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</row>
    <row r="159" spans="1:90" ht="16">
      <c r="A159" s="1"/>
      <c r="B159" s="14"/>
      <c r="C159" s="1"/>
      <c r="D159" s="1"/>
      <c r="E159" s="2"/>
      <c r="F159" s="2"/>
      <c r="G159" s="1"/>
      <c r="H159" s="1"/>
      <c r="I159" s="1"/>
      <c r="J159" s="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</row>
    <row r="160" spans="1:90" ht="16">
      <c r="A160" s="1"/>
      <c r="B160" s="14"/>
      <c r="C160" s="1"/>
      <c r="D160" s="1"/>
      <c r="E160" s="2"/>
      <c r="F160" s="2"/>
      <c r="G160" s="1"/>
      <c r="H160" s="1"/>
      <c r="I160" s="1"/>
      <c r="J160" s="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</row>
    <row r="161" spans="1:90" ht="16">
      <c r="A161" s="1"/>
      <c r="B161" s="14"/>
      <c r="C161" s="1"/>
      <c r="D161" s="1"/>
      <c r="E161" s="2"/>
      <c r="F161" s="2"/>
      <c r="G161" s="1"/>
      <c r="H161" s="1"/>
      <c r="I161" s="1"/>
      <c r="J161" s="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</row>
    <row r="162" spans="1:90" ht="16">
      <c r="A162" s="1"/>
      <c r="B162" s="14"/>
      <c r="C162" s="1"/>
      <c r="D162" s="1"/>
      <c r="E162" s="2"/>
      <c r="F162" s="2"/>
      <c r="G162" s="1"/>
      <c r="H162" s="1"/>
      <c r="I162" s="1"/>
      <c r="J162" s="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</row>
    <row r="163" spans="1:90" ht="16">
      <c r="A163" s="1"/>
      <c r="B163" s="14"/>
      <c r="C163" s="1"/>
      <c r="D163" s="1"/>
      <c r="E163" s="2"/>
      <c r="F163" s="2"/>
      <c r="G163" s="1"/>
      <c r="H163" s="1"/>
      <c r="I163" s="1"/>
      <c r="J163" s="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</row>
    <row r="164" spans="1:90" ht="16">
      <c r="A164" s="1"/>
      <c r="B164" s="14"/>
      <c r="C164" s="1"/>
      <c r="D164" s="1"/>
      <c r="E164" s="2"/>
      <c r="F164" s="2"/>
      <c r="G164" s="1"/>
      <c r="H164" s="1"/>
      <c r="I164" s="1"/>
      <c r="J164" s="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</row>
    <row r="165" spans="1:90" ht="16">
      <c r="A165" s="1"/>
      <c r="B165" s="14"/>
      <c r="C165" s="1"/>
      <c r="D165" s="1"/>
      <c r="E165" s="2"/>
      <c r="F165" s="2"/>
      <c r="G165" s="1"/>
      <c r="H165" s="1"/>
      <c r="I165" s="1"/>
      <c r="J165" s="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</row>
    <row r="166" spans="1:90" ht="16">
      <c r="A166" s="1"/>
      <c r="B166" s="14"/>
      <c r="C166" s="1"/>
      <c r="D166" s="1"/>
      <c r="E166" s="2"/>
      <c r="F166" s="2"/>
      <c r="G166" s="1"/>
      <c r="H166" s="1"/>
      <c r="I166" s="1"/>
      <c r="J166" s="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</row>
    <row r="167" spans="1:90" ht="16">
      <c r="A167" s="1"/>
      <c r="B167" s="14"/>
      <c r="C167" s="1"/>
      <c r="D167" s="1"/>
      <c r="E167" s="2"/>
      <c r="F167" s="2"/>
      <c r="G167" s="1"/>
      <c r="H167" s="1"/>
      <c r="I167" s="1"/>
      <c r="J167" s="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</row>
    <row r="168" spans="1:90" ht="16">
      <c r="A168" s="1"/>
      <c r="B168" s="14"/>
      <c r="C168" s="1"/>
      <c r="D168" s="1"/>
      <c r="E168" s="2"/>
      <c r="F168" s="2"/>
      <c r="G168" s="1"/>
      <c r="H168" s="1"/>
      <c r="I168" s="1"/>
      <c r="J168" s="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</row>
    <row r="169" spans="1:90" ht="16">
      <c r="A169" s="1"/>
      <c r="B169" s="14"/>
      <c r="C169" s="1"/>
      <c r="D169" s="1"/>
      <c r="E169" s="2"/>
      <c r="F169" s="2"/>
      <c r="G169" s="1"/>
      <c r="H169" s="1"/>
      <c r="I169" s="1"/>
      <c r="J169" s="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</row>
    <row r="170" spans="1:90" ht="16">
      <c r="A170" s="1"/>
      <c r="B170" s="14"/>
      <c r="C170" s="1"/>
      <c r="D170" s="1"/>
      <c r="E170" s="2"/>
      <c r="F170" s="2"/>
      <c r="G170" s="1"/>
      <c r="H170" s="1"/>
      <c r="I170" s="1"/>
      <c r="J170" s="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</row>
    <row r="171" spans="1:90" ht="16">
      <c r="A171" s="1"/>
      <c r="B171" s="14"/>
      <c r="C171" s="1"/>
      <c r="D171" s="1"/>
      <c r="E171" s="2"/>
      <c r="F171" s="2"/>
      <c r="G171" s="1"/>
      <c r="H171" s="1"/>
      <c r="I171" s="1"/>
      <c r="J171" s="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</row>
    <row r="172" spans="1:90" ht="16">
      <c r="A172" s="1"/>
      <c r="B172" s="14"/>
      <c r="C172" s="1"/>
      <c r="D172" s="1"/>
      <c r="E172" s="2"/>
      <c r="F172" s="2"/>
      <c r="G172" s="1"/>
      <c r="H172" s="1"/>
      <c r="I172" s="1"/>
      <c r="J172" s="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</row>
    <row r="173" spans="1:90" ht="16">
      <c r="A173" s="1"/>
      <c r="B173" s="14"/>
      <c r="C173" s="1"/>
      <c r="D173" s="1"/>
      <c r="E173" s="2"/>
      <c r="F173" s="2"/>
      <c r="G173" s="1"/>
      <c r="H173" s="1"/>
      <c r="I173" s="1"/>
      <c r="J173" s="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</row>
    <row r="174" spans="1:90" ht="16">
      <c r="A174" s="1"/>
      <c r="B174" s="14"/>
      <c r="C174" s="1"/>
      <c r="D174" s="1"/>
      <c r="E174" s="2"/>
      <c r="F174" s="2"/>
      <c r="G174" s="1"/>
      <c r="H174" s="1"/>
      <c r="I174" s="1"/>
      <c r="J174" s="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</row>
    <row r="175" spans="1:90" ht="16">
      <c r="A175" s="1"/>
      <c r="B175" s="14"/>
      <c r="C175" s="1"/>
      <c r="D175" s="1"/>
      <c r="E175" s="2"/>
      <c r="F175" s="2"/>
      <c r="G175" s="1"/>
      <c r="H175" s="1"/>
      <c r="I175" s="1"/>
      <c r="J175" s="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</row>
    <row r="176" spans="1:90" ht="16">
      <c r="A176" s="1"/>
      <c r="B176" s="14"/>
      <c r="C176" s="1"/>
      <c r="D176" s="1"/>
      <c r="E176" s="2"/>
      <c r="F176" s="2"/>
      <c r="G176" s="1"/>
      <c r="H176" s="1"/>
      <c r="I176" s="1"/>
      <c r="J176" s="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</row>
    <row r="177" spans="1:90" ht="16">
      <c r="A177" s="1"/>
      <c r="B177" s="14"/>
      <c r="C177" s="1"/>
      <c r="D177" s="1"/>
      <c r="E177" s="2"/>
      <c r="F177" s="2"/>
      <c r="G177" s="1"/>
      <c r="H177" s="1"/>
      <c r="I177" s="1"/>
      <c r="J177" s="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</row>
    <row r="178" spans="1:90" ht="16">
      <c r="A178" s="1"/>
      <c r="B178" s="14"/>
      <c r="C178" s="1"/>
      <c r="D178" s="1"/>
      <c r="E178" s="2"/>
      <c r="F178" s="2"/>
      <c r="G178" s="1"/>
      <c r="H178" s="1"/>
      <c r="I178" s="1"/>
      <c r="J178" s="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</row>
    <row r="179" spans="1:90" ht="16">
      <c r="A179" s="1"/>
      <c r="B179" s="14"/>
      <c r="C179" s="1"/>
      <c r="D179" s="1"/>
      <c r="E179" s="2"/>
      <c r="F179" s="2"/>
      <c r="G179" s="1"/>
      <c r="H179" s="1"/>
      <c r="I179" s="1"/>
      <c r="J179" s="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</row>
    <row r="180" spans="1:90" ht="16">
      <c r="A180" s="1"/>
      <c r="B180" s="14"/>
      <c r="C180" s="1"/>
      <c r="D180" s="1"/>
      <c r="E180" s="2"/>
      <c r="F180" s="2"/>
      <c r="G180" s="1"/>
      <c r="H180" s="1"/>
      <c r="I180" s="1"/>
      <c r="J180" s="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</row>
    <row r="181" spans="1:90" ht="16">
      <c r="A181" s="1"/>
      <c r="B181" s="14"/>
      <c r="C181" s="1"/>
      <c r="D181" s="1"/>
      <c r="E181" s="2"/>
      <c r="F181" s="2"/>
      <c r="G181" s="1"/>
      <c r="H181" s="1"/>
      <c r="I181" s="1"/>
      <c r="J181" s="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</row>
    <row r="182" spans="1:90" ht="16">
      <c r="A182" s="1"/>
      <c r="B182" s="14"/>
      <c r="C182" s="1"/>
      <c r="D182" s="1"/>
      <c r="E182" s="2"/>
      <c r="F182" s="2"/>
      <c r="G182" s="1"/>
      <c r="H182" s="1"/>
      <c r="I182" s="1"/>
      <c r="J182" s="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</row>
    <row r="183" spans="1:90" ht="16">
      <c r="A183" s="1"/>
      <c r="B183" s="14"/>
      <c r="C183" s="1"/>
      <c r="D183" s="1"/>
      <c r="E183" s="2"/>
      <c r="F183" s="2"/>
      <c r="G183" s="1"/>
      <c r="H183" s="1"/>
      <c r="I183" s="1"/>
      <c r="J183" s="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</row>
    <row r="184" spans="1:90" ht="16">
      <c r="A184" s="1"/>
      <c r="B184" s="14"/>
      <c r="C184" s="1"/>
      <c r="D184" s="1"/>
      <c r="E184" s="2"/>
      <c r="F184" s="2"/>
      <c r="G184" s="1"/>
      <c r="H184" s="1"/>
      <c r="I184" s="1"/>
      <c r="J184" s="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</row>
    <row r="185" spans="1:90" ht="16">
      <c r="A185" s="1"/>
      <c r="B185" s="14"/>
      <c r="C185" s="1"/>
      <c r="D185" s="1"/>
      <c r="E185" s="2"/>
      <c r="F185" s="2"/>
      <c r="G185" s="1"/>
      <c r="H185" s="1"/>
      <c r="I185" s="1"/>
      <c r="J185" s="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</row>
    <row r="186" spans="1:90" ht="16">
      <c r="A186" s="1"/>
      <c r="B186" s="14"/>
      <c r="C186" s="1"/>
      <c r="D186" s="1"/>
      <c r="E186" s="2"/>
      <c r="F186" s="2"/>
      <c r="G186" s="1"/>
      <c r="H186" s="1"/>
      <c r="I186" s="1"/>
      <c r="J186" s="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</row>
    <row r="187" spans="1:90" ht="16">
      <c r="A187" s="1"/>
      <c r="B187" s="14"/>
      <c r="C187" s="1"/>
      <c r="D187" s="1"/>
      <c r="E187" s="2"/>
      <c r="F187" s="2"/>
      <c r="G187" s="1"/>
      <c r="H187" s="1"/>
      <c r="I187" s="1"/>
      <c r="J187" s="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</row>
    <row r="188" spans="1:90" ht="16">
      <c r="A188" s="1"/>
      <c r="B188" s="14"/>
      <c r="C188" s="1"/>
      <c r="D188" s="1"/>
      <c r="E188" s="2"/>
      <c r="F188" s="2"/>
      <c r="G188" s="1"/>
      <c r="H188" s="1"/>
      <c r="I188" s="1"/>
      <c r="J188" s="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</row>
    <row r="189" spans="1:90" ht="16">
      <c r="A189" s="1"/>
      <c r="B189" s="14"/>
      <c r="C189" s="1"/>
      <c r="D189" s="1"/>
      <c r="E189" s="2"/>
      <c r="F189" s="2"/>
      <c r="G189" s="1"/>
      <c r="H189" s="1"/>
      <c r="I189" s="1"/>
      <c r="J189" s="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</row>
    <row r="190" spans="1:90" ht="16">
      <c r="A190" s="1"/>
      <c r="B190" s="14"/>
      <c r="C190" s="1"/>
      <c r="D190" s="1"/>
      <c r="E190" s="2"/>
      <c r="F190" s="2"/>
      <c r="G190" s="1"/>
      <c r="H190" s="1"/>
      <c r="I190" s="1"/>
      <c r="J190" s="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</row>
    <row r="191" spans="1:90" ht="16">
      <c r="A191" s="1"/>
      <c r="B191" s="14"/>
      <c r="C191" s="1"/>
      <c r="D191" s="1"/>
      <c r="E191" s="2"/>
      <c r="F191" s="2"/>
      <c r="G191" s="1"/>
      <c r="H191" s="1"/>
      <c r="I191" s="1"/>
      <c r="J191" s="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</row>
    <row r="192" spans="1:90" ht="16">
      <c r="A192" s="1"/>
      <c r="B192" s="14"/>
      <c r="C192" s="1"/>
      <c r="D192" s="1"/>
      <c r="E192" s="2"/>
      <c r="F192" s="2"/>
      <c r="G192" s="1"/>
      <c r="H192" s="1"/>
      <c r="I192" s="1"/>
      <c r="J192" s="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</row>
    <row r="193" spans="1:90" ht="16">
      <c r="A193" s="1"/>
      <c r="B193" s="14"/>
      <c r="C193" s="1"/>
      <c r="D193" s="1"/>
      <c r="E193" s="2"/>
      <c r="F193" s="2"/>
      <c r="G193" s="1"/>
      <c r="H193" s="1"/>
      <c r="I193" s="1"/>
      <c r="J193" s="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</row>
    <row r="194" spans="1:90" ht="16">
      <c r="A194" s="1"/>
      <c r="B194" s="14"/>
      <c r="C194" s="1"/>
      <c r="D194" s="1"/>
      <c r="E194" s="2"/>
      <c r="F194" s="2"/>
      <c r="G194" s="1"/>
      <c r="H194" s="1"/>
      <c r="I194" s="1"/>
      <c r="J194" s="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</row>
    <row r="195" spans="1:90" ht="16">
      <c r="A195" s="1"/>
      <c r="B195" s="14"/>
      <c r="C195" s="1"/>
      <c r="D195" s="1"/>
      <c r="E195" s="2"/>
      <c r="F195" s="2"/>
      <c r="G195" s="1"/>
      <c r="H195" s="1"/>
      <c r="I195" s="1"/>
      <c r="J195" s="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</row>
    <row r="196" spans="1:90" ht="16">
      <c r="A196" s="1"/>
      <c r="B196" s="14"/>
      <c r="C196" s="1"/>
      <c r="D196" s="1"/>
      <c r="E196" s="2"/>
      <c r="F196" s="2"/>
      <c r="G196" s="1"/>
      <c r="H196" s="1"/>
      <c r="I196" s="1"/>
      <c r="J196" s="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</row>
    <row r="197" spans="1:90" ht="16">
      <c r="A197" s="1"/>
      <c r="B197" s="14"/>
      <c r="C197" s="1"/>
      <c r="D197" s="1"/>
      <c r="E197" s="2"/>
      <c r="F197" s="2"/>
      <c r="G197" s="1"/>
      <c r="H197" s="1"/>
      <c r="I197" s="1"/>
      <c r="J197" s="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</row>
    <row r="198" spans="1:90" ht="16">
      <c r="A198" s="1"/>
      <c r="B198" s="14"/>
      <c r="C198" s="1"/>
      <c r="D198" s="1"/>
      <c r="E198" s="2"/>
      <c r="F198" s="2"/>
      <c r="G198" s="1"/>
      <c r="H198" s="1"/>
      <c r="I198" s="1"/>
      <c r="J198" s="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</row>
    <row r="199" spans="1:90" ht="16">
      <c r="A199" s="1"/>
      <c r="B199" s="14"/>
      <c r="C199" s="1"/>
      <c r="D199" s="1"/>
      <c r="E199" s="2"/>
      <c r="F199" s="2"/>
      <c r="G199" s="1"/>
      <c r="H199" s="1"/>
      <c r="I199" s="1"/>
      <c r="J199" s="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</row>
    <row r="200" spans="1:90" ht="16">
      <c r="A200" s="1"/>
      <c r="B200" s="14"/>
      <c r="C200" s="1"/>
      <c r="D200" s="1"/>
      <c r="E200" s="2"/>
      <c r="F200" s="2"/>
      <c r="G200" s="1"/>
      <c r="H200" s="1"/>
      <c r="I200" s="1"/>
      <c r="J200" s="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</row>
    <row r="201" spans="1:90" ht="16">
      <c r="A201" s="1"/>
      <c r="B201" s="14"/>
      <c r="C201" s="1"/>
      <c r="D201" s="1"/>
      <c r="E201" s="2"/>
      <c r="F201" s="2"/>
      <c r="G201" s="1"/>
      <c r="H201" s="1"/>
      <c r="I201" s="1"/>
      <c r="J201" s="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</row>
    <row r="202" spans="1:90" ht="16">
      <c r="A202" s="1"/>
      <c r="B202" s="14"/>
      <c r="C202" s="1"/>
      <c r="D202" s="1"/>
      <c r="E202" s="2"/>
      <c r="F202" s="2"/>
      <c r="G202" s="1"/>
      <c r="H202" s="1"/>
      <c r="I202" s="1"/>
      <c r="J202" s="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</row>
    <row r="203" spans="1:90" ht="16">
      <c r="A203" s="1"/>
      <c r="B203" s="14"/>
      <c r="C203" s="1"/>
      <c r="D203" s="1"/>
      <c r="E203" s="2"/>
      <c r="F203" s="2"/>
      <c r="G203" s="1"/>
      <c r="H203" s="1"/>
      <c r="I203" s="1"/>
      <c r="J203" s="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</row>
    <row r="204" spans="1:90" ht="16">
      <c r="A204" s="1"/>
      <c r="B204" s="14"/>
      <c r="C204" s="1"/>
      <c r="D204" s="1"/>
      <c r="E204" s="2"/>
      <c r="F204" s="2"/>
      <c r="G204" s="1"/>
      <c r="H204" s="1"/>
      <c r="I204" s="1"/>
      <c r="J204" s="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</row>
    <row r="205" spans="1:90" ht="16">
      <c r="A205" s="1"/>
      <c r="B205" s="14"/>
      <c r="C205" s="1"/>
      <c r="D205" s="1"/>
      <c r="E205" s="2"/>
      <c r="F205" s="2"/>
      <c r="G205" s="1"/>
      <c r="H205" s="1"/>
      <c r="I205" s="1"/>
      <c r="J205" s="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</row>
    <row r="206" spans="1:90" ht="16">
      <c r="A206" s="1"/>
      <c r="B206" s="14"/>
      <c r="C206" s="1"/>
      <c r="D206" s="1"/>
      <c r="E206" s="2"/>
      <c r="F206" s="2"/>
      <c r="G206" s="1"/>
      <c r="H206" s="1"/>
      <c r="I206" s="1"/>
      <c r="J206" s="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</row>
    <row r="207" spans="1:90" ht="16">
      <c r="A207" s="1"/>
      <c r="B207" s="14"/>
      <c r="C207" s="1"/>
      <c r="D207" s="1"/>
      <c r="E207" s="2"/>
      <c r="F207" s="2"/>
      <c r="G207" s="1"/>
      <c r="H207" s="1"/>
      <c r="I207" s="1"/>
      <c r="J207" s="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</row>
    <row r="208" spans="1:90" ht="16">
      <c r="A208" s="1"/>
      <c r="B208" s="14"/>
      <c r="C208" s="1"/>
      <c r="D208" s="1"/>
      <c r="E208" s="2"/>
      <c r="F208" s="2"/>
      <c r="G208" s="1"/>
      <c r="H208" s="1"/>
      <c r="I208" s="1"/>
      <c r="J208" s="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</row>
    <row r="209" spans="1:90" ht="16">
      <c r="A209" s="1"/>
      <c r="B209" s="14"/>
      <c r="C209" s="1"/>
      <c r="D209" s="1"/>
      <c r="E209" s="2"/>
      <c r="F209" s="2"/>
      <c r="G209" s="1"/>
      <c r="H209" s="1"/>
      <c r="I209" s="1"/>
      <c r="J209" s="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</row>
    <row r="210" spans="1:90" ht="16">
      <c r="A210" s="1"/>
      <c r="B210" s="14"/>
      <c r="C210" s="1"/>
      <c r="D210" s="1"/>
      <c r="E210" s="2"/>
      <c r="F210" s="2"/>
      <c r="G210" s="1"/>
      <c r="H210" s="1"/>
      <c r="I210" s="1"/>
      <c r="J210" s="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</row>
    <row r="211" spans="1:90" ht="16">
      <c r="A211" s="1"/>
      <c r="B211" s="14"/>
      <c r="C211" s="1"/>
      <c r="D211" s="1"/>
      <c r="E211" s="2"/>
      <c r="F211" s="2"/>
      <c r="G211" s="1"/>
      <c r="H211" s="1"/>
      <c r="I211" s="1"/>
      <c r="J211" s="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</row>
    <row r="212" spans="1:90" ht="16">
      <c r="A212" s="1"/>
      <c r="B212" s="14"/>
      <c r="C212" s="1"/>
      <c r="D212" s="1"/>
      <c r="E212" s="2"/>
      <c r="F212" s="2"/>
      <c r="G212" s="1"/>
      <c r="H212" s="1"/>
      <c r="I212" s="1"/>
      <c r="J212" s="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</row>
    <row r="213" spans="1:90" ht="16">
      <c r="A213" s="1"/>
      <c r="B213" s="14"/>
      <c r="C213" s="1"/>
      <c r="D213" s="1"/>
      <c r="E213" s="2"/>
      <c r="F213" s="2"/>
      <c r="G213" s="1"/>
      <c r="H213" s="1"/>
      <c r="I213" s="1"/>
      <c r="J213" s="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</row>
    <row r="214" spans="1:90" ht="16">
      <c r="A214" s="1"/>
      <c r="B214" s="14"/>
      <c r="C214" s="1"/>
      <c r="D214" s="1"/>
      <c r="E214" s="2"/>
      <c r="F214" s="2"/>
      <c r="G214" s="1"/>
      <c r="H214" s="1"/>
      <c r="I214" s="1"/>
      <c r="J214" s="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</row>
    <row r="215" spans="1:90" ht="16">
      <c r="A215" s="1"/>
      <c r="B215" s="14"/>
      <c r="C215" s="1"/>
      <c r="D215" s="1"/>
      <c r="E215" s="2"/>
      <c r="F215" s="2"/>
      <c r="G215" s="1"/>
      <c r="H215" s="1"/>
      <c r="I215" s="1"/>
      <c r="J215" s="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</row>
    <row r="216" spans="1:90" ht="16">
      <c r="A216" s="1"/>
      <c r="B216" s="14"/>
      <c r="C216" s="1"/>
      <c r="D216" s="1"/>
      <c r="E216" s="2"/>
      <c r="F216" s="2"/>
      <c r="G216" s="1"/>
      <c r="H216" s="1"/>
      <c r="I216" s="1"/>
      <c r="J216" s="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</row>
    <row r="217" spans="1:90" ht="16">
      <c r="A217" s="1"/>
      <c r="B217" s="14"/>
      <c r="C217" s="1"/>
      <c r="D217" s="1"/>
      <c r="E217" s="2"/>
      <c r="F217" s="2"/>
      <c r="G217" s="1"/>
      <c r="H217" s="1"/>
      <c r="I217" s="1"/>
      <c r="J217" s="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</row>
    <row r="218" spans="1:90" ht="16">
      <c r="A218" s="1"/>
      <c r="B218" s="14"/>
      <c r="C218" s="1"/>
      <c r="D218" s="1"/>
      <c r="E218" s="2"/>
      <c r="F218" s="2"/>
      <c r="G218" s="1"/>
      <c r="H218" s="1"/>
      <c r="I218" s="1"/>
      <c r="J218" s="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</row>
    <row r="219" spans="1:90" ht="16">
      <c r="A219" s="1"/>
      <c r="B219" s="14"/>
      <c r="C219" s="1"/>
      <c r="D219" s="1"/>
      <c r="E219" s="2"/>
      <c r="F219" s="2"/>
      <c r="G219" s="1"/>
      <c r="H219" s="1"/>
      <c r="I219" s="1"/>
      <c r="J219" s="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</row>
    <row r="220" spans="1:90" ht="16">
      <c r="A220" s="1"/>
      <c r="B220" s="14"/>
      <c r="C220" s="1"/>
      <c r="D220" s="1"/>
      <c r="E220" s="2"/>
      <c r="F220" s="2"/>
      <c r="G220" s="1"/>
      <c r="H220" s="1"/>
      <c r="I220" s="1"/>
      <c r="J220" s="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</row>
    <row r="221" spans="1:90" ht="16">
      <c r="A221" s="1"/>
      <c r="B221" s="14"/>
      <c r="C221" s="1"/>
      <c r="D221" s="1"/>
      <c r="E221" s="2"/>
      <c r="F221" s="2"/>
      <c r="G221" s="1"/>
      <c r="H221" s="1"/>
      <c r="I221" s="1"/>
      <c r="J221" s="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</row>
    <row r="222" spans="1:90" ht="16">
      <c r="A222" s="1"/>
      <c r="B222" s="14"/>
      <c r="C222" s="1"/>
      <c r="D222" s="1"/>
      <c r="E222" s="2"/>
      <c r="F222" s="2"/>
      <c r="G222" s="1"/>
      <c r="H222" s="1"/>
      <c r="I222" s="1"/>
      <c r="J222" s="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</row>
    <row r="223" spans="1:90" ht="16">
      <c r="A223" s="1"/>
      <c r="B223" s="14"/>
      <c r="C223" s="1"/>
      <c r="D223" s="1"/>
      <c r="E223" s="2"/>
      <c r="F223" s="2"/>
      <c r="G223" s="1"/>
      <c r="H223" s="1"/>
      <c r="I223" s="1"/>
      <c r="J223" s="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</row>
    <row r="224" spans="1:90" ht="16">
      <c r="A224" s="1"/>
      <c r="B224" s="14"/>
      <c r="C224" s="1"/>
      <c r="D224" s="1"/>
      <c r="E224" s="2"/>
      <c r="F224" s="2"/>
      <c r="G224" s="1"/>
      <c r="H224" s="1"/>
      <c r="I224" s="1"/>
      <c r="J224" s="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</row>
    <row r="225" spans="1:90" ht="16">
      <c r="A225" s="1"/>
      <c r="B225" s="14"/>
      <c r="C225" s="1"/>
      <c r="D225" s="1"/>
      <c r="E225" s="2"/>
      <c r="F225" s="2"/>
      <c r="G225" s="1"/>
      <c r="H225" s="1"/>
      <c r="I225" s="1"/>
      <c r="J225" s="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</row>
    <row r="226" spans="1:90" ht="16">
      <c r="A226" s="1"/>
      <c r="B226" s="14"/>
      <c r="C226" s="1"/>
      <c r="D226" s="1"/>
      <c r="E226" s="2"/>
      <c r="F226" s="2"/>
      <c r="G226" s="1"/>
      <c r="H226" s="1"/>
      <c r="I226" s="1"/>
      <c r="J226" s="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</row>
    <row r="227" spans="1:90" ht="16">
      <c r="A227" s="1"/>
      <c r="B227" s="14"/>
      <c r="C227" s="1"/>
      <c r="D227" s="1"/>
      <c r="E227" s="2"/>
      <c r="F227" s="2"/>
      <c r="G227" s="1"/>
      <c r="H227" s="1"/>
      <c r="I227" s="1"/>
      <c r="J227" s="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</row>
    <row r="228" spans="1:90" ht="16">
      <c r="A228" s="1"/>
      <c r="B228" s="14"/>
      <c r="C228" s="1"/>
      <c r="D228" s="1"/>
      <c r="E228" s="2"/>
      <c r="F228" s="2"/>
      <c r="G228" s="1"/>
      <c r="H228" s="1"/>
      <c r="I228" s="1"/>
      <c r="J228" s="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</row>
    <row r="229" spans="1:90" ht="16">
      <c r="A229" s="1"/>
      <c r="B229" s="14"/>
      <c r="C229" s="1"/>
      <c r="D229" s="1"/>
      <c r="E229" s="2"/>
      <c r="F229" s="2"/>
      <c r="G229" s="1"/>
      <c r="H229" s="1"/>
      <c r="I229" s="1"/>
      <c r="J229" s="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</row>
    <row r="230" spans="1:90" ht="16">
      <c r="A230" s="1"/>
      <c r="B230" s="14"/>
      <c r="C230" s="1"/>
      <c r="D230" s="1"/>
      <c r="E230" s="2"/>
      <c r="F230" s="2"/>
      <c r="G230" s="1"/>
      <c r="H230" s="1"/>
      <c r="I230" s="1"/>
      <c r="J230" s="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</row>
    <row r="231" spans="1:90" ht="16">
      <c r="A231" s="1"/>
      <c r="B231" s="14"/>
      <c r="C231" s="1"/>
      <c r="D231" s="1"/>
      <c r="E231" s="2"/>
      <c r="F231" s="2"/>
      <c r="G231" s="1"/>
      <c r="H231" s="1"/>
      <c r="I231" s="1"/>
      <c r="J231" s="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</row>
    <row r="232" spans="1:90" ht="16">
      <c r="A232" s="1"/>
      <c r="B232" s="14"/>
      <c r="C232" s="1"/>
      <c r="D232" s="1"/>
      <c r="E232" s="2"/>
      <c r="F232" s="2"/>
      <c r="G232" s="1"/>
      <c r="H232" s="1"/>
      <c r="I232" s="1"/>
      <c r="J232" s="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</row>
    <row r="233" spans="1:90" ht="16">
      <c r="A233" s="1"/>
      <c r="B233" s="14"/>
      <c r="C233" s="1"/>
      <c r="D233" s="1"/>
      <c r="E233" s="2"/>
      <c r="F233" s="2"/>
      <c r="G233" s="1"/>
      <c r="H233" s="1"/>
      <c r="I233" s="1"/>
      <c r="J233" s="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</row>
    <row r="234" spans="1:90" ht="16">
      <c r="A234" s="1"/>
      <c r="B234" s="14"/>
      <c r="C234" s="1"/>
      <c r="D234" s="1"/>
      <c r="E234" s="2"/>
      <c r="F234" s="2"/>
      <c r="G234" s="1"/>
      <c r="H234" s="1"/>
      <c r="I234" s="1"/>
      <c r="J234" s="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</row>
    <row r="235" spans="1:90" ht="16">
      <c r="A235" s="1"/>
      <c r="B235" s="14"/>
      <c r="C235" s="1"/>
      <c r="D235" s="1"/>
      <c r="E235" s="2"/>
      <c r="F235" s="2"/>
      <c r="G235" s="1"/>
      <c r="H235" s="1"/>
      <c r="I235" s="1"/>
      <c r="J235" s="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</row>
    <row r="236" spans="1:90" ht="16">
      <c r="A236" s="1"/>
      <c r="B236" s="14"/>
      <c r="C236" s="1"/>
      <c r="D236" s="1"/>
      <c r="E236" s="2"/>
      <c r="F236" s="2"/>
      <c r="G236" s="1"/>
      <c r="H236" s="1"/>
      <c r="I236" s="1"/>
      <c r="J236" s="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</row>
    <row r="237" spans="1:90" ht="16">
      <c r="A237" s="1"/>
      <c r="B237" s="14"/>
      <c r="C237" s="1"/>
      <c r="D237" s="1"/>
      <c r="E237" s="2"/>
      <c r="F237" s="2"/>
      <c r="G237" s="1"/>
      <c r="H237" s="1"/>
      <c r="I237" s="1"/>
      <c r="J237" s="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</row>
    <row r="238" spans="1:90" ht="16">
      <c r="A238" s="1"/>
      <c r="B238" s="14"/>
      <c r="C238" s="1"/>
      <c r="D238" s="1"/>
      <c r="E238" s="2"/>
      <c r="F238" s="2"/>
      <c r="G238" s="1"/>
      <c r="H238" s="1"/>
      <c r="I238" s="1"/>
      <c r="J238" s="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</row>
    <row r="239" spans="1:90" ht="16">
      <c r="A239" s="1"/>
      <c r="B239" s="14"/>
      <c r="C239" s="1"/>
      <c r="D239" s="1"/>
      <c r="E239" s="2"/>
      <c r="F239" s="2"/>
      <c r="G239" s="1"/>
      <c r="H239" s="1"/>
      <c r="I239" s="1"/>
      <c r="J239" s="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</row>
    <row r="240" spans="1:90" ht="16">
      <c r="A240" s="1"/>
      <c r="B240" s="14"/>
      <c r="C240" s="1"/>
      <c r="D240" s="1"/>
      <c r="E240" s="2"/>
      <c r="F240" s="2"/>
      <c r="G240" s="1"/>
      <c r="H240" s="1"/>
      <c r="I240" s="1"/>
      <c r="J240" s="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</row>
    <row r="241" spans="1:90" ht="16">
      <c r="A241" s="1"/>
      <c r="B241" s="14"/>
      <c r="C241" s="1"/>
      <c r="D241" s="1"/>
      <c r="E241" s="2"/>
      <c r="F241" s="2"/>
      <c r="G241" s="1"/>
      <c r="H241" s="1"/>
      <c r="I241" s="1"/>
      <c r="J241" s="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</row>
    <row r="242" spans="1:90" ht="16">
      <c r="A242" s="1"/>
      <c r="B242" s="14"/>
      <c r="C242" s="1"/>
      <c r="D242" s="1"/>
      <c r="E242" s="2"/>
      <c r="F242" s="2"/>
      <c r="G242" s="1"/>
      <c r="H242" s="1"/>
      <c r="I242" s="1"/>
      <c r="J242" s="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</row>
    <row r="243" spans="1:90" ht="16">
      <c r="A243" s="1"/>
      <c r="B243" s="14"/>
      <c r="C243" s="1"/>
      <c r="D243" s="1"/>
      <c r="E243" s="2"/>
      <c r="F243" s="2"/>
      <c r="G243" s="1"/>
      <c r="H243" s="1"/>
      <c r="I243" s="1"/>
      <c r="J243" s="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</row>
    <row r="244" spans="1:90" ht="16">
      <c r="A244" s="1"/>
      <c r="B244" s="14"/>
      <c r="C244" s="1"/>
      <c r="D244" s="1"/>
      <c r="E244" s="2"/>
      <c r="F244" s="2"/>
      <c r="G244" s="1"/>
      <c r="H244" s="1"/>
      <c r="I244" s="1"/>
      <c r="J244" s="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</row>
    <row r="245" spans="1:90" ht="16">
      <c r="A245" s="1"/>
      <c r="B245" s="14"/>
      <c r="C245" s="1"/>
      <c r="D245" s="1"/>
      <c r="E245" s="2"/>
      <c r="F245" s="2"/>
      <c r="G245" s="1"/>
      <c r="H245" s="1"/>
      <c r="I245" s="1"/>
      <c r="J245" s="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</row>
    <row r="246" spans="1:90" ht="16">
      <c r="A246" s="1"/>
      <c r="B246" s="14"/>
      <c r="C246" s="1"/>
      <c r="D246" s="1"/>
      <c r="E246" s="2"/>
      <c r="F246" s="2"/>
      <c r="G246" s="1"/>
      <c r="H246" s="1"/>
      <c r="I246" s="1"/>
      <c r="J246" s="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</row>
    <row r="247" spans="1:90" ht="16">
      <c r="A247" s="1"/>
      <c r="B247" s="14"/>
      <c r="C247" s="1"/>
      <c r="D247" s="1"/>
      <c r="E247" s="2"/>
      <c r="F247" s="2"/>
      <c r="G247" s="1"/>
      <c r="H247" s="1"/>
      <c r="I247" s="1"/>
      <c r="J247" s="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</row>
    <row r="248" spans="1:90" ht="16">
      <c r="A248" s="1"/>
      <c r="B248" s="14"/>
      <c r="C248" s="1"/>
      <c r="D248" s="1"/>
      <c r="E248" s="2"/>
      <c r="F248" s="2"/>
      <c r="G248" s="1"/>
      <c r="H248" s="1"/>
      <c r="I248" s="1"/>
      <c r="J248" s="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</row>
    <row r="249" spans="1:90" ht="16">
      <c r="A249" s="1"/>
      <c r="B249" s="14"/>
      <c r="C249" s="1"/>
      <c r="D249" s="1"/>
      <c r="E249" s="2"/>
      <c r="F249" s="2"/>
      <c r="G249" s="1"/>
      <c r="H249" s="1"/>
      <c r="I249" s="1"/>
      <c r="J249" s="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</row>
    <row r="250" spans="1:90" ht="16">
      <c r="A250" s="1"/>
      <c r="B250" s="14"/>
      <c r="C250" s="1"/>
      <c r="D250" s="1"/>
      <c r="E250" s="2"/>
      <c r="F250" s="2"/>
      <c r="G250" s="1"/>
      <c r="H250" s="1"/>
      <c r="I250" s="1"/>
      <c r="J250" s="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</row>
    <row r="251" spans="1:90" ht="16">
      <c r="A251" s="1"/>
      <c r="B251" s="14"/>
      <c r="C251" s="1"/>
      <c r="D251" s="1"/>
      <c r="E251" s="2"/>
      <c r="F251" s="2"/>
      <c r="G251" s="1"/>
      <c r="H251" s="1"/>
      <c r="I251" s="1"/>
      <c r="J251" s="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</row>
    <row r="252" spans="1:90" ht="16">
      <c r="A252" s="1"/>
      <c r="B252" s="14"/>
      <c r="C252" s="1"/>
      <c r="D252" s="1"/>
      <c r="E252" s="2"/>
      <c r="F252" s="2"/>
      <c r="G252" s="1"/>
      <c r="H252" s="1"/>
      <c r="I252" s="1"/>
      <c r="J252" s="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</row>
    <row r="253" spans="1:90" ht="16">
      <c r="A253" s="1"/>
      <c r="B253" s="14"/>
      <c r="C253" s="1"/>
      <c r="D253" s="1"/>
      <c r="E253" s="2"/>
      <c r="F253" s="2"/>
      <c r="G253" s="1"/>
      <c r="H253" s="1"/>
      <c r="I253" s="1"/>
      <c r="J253" s="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</row>
    <row r="254" spans="1:90" ht="16">
      <c r="A254" s="1"/>
      <c r="B254" s="14"/>
      <c r="C254" s="1"/>
      <c r="D254" s="1"/>
      <c r="E254" s="2"/>
      <c r="F254" s="2"/>
      <c r="G254" s="1"/>
      <c r="H254" s="1"/>
      <c r="I254" s="1"/>
      <c r="J254" s="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</row>
    <row r="255" spans="1:90" ht="16">
      <c r="A255" s="1"/>
      <c r="B255" s="14"/>
      <c r="C255" s="1"/>
      <c r="D255" s="1"/>
      <c r="E255" s="2"/>
      <c r="F255" s="2"/>
      <c r="G255" s="1"/>
      <c r="H255" s="1"/>
      <c r="I255" s="1"/>
      <c r="J255" s="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</row>
    <row r="256" spans="1:90" ht="16">
      <c r="A256" s="1"/>
      <c r="B256" s="14"/>
      <c r="C256" s="1"/>
      <c r="D256" s="1"/>
      <c r="E256" s="2"/>
      <c r="F256" s="2"/>
      <c r="G256" s="1"/>
      <c r="H256" s="1"/>
      <c r="I256" s="1"/>
      <c r="J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</row>
    <row r="257" spans="1:90" ht="16">
      <c r="A257" s="1"/>
      <c r="B257" s="14"/>
      <c r="C257" s="1"/>
      <c r="D257" s="1"/>
      <c r="E257" s="2"/>
      <c r="F257" s="2"/>
      <c r="G257" s="1"/>
      <c r="H257" s="1"/>
      <c r="I257" s="1"/>
      <c r="J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</row>
    <row r="258" spans="1:90" ht="16">
      <c r="A258" s="1"/>
      <c r="B258" s="14"/>
      <c r="C258" s="1"/>
      <c r="D258" s="1"/>
      <c r="E258" s="2"/>
      <c r="F258" s="2"/>
      <c r="G258" s="1"/>
      <c r="H258" s="1"/>
      <c r="I258" s="1"/>
      <c r="J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</row>
    <row r="259" spans="1:90" ht="16">
      <c r="A259" s="1"/>
      <c r="B259" s="14"/>
      <c r="C259" s="1"/>
      <c r="D259" s="1"/>
      <c r="E259" s="2"/>
      <c r="F259" s="2"/>
      <c r="G259" s="1"/>
      <c r="H259" s="1"/>
      <c r="I259" s="1"/>
      <c r="J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</row>
    <row r="260" spans="1:90" ht="16">
      <c r="A260" s="1"/>
      <c r="B260" s="14"/>
      <c r="C260" s="1"/>
      <c r="D260" s="1"/>
      <c r="E260" s="2"/>
      <c r="F260" s="2"/>
      <c r="G260" s="1"/>
      <c r="H260" s="1"/>
      <c r="I260" s="1"/>
      <c r="J260" s="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</row>
    <row r="261" spans="1:90" ht="16">
      <c r="A261" s="1"/>
      <c r="B261" s="14"/>
      <c r="C261" s="1"/>
      <c r="D261" s="1"/>
      <c r="E261" s="2"/>
      <c r="F261" s="2"/>
      <c r="G261" s="1"/>
      <c r="H261" s="1"/>
      <c r="I261" s="1"/>
      <c r="J261" s="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</row>
    <row r="262" spans="1:90" ht="16">
      <c r="A262" s="1"/>
      <c r="B262" s="14"/>
      <c r="C262" s="1"/>
      <c r="D262" s="1"/>
      <c r="E262" s="2"/>
      <c r="F262" s="2"/>
      <c r="G262" s="1"/>
      <c r="H262" s="1"/>
      <c r="I262" s="1"/>
      <c r="J262" s="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</row>
    <row r="263" spans="1:90" ht="16">
      <c r="A263" s="1"/>
      <c r="B263" s="14"/>
      <c r="C263" s="1"/>
      <c r="D263" s="1"/>
      <c r="E263" s="2"/>
      <c r="F263" s="2"/>
      <c r="G263" s="1"/>
      <c r="H263" s="1"/>
      <c r="I263" s="1"/>
      <c r="J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</row>
    <row r="264" spans="1:90" ht="16">
      <c r="A264" s="1"/>
      <c r="B264" s="14"/>
      <c r="C264" s="1"/>
      <c r="D264" s="1"/>
      <c r="E264" s="2"/>
      <c r="F264" s="2"/>
      <c r="G264" s="1"/>
      <c r="H264" s="1"/>
      <c r="I264" s="1"/>
      <c r="J264" s="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</row>
    <row r="265" spans="1:90" ht="16">
      <c r="A265" s="1"/>
      <c r="B265" s="14"/>
      <c r="C265" s="1"/>
      <c r="D265" s="1"/>
      <c r="E265" s="2"/>
      <c r="F265" s="2"/>
      <c r="G265" s="1"/>
      <c r="H265" s="1"/>
      <c r="I265" s="1"/>
      <c r="J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</row>
    <row r="266" spans="1:90" ht="16">
      <c r="A266" s="1"/>
      <c r="B266" s="14"/>
      <c r="C266" s="1"/>
      <c r="D266" s="1"/>
      <c r="E266" s="2"/>
      <c r="F266" s="2"/>
      <c r="G266" s="1"/>
      <c r="H266" s="1"/>
      <c r="I266" s="1"/>
      <c r="J266" s="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</row>
    <row r="267" spans="1:90" ht="16">
      <c r="A267" s="1"/>
      <c r="B267" s="14"/>
      <c r="C267" s="1"/>
      <c r="D267" s="1"/>
      <c r="E267" s="2"/>
      <c r="F267" s="2"/>
      <c r="G267" s="1"/>
      <c r="H267" s="1"/>
      <c r="I267" s="1"/>
      <c r="J267" s="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</row>
    <row r="268" spans="1:90" ht="16">
      <c r="A268" s="1"/>
      <c r="B268" s="14"/>
      <c r="C268" s="1"/>
      <c r="D268" s="1"/>
      <c r="E268" s="2"/>
      <c r="F268" s="2"/>
      <c r="G268" s="1"/>
      <c r="H268" s="1"/>
      <c r="I268" s="1"/>
      <c r="J268" s="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</row>
    <row r="269" spans="1:90" ht="16">
      <c r="A269" s="1"/>
      <c r="B269" s="14"/>
      <c r="C269" s="1"/>
      <c r="D269" s="1"/>
      <c r="E269" s="2"/>
      <c r="F269" s="2"/>
      <c r="G269" s="1"/>
      <c r="H269" s="1"/>
      <c r="I269" s="1"/>
      <c r="J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</row>
    <row r="270" spans="1:90" ht="16">
      <c r="A270" s="1"/>
      <c r="B270" s="14"/>
      <c r="C270" s="1"/>
      <c r="D270" s="1"/>
      <c r="E270" s="2"/>
      <c r="F270" s="2"/>
      <c r="G270" s="1"/>
      <c r="H270" s="1"/>
      <c r="I270" s="1"/>
      <c r="J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</row>
    <row r="271" spans="1:90" ht="16">
      <c r="A271" s="1"/>
      <c r="B271" s="14"/>
      <c r="C271" s="1"/>
      <c r="D271" s="1"/>
      <c r="E271" s="2"/>
      <c r="F271" s="2"/>
      <c r="G271" s="1"/>
      <c r="H271" s="1"/>
      <c r="I271" s="1"/>
      <c r="J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</row>
    <row r="272" spans="1:90" ht="16">
      <c r="A272" s="1"/>
      <c r="B272" s="14"/>
      <c r="C272" s="1"/>
      <c r="D272" s="1"/>
      <c r="E272" s="2"/>
      <c r="F272" s="2"/>
      <c r="G272" s="1"/>
      <c r="H272" s="1"/>
      <c r="I272" s="1"/>
      <c r="J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</row>
    <row r="273" spans="1:90" ht="16">
      <c r="A273" s="1"/>
      <c r="B273" s="14"/>
      <c r="C273" s="1"/>
      <c r="D273" s="1"/>
      <c r="E273" s="2"/>
      <c r="F273" s="2"/>
      <c r="G273" s="1"/>
      <c r="H273" s="1"/>
      <c r="I273" s="1"/>
      <c r="J273" s="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</row>
    <row r="274" spans="1:90" ht="16">
      <c r="A274" s="1"/>
      <c r="B274" s="14"/>
      <c r="C274" s="1"/>
      <c r="D274" s="1"/>
      <c r="E274" s="2"/>
      <c r="F274" s="2"/>
      <c r="G274" s="1"/>
      <c r="H274" s="1"/>
      <c r="I274" s="1"/>
      <c r="J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</row>
    <row r="275" spans="1:90" ht="16">
      <c r="A275" s="1"/>
      <c r="B275" s="14"/>
      <c r="C275" s="1"/>
      <c r="D275" s="1"/>
      <c r="E275" s="2"/>
      <c r="F275" s="2"/>
      <c r="G275" s="1"/>
      <c r="H275" s="1"/>
      <c r="I275" s="1"/>
      <c r="J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</row>
    <row r="276" spans="1:90" ht="16">
      <c r="A276" s="1"/>
      <c r="B276" s="14"/>
      <c r="C276" s="1"/>
      <c r="D276" s="1"/>
      <c r="E276" s="2"/>
      <c r="F276" s="2"/>
      <c r="G276" s="1"/>
      <c r="H276" s="1"/>
      <c r="I276" s="1"/>
      <c r="J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</row>
    <row r="277" spans="1:90" ht="16">
      <c r="A277" s="1"/>
      <c r="B277" s="14"/>
      <c r="C277" s="1"/>
      <c r="D277" s="1"/>
      <c r="E277" s="2"/>
      <c r="F277" s="2"/>
      <c r="G277" s="1"/>
      <c r="H277" s="1"/>
      <c r="I277" s="1"/>
      <c r="J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</row>
    <row r="278" spans="1:90" ht="16">
      <c r="A278" s="1"/>
      <c r="B278" s="14"/>
      <c r="C278" s="1"/>
      <c r="D278" s="1"/>
      <c r="E278" s="2"/>
      <c r="F278" s="2"/>
      <c r="G278" s="1"/>
      <c r="H278" s="1"/>
      <c r="I278" s="1"/>
      <c r="J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</row>
    <row r="279" spans="1:90" ht="16">
      <c r="A279" s="1"/>
      <c r="B279" s="14"/>
      <c r="C279" s="1"/>
      <c r="D279" s="1"/>
      <c r="E279" s="2"/>
      <c r="F279" s="2"/>
      <c r="G279" s="1"/>
      <c r="H279" s="1"/>
      <c r="I279" s="1"/>
      <c r="J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</row>
    <row r="280" spans="1:90" ht="16">
      <c r="A280" s="1"/>
      <c r="B280" s="14"/>
      <c r="C280" s="1"/>
      <c r="D280" s="1"/>
      <c r="E280" s="2"/>
      <c r="F280" s="2"/>
      <c r="G280" s="1"/>
      <c r="H280" s="1"/>
      <c r="I280" s="1"/>
      <c r="J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</row>
    <row r="281" spans="1:90" ht="16">
      <c r="A281" s="1"/>
      <c r="B281" s="14"/>
      <c r="C281" s="1"/>
      <c r="D281" s="1"/>
      <c r="E281" s="2"/>
      <c r="F281" s="2"/>
      <c r="G281" s="1"/>
      <c r="H281" s="1"/>
      <c r="I281" s="1"/>
      <c r="J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</row>
    <row r="282" spans="1:90" ht="16">
      <c r="A282" s="1"/>
      <c r="B282" s="14"/>
      <c r="C282" s="1"/>
      <c r="D282" s="1"/>
      <c r="E282" s="2"/>
      <c r="F282" s="2"/>
      <c r="G282" s="1"/>
      <c r="H282" s="1"/>
      <c r="I282" s="1"/>
      <c r="J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</row>
    <row r="283" spans="1:90" ht="16">
      <c r="A283" s="1"/>
      <c r="B283" s="14"/>
      <c r="C283" s="1"/>
      <c r="D283" s="1"/>
      <c r="E283" s="2"/>
      <c r="F283" s="2"/>
      <c r="G283" s="1"/>
      <c r="H283" s="1"/>
      <c r="I283" s="1"/>
      <c r="J283" s="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</row>
    <row r="284" spans="1:90" ht="16">
      <c r="A284" s="1"/>
      <c r="B284" s="14"/>
      <c r="C284" s="1"/>
      <c r="D284" s="1"/>
      <c r="E284" s="2"/>
      <c r="F284" s="2"/>
      <c r="G284" s="1"/>
      <c r="H284" s="1"/>
      <c r="I284" s="1"/>
      <c r="J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</row>
    <row r="285" spans="1:90" ht="16">
      <c r="A285" s="1"/>
      <c r="B285" s="14"/>
      <c r="C285" s="1"/>
      <c r="D285" s="1"/>
      <c r="E285" s="2"/>
      <c r="F285" s="2"/>
      <c r="G285" s="1"/>
      <c r="H285" s="1"/>
      <c r="I285" s="1"/>
      <c r="J285" s="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</row>
    <row r="286" spans="1:90" ht="16">
      <c r="A286" s="1"/>
      <c r="B286" s="14"/>
      <c r="C286" s="1"/>
      <c r="D286" s="1"/>
      <c r="E286" s="2"/>
      <c r="F286" s="2"/>
      <c r="G286" s="1"/>
      <c r="H286" s="1"/>
      <c r="I286" s="1"/>
      <c r="J286" s="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</row>
    <row r="287" spans="1:90" ht="16">
      <c r="A287" s="1"/>
      <c r="B287" s="14"/>
      <c r="C287" s="1"/>
      <c r="D287" s="1"/>
      <c r="E287" s="2"/>
      <c r="F287" s="2"/>
      <c r="G287" s="1"/>
      <c r="H287" s="1"/>
      <c r="I287" s="1"/>
      <c r="J287" s="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</row>
    <row r="288" spans="1:90" ht="16">
      <c r="A288" s="1"/>
      <c r="B288" s="14"/>
      <c r="C288" s="1"/>
      <c r="D288" s="1"/>
      <c r="E288" s="2"/>
      <c r="F288" s="2"/>
      <c r="G288" s="1"/>
      <c r="H288" s="1"/>
      <c r="I288" s="1"/>
      <c r="J288" s="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</row>
    <row r="289" spans="1:90" ht="16">
      <c r="A289" s="1"/>
      <c r="B289" s="14"/>
      <c r="C289" s="1"/>
      <c r="D289" s="1"/>
      <c r="E289" s="2"/>
      <c r="F289" s="2"/>
      <c r="G289" s="1"/>
      <c r="H289" s="1"/>
      <c r="I289" s="1"/>
      <c r="J289" s="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</row>
    <row r="290" spans="1:90" ht="16">
      <c r="A290" s="1"/>
      <c r="B290" s="14"/>
      <c r="C290" s="1"/>
      <c r="D290" s="1"/>
      <c r="E290" s="2"/>
      <c r="F290" s="2"/>
      <c r="G290" s="1"/>
      <c r="H290" s="1"/>
      <c r="I290" s="1"/>
      <c r="J290" s="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</row>
    <row r="291" spans="1:90" ht="16">
      <c r="A291" s="1"/>
      <c r="B291" s="14"/>
      <c r="C291" s="1"/>
      <c r="D291" s="1"/>
      <c r="E291" s="2"/>
      <c r="F291" s="2"/>
      <c r="G291" s="1"/>
      <c r="H291" s="1"/>
      <c r="I291" s="1"/>
      <c r="J291" s="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</row>
    <row r="292" spans="1:90" ht="16">
      <c r="A292" s="1"/>
      <c r="B292" s="14"/>
      <c r="C292" s="1"/>
      <c r="D292" s="1"/>
      <c r="E292" s="2"/>
      <c r="F292" s="2"/>
      <c r="G292" s="1"/>
      <c r="H292" s="1"/>
      <c r="I292" s="1"/>
      <c r="J292" s="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</row>
    <row r="293" spans="1:90" ht="16">
      <c r="A293" s="1"/>
      <c r="B293" s="14"/>
      <c r="C293" s="1"/>
      <c r="D293" s="1"/>
      <c r="E293" s="2"/>
      <c r="F293" s="2"/>
      <c r="G293" s="1"/>
      <c r="H293" s="1"/>
      <c r="I293" s="1"/>
      <c r="J293" s="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</row>
    <row r="294" spans="1:90" ht="16">
      <c r="A294" s="1"/>
      <c r="B294" s="14"/>
      <c r="C294" s="1"/>
      <c r="D294" s="1"/>
      <c r="E294" s="2"/>
      <c r="F294" s="2"/>
      <c r="G294" s="1"/>
      <c r="H294" s="1"/>
      <c r="I294" s="1"/>
      <c r="J294" s="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</row>
    <row r="295" spans="1:90" ht="16">
      <c r="A295" s="1"/>
      <c r="B295" s="14"/>
      <c r="C295" s="1"/>
      <c r="D295" s="1"/>
      <c r="E295" s="2"/>
      <c r="F295" s="2"/>
      <c r="G295" s="1"/>
      <c r="H295" s="1"/>
      <c r="I295" s="1"/>
      <c r="J295" s="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</row>
    <row r="296" spans="1:90" ht="16">
      <c r="A296" s="1"/>
      <c r="B296" s="14"/>
      <c r="C296" s="1"/>
      <c r="D296" s="1"/>
      <c r="E296" s="2"/>
      <c r="F296" s="2"/>
      <c r="G296" s="1"/>
      <c r="H296" s="1"/>
      <c r="I296" s="1"/>
      <c r="J296" s="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</row>
    <row r="297" spans="1:90" ht="16">
      <c r="A297" s="1"/>
      <c r="B297" s="14"/>
      <c r="C297" s="1"/>
      <c r="D297" s="1"/>
      <c r="E297" s="2"/>
      <c r="F297" s="2"/>
      <c r="G297" s="1"/>
      <c r="H297" s="1"/>
      <c r="I297" s="1"/>
      <c r="J297" s="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</row>
    <row r="298" spans="1:90" ht="16">
      <c r="A298" s="1"/>
      <c r="B298" s="14"/>
      <c r="C298" s="1"/>
      <c r="D298" s="1"/>
      <c r="E298" s="2"/>
      <c r="F298" s="2"/>
      <c r="G298" s="1"/>
      <c r="H298" s="1"/>
      <c r="I298" s="1"/>
      <c r="J298" s="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</row>
    <row r="299" spans="1:90" ht="16">
      <c r="A299" s="1"/>
      <c r="B299" s="14"/>
      <c r="C299" s="1"/>
      <c r="D299" s="1"/>
      <c r="E299" s="2"/>
      <c r="F299" s="2"/>
      <c r="G299" s="1"/>
      <c r="H299" s="1"/>
      <c r="I299" s="1"/>
      <c r="J299" s="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</row>
    <row r="300" spans="1:90" ht="16">
      <c r="A300" s="1"/>
      <c r="B300" s="14"/>
      <c r="C300" s="1"/>
      <c r="D300" s="1"/>
      <c r="E300" s="2"/>
      <c r="F300" s="2"/>
      <c r="G300" s="1"/>
      <c r="H300" s="1"/>
      <c r="I300" s="1"/>
      <c r="J300" s="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</row>
    <row r="301" spans="1:90" ht="16">
      <c r="A301" s="1"/>
      <c r="B301" s="14"/>
      <c r="C301" s="1"/>
      <c r="D301" s="1"/>
      <c r="E301" s="2"/>
      <c r="F301" s="2"/>
      <c r="G301" s="1"/>
      <c r="H301" s="1"/>
      <c r="I301" s="1"/>
      <c r="J301" s="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</row>
    <row r="302" spans="1:90" ht="16">
      <c r="A302" s="1"/>
      <c r="B302" s="14"/>
      <c r="C302" s="1"/>
      <c r="D302" s="1"/>
      <c r="E302" s="2"/>
      <c r="F302" s="2"/>
      <c r="G302" s="1"/>
      <c r="H302" s="1"/>
      <c r="I302" s="1"/>
      <c r="J302" s="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</row>
    <row r="303" spans="1:90" ht="16">
      <c r="A303" s="1"/>
      <c r="B303" s="14"/>
      <c r="C303" s="1"/>
      <c r="D303" s="1"/>
      <c r="E303" s="2"/>
      <c r="F303" s="2"/>
      <c r="G303" s="1"/>
      <c r="H303" s="1"/>
      <c r="I303" s="1"/>
      <c r="J303" s="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</row>
    <row r="304" spans="1:90" ht="16">
      <c r="A304" s="1"/>
      <c r="B304" s="14"/>
      <c r="C304" s="1"/>
      <c r="D304" s="1"/>
      <c r="E304" s="2"/>
      <c r="F304" s="2"/>
      <c r="G304" s="1"/>
      <c r="H304" s="1"/>
      <c r="I304" s="1"/>
      <c r="J304" s="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</row>
    <row r="305" spans="1:90" ht="16">
      <c r="A305" s="1"/>
      <c r="B305" s="14"/>
      <c r="C305" s="1"/>
      <c r="D305" s="1"/>
      <c r="E305" s="2"/>
      <c r="F305" s="2"/>
      <c r="G305" s="1"/>
      <c r="H305" s="1"/>
      <c r="I305" s="1"/>
      <c r="J305" s="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</row>
    <row r="306" spans="1:90" ht="16">
      <c r="A306" s="1"/>
      <c r="B306" s="14"/>
      <c r="C306" s="1"/>
      <c r="D306" s="1"/>
      <c r="E306" s="2"/>
      <c r="F306" s="2"/>
      <c r="G306" s="1"/>
      <c r="H306" s="1"/>
      <c r="I306" s="1"/>
      <c r="J306" s="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</row>
    <row r="307" spans="1:90" ht="16">
      <c r="A307" s="1"/>
      <c r="B307" s="14"/>
      <c r="C307" s="1"/>
      <c r="D307" s="1"/>
      <c r="E307" s="2"/>
      <c r="F307" s="2"/>
      <c r="G307" s="1"/>
      <c r="H307" s="1"/>
      <c r="I307" s="1"/>
      <c r="J307" s="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</row>
    <row r="308" spans="1:90" ht="16">
      <c r="A308" s="1"/>
      <c r="B308" s="14"/>
      <c r="C308" s="1"/>
      <c r="D308" s="1"/>
      <c r="E308" s="2"/>
      <c r="F308" s="2"/>
      <c r="G308" s="1"/>
      <c r="H308" s="1"/>
      <c r="I308" s="1"/>
      <c r="J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</row>
    <row r="309" spans="1:90" ht="16">
      <c r="A309" s="1"/>
      <c r="B309" s="14"/>
      <c r="C309" s="1"/>
      <c r="D309" s="1"/>
      <c r="E309" s="2"/>
      <c r="F309" s="2"/>
      <c r="G309" s="1"/>
      <c r="H309" s="1"/>
      <c r="I309" s="1"/>
      <c r="J309" s="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</row>
    <row r="310" spans="1:90" ht="16">
      <c r="A310" s="1"/>
      <c r="B310" s="14"/>
      <c r="C310" s="1"/>
      <c r="D310" s="1"/>
      <c r="E310" s="2"/>
      <c r="F310" s="2"/>
      <c r="G310" s="1"/>
      <c r="H310" s="1"/>
      <c r="I310" s="1"/>
      <c r="J310" s="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</row>
    <row r="311" spans="1:90" ht="16">
      <c r="A311" s="1"/>
      <c r="B311" s="14"/>
      <c r="C311" s="1"/>
      <c r="D311" s="1"/>
      <c r="E311" s="2"/>
      <c r="F311" s="2"/>
      <c r="G311" s="1"/>
      <c r="H311" s="1"/>
      <c r="I311" s="1"/>
      <c r="J311" s="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</row>
    <row r="312" spans="1:90" ht="16">
      <c r="A312" s="1"/>
      <c r="B312" s="14"/>
      <c r="C312" s="1"/>
      <c r="D312" s="1"/>
      <c r="E312" s="2"/>
      <c r="F312" s="2"/>
      <c r="G312" s="1"/>
      <c r="H312" s="1"/>
      <c r="I312" s="1"/>
      <c r="J312" s="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</row>
    <row r="313" spans="1:90" ht="16">
      <c r="A313" s="1"/>
      <c r="B313" s="14"/>
      <c r="C313" s="1"/>
      <c r="D313" s="1"/>
      <c r="E313" s="2"/>
      <c r="F313" s="2"/>
      <c r="G313" s="1"/>
      <c r="H313" s="1"/>
      <c r="I313" s="1"/>
      <c r="J313" s="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</row>
    <row r="314" spans="1:90" ht="16">
      <c r="A314" s="1"/>
      <c r="B314" s="14"/>
      <c r="C314" s="1"/>
      <c r="D314" s="1"/>
      <c r="E314" s="2"/>
      <c r="F314" s="2"/>
      <c r="G314" s="1"/>
      <c r="H314" s="1"/>
      <c r="I314" s="1"/>
      <c r="J314" s="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</row>
    <row r="315" spans="1:90" ht="16">
      <c r="A315" s="1"/>
      <c r="B315" s="14"/>
      <c r="C315" s="1"/>
      <c r="D315" s="1"/>
      <c r="E315" s="2"/>
      <c r="F315" s="2"/>
      <c r="G315" s="1"/>
      <c r="H315" s="1"/>
      <c r="I315" s="1"/>
      <c r="J315" s="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</row>
    <row r="316" spans="1:90" ht="16">
      <c r="A316" s="1"/>
      <c r="B316" s="14"/>
      <c r="C316" s="1"/>
      <c r="D316" s="1"/>
      <c r="E316" s="2"/>
      <c r="F316" s="2"/>
      <c r="G316" s="1"/>
      <c r="H316" s="1"/>
      <c r="I316" s="1"/>
      <c r="J316" s="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</row>
    <row r="317" spans="1:90" ht="16">
      <c r="A317" s="1"/>
      <c r="B317" s="14"/>
      <c r="C317" s="1"/>
      <c r="D317" s="1"/>
      <c r="E317" s="2"/>
      <c r="F317" s="2"/>
      <c r="G317" s="1"/>
      <c r="H317" s="1"/>
      <c r="I317" s="1"/>
      <c r="J317" s="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</row>
    <row r="318" spans="1:90" ht="16">
      <c r="A318" s="1"/>
      <c r="B318" s="14"/>
      <c r="C318" s="1"/>
      <c r="D318" s="1"/>
      <c r="E318" s="2"/>
      <c r="F318" s="2"/>
      <c r="G318" s="1"/>
      <c r="H318" s="1"/>
      <c r="I318" s="1"/>
      <c r="J318" s="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</row>
    <row r="319" spans="1:90" ht="16">
      <c r="A319" s="1"/>
      <c r="B319" s="14"/>
      <c r="C319" s="1"/>
      <c r="D319" s="1"/>
      <c r="E319" s="2"/>
      <c r="F319" s="2"/>
      <c r="G319" s="1"/>
      <c r="H319" s="1"/>
      <c r="I319" s="1"/>
      <c r="J319" s="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</row>
    <row r="320" spans="1:90" ht="16">
      <c r="A320" s="1"/>
      <c r="B320" s="14"/>
      <c r="C320" s="1"/>
      <c r="D320" s="1"/>
      <c r="E320" s="2"/>
      <c r="F320" s="2"/>
      <c r="G320" s="1"/>
      <c r="H320" s="1"/>
      <c r="I320" s="1"/>
      <c r="J320" s="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</row>
    <row r="321" spans="1:90" ht="16">
      <c r="A321" s="1"/>
      <c r="B321" s="14"/>
      <c r="C321" s="1"/>
      <c r="D321" s="1"/>
      <c r="E321" s="2"/>
      <c r="F321" s="2"/>
      <c r="G321" s="1"/>
      <c r="H321" s="1"/>
      <c r="I321" s="1"/>
      <c r="J321" s="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</row>
    <row r="322" spans="1:90" ht="16">
      <c r="A322" s="1"/>
      <c r="B322" s="14"/>
      <c r="C322" s="1"/>
      <c r="D322" s="1"/>
      <c r="E322" s="2"/>
      <c r="F322" s="2"/>
      <c r="G322" s="1"/>
      <c r="H322" s="1"/>
      <c r="I322" s="1"/>
      <c r="J322" s="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</row>
    <row r="323" spans="1:90" ht="16">
      <c r="A323" s="1"/>
      <c r="B323" s="14"/>
      <c r="C323" s="1"/>
      <c r="D323" s="1"/>
      <c r="E323" s="2"/>
      <c r="F323" s="2"/>
      <c r="G323" s="1"/>
      <c r="H323" s="1"/>
      <c r="I323" s="1"/>
      <c r="J323" s="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</row>
    <row r="324" spans="1:90" ht="16">
      <c r="A324" s="1"/>
      <c r="B324" s="14"/>
      <c r="C324" s="1"/>
      <c r="D324" s="1"/>
      <c r="E324" s="2"/>
      <c r="F324" s="2"/>
      <c r="G324" s="1"/>
      <c r="H324" s="1"/>
      <c r="I324" s="1"/>
      <c r="J324" s="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</row>
    <row r="325" spans="1:90" ht="16">
      <c r="A325" s="1"/>
      <c r="B325" s="14"/>
      <c r="C325" s="1"/>
      <c r="D325" s="1"/>
      <c r="E325" s="2"/>
      <c r="F325" s="2"/>
      <c r="G325" s="1"/>
      <c r="H325" s="1"/>
      <c r="I325" s="1"/>
      <c r="J325" s="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</row>
    <row r="326" spans="1:90" ht="16">
      <c r="A326" s="1"/>
      <c r="B326" s="14"/>
      <c r="C326" s="1"/>
      <c r="D326" s="1"/>
      <c r="E326" s="2"/>
      <c r="F326" s="2"/>
      <c r="G326" s="1"/>
      <c r="H326" s="1"/>
      <c r="I326" s="1"/>
      <c r="J326" s="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</row>
    <row r="327" spans="1:90" ht="16">
      <c r="A327" s="1"/>
      <c r="B327" s="14"/>
      <c r="C327" s="1"/>
      <c r="D327" s="1"/>
      <c r="E327" s="2"/>
      <c r="F327" s="2"/>
      <c r="G327" s="1"/>
      <c r="H327" s="1"/>
      <c r="I327" s="1"/>
      <c r="J327" s="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</row>
    <row r="328" spans="1:90" ht="16">
      <c r="A328" s="1"/>
      <c r="B328" s="14"/>
      <c r="C328" s="1"/>
      <c r="D328" s="1"/>
      <c r="E328" s="2"/>
      <c r="F328" s="2"/>
      <c r="G328" s="1"/>
      <c r="H328" s="1"/>
      <c r="I328" s="1"/>
      <c r="J328" s="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</row>
    <row r="329" spans="1:90" ht="16">
      <c r="A329" s="1"/>
      <c r="B329" s="14"/>
      <c r="C329" s="1"/>
      <c r="D329" s="1"/>
      <c r="E329" s="2"/>
      <c r="F329" s="2"/>
      <c r="G329" s="1"/>
      <c r="H329" s="1"/>
      <c r="I329" s="1"/>
      <c r="J329" s="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</row>
    <row r="330" spans="1:90" ht="16">
      <c r="A330" s="1"/>
      <c r="B330" s="14"/>
      <c r="C330" s="1"/>
      <c r="D330" s="1"/>
      <c r="E330" s="2"/>
      <c r="F330" s="2"/>
      <c r="G330" s="1"/>
      <c r="H330" s="1"/>
      <c r="I330" s="1"/>
      <c r="J330" s="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</row>
    <row r="331" spans="1:90" ht="16">
      <c r="A331" s="1"/>
      <c r="B331" s="14"/>
      <c r="C331" s="1"/>
      <c r="D331" s="1"/>
      <c r="E331" s="2"/>
      <c r="F331" s="2"/>
      <c r="G331" s="1"/>
      <c r="H331" s="1"/>
      <c r="I331" s="1"/>
      <c r="J331" s="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</row>
    <row r="332" spans="1:90" ht="16">
      <c r="A332" s="1"/>
      <c r="B332" s="14"/>
      <c r="C332" s="1"/>
      <c r="D332" s="1"/>
      <c r="E332" s="2"/>
      <c r="F332" s="2"/>
      <c r="G332" s="1"/>
      <c r="H332" s="1"/>
      <c r="I332" s="1"/>
      <c r="J332" s="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</row>
    <row r="333" spans="1:90" ht="16">
      <c r="A333" s="1"/>
      <c r="B333" s="14"/>
      <c r="C333" s="1"/>
      <c r="D333" s="1"/>
      <c r="E333" s="2"/>
      <c r="F333" s="2"/>
      <c r="G333" s="1"/>
      <c r="H333" s="1"/>
      <c r="I333" s="1"/>
      <c r="J333" s="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</row>
    <row r="334" spans="1:90" ht="16">
      <c r="A334" s="1"/>
      <c r="B334" s="14"/>
      <c r="C334" s="1"/>
      <c r="D334" s="1"/>
      <c r="E334" s="2"/>
      <c r="F334" s="2"/>
      <c r="G334" s="1"/>
      <c r="H334" s="1"/>
      <c r="I334" s="1"/>
      <c r="J334" s="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</row>
    <row r="335" spans="1:90" ht="16">
      <c r="A335" s="1"/>
      <c r="B335" s="14"/>
      <c r="C335" s="1"/>
      <c r="D335" s="1"/>
      <c r="E335" s="2"/>
      <c r="F335" s="2"/>
      <c r="G335" s="1"/>
      <c r="H335" s="1"/>
      <c r="I335" s="1"/>
      <c r="J335" s="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</row>
    <row r="336" spans="1:90" ht="16">
      <c r="A336" s="1"/>
      <c r="B336" s="14"/>
      <c r="C336" s="1"/>
      <c r="D336" s="1"/>
      <c r="E336" s="2"/>
      <c r="F336" s="2"/>
      <c r="G336" s="1"/>
      <c r="H336" s="1"/>
      <c r="I336" s="1"/>
      <c r="J336" s="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</row>
    <row r="337" spans="1:90" ht="16">
      <c r="A337" s="1"/>
      <c r="B337" s="14"/>
      <c r="C337" s="1"/>
      <c r="D337" s="1"/>
      <c r="E337" s="2"/>
      <c r="F337" s="2"/>
      <c r="G337" s="1"/>
      <c r="H337" s="1"/>
      <c r="I337" s="1"/>
      <c r="J337" s="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</row>
    <row r="338" spans="1:90" ht="16">
      <c r="A338" s="1"/>
      <c r="B338" s="14"/>
      <c r="C338" s="1"/>
      <c r="D338" s="1"/>
      <c r="E338" s="2"/>
      <c r="F338" s="2"/>
      <c r="G338" s="1"/>
      <c r="H338" s="1"/>
      <c r="I338" s="1"/>
      <c r="J338" s="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</row>
    <row r="339" spans="1:90" ht="16">
      <c r="A339" s="1"/>
      <c r="B339" s="14"/>
      <c r="C339" s="1"/>
      <c r="D339" s="1"/>
      <c r="E339" s="2"/>
      <c r="F339" s="2"/>
      <c r="G339" s="1"/>
      <c r="H339" s="1"/>
      <c r="I339" s="1"/>
      <c r="J339" s="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</row>
    <row r="340" spans="1:90" ht="16">
      <c r="A340" s="1"/>
      <c r="B340" s="14"/>
      <c r="C340" s="1"/>
      <c r="D340" s="1"/>
      <c r="E340" s="2"/>
      <c r="F340" s="2"/>
      <c r="G340" s="1"/>
      <c r="H340" s="1"/>
      <c r="I340" s="1"/>
      <c r="J340" s="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</row>
    <row r="341" spans="1:90" ht="16">
      <c r="A341" s="1"/>
      <c r="B341" s="14"/>
      <c r="C341" s="1"/>
      <c r="D341" s="1"/>
      <c r="E341" s="2"/>
      <c r="F341" s="2"/>
      <c r="G341" s="1"/>
      <c r="H341" s="1"/>
      <c r="I341" s="1"/>
      <c r="J341" s="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</row>
    <row r="342" spans="1:90" ht="16">
      <c r="A342" s="1"/>
      <c r="B342" s="14"/>
      <c r="C342" s="1"/>
      <c r="D342" s="1"/>
      <c r="E342" s="2"/>
      <c r="F342" s="2"/>
      <c r="G342" s="1"/>
      <c r="H342" s="1"/>
      <c r="I342" s="1"/>
      <c r="J342" s="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</row>
    <row r="343" spans="1:90" ht="16">
      <c r="A343" s="1"/>
      <c r="B343" s="14"/>
      <c r="C343" s="1"/>
      <c r="D343" s="1"/>
      <c r="E343" s="2"/>
      <c r="F343" s="2"/>
      <c r="G343" s="1"/>
      <c r="H343" s="1"/>
      <c r="I343" s="1"/>
      <c r="J343" s="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</row>
    <row r="344" spans="1:90" ht="16">
      <c r="A344" s="1"/>
      <c r="B344" s="14"/>
      <c r="C344" s="1"/>
      <c r="D344" s="1"/>
      <c r="E344" s="2"/>
      <c r="F344" s="2"/>
      <c r="G344" s="1"/>
      <c r="H344" s="1"/>
      <c r="I344" s="1"/>
      <c r="J344" s="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</row>
    <row r="345" spans="1:90" ht="16">
      <c r="A345" s="1"/>
      <c r="B345" s="14"/>
      <c r="C345" s="1"/>
      <c r="D345" s="1"/>
      <c r="E345" s="2"/>
      <c r="F345" s="2"/>
      <c r="G345" s="1"/>
      <c r="H345" s="1"/>
      <c r="I345" s="1"/>
      <c r="J345" s="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</row>
    <row r="346" spans="1:90" ht="16">
      <c r="A346" s="1"/>
      <c r="B346" s="14"/>
      <c r="C346" s="1"/>
      <c r="D346" s="1"/>
      <c r="E346" s="2"/>
      <c r="F346" s="2"/>
      <c r="G346" s="1"/>
      <c r="H346" s="1"/>
      <c r="I346" s="1"/>
      <c r="J346" s="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</row>
    <row r="347" spans="1:90" ht="16">
      <c r="A347" s="1"/>
      <c r="B347" s="14"/>
      <c r="C347" s="1"/>
      <c r="D347" s="1"/>
      <c r="E347" s="2"/>
      <c r="F347" s="2"/>
      <c r="G347" s="1"/>
      <c r="H347" s="1"/>
      <c r="I347" s="1"/>
      <c r="J347" s="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</row>
    <row r="348" spans="1:90" ht="16">
      <c r="A348" s="1"/>
      <c r="B348" s="14"/>
      <c r="C348" s="1"/>
      <c r="D348" s="1"/>
      <c r="E348" s="2"/>
      <c r="F348" s="2"/>
      <c r="G348" s="1"/>
      <c r="H348" s="1"/>
      <c r="I348" s="1"/>
      <c r="J348" s="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</row>
    <row r="349" spans="1:90" ht="16">
      <c r="A349" s="1"/>
      <c r="B349" s="14"/>
      <c r="C349" s="1"/>
      <c r="D349" s="1"/>
      <c r="E349" s="2"/>
      <c r="F349" s="2"/>
      <c r="G349" s="1"/>
      <c r="H349" s="1"/>
      <c r="I349" s="1"/>
      <c r="J349" s="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</row>
    <row r="350" spans="1:90" ht="16">
      <c r="A350" s="1"/>
      <c r="B350" s="14"/>
      <c r="C350" s="1"/>
      <c r="D350" s="1"/>
      <c r="E350" s="2"/>
      <c r="F350" s="2"/>
      <c r="G350" s="1"/>
      <c r="H350" s="1"/>
      <c r="I350" s="1"/>
      <c r="J350" s="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</row>
    <row r="351" spans="1:90" ht="16">
      <c r="A351" s="1"/>
      <c r="B351" s="14"/>
      <c r="C351" s="1"/>
      <c r="D351" s="1"/>
      <c r="E351" s="2"/>
      <c r="F351" s="2"/>
      <c r="G351" s="1"/>
      <c r="H351" s="1"/>
      <c r="I351" s="1"/>
      <c r="J351" s="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</row>
    <row r="352" spans="1:90" ht="16">
      <c r="A352" s="1"/>
      <c r="B352" s="14"/>
      <c r="C352" s="1"/>
      <c r="D352" s="1"/>
      <c r="E352" s="2"/>
      <c r="F352" s="2"/>
      <c r="G352" s="1"/>
      <c r="H352" s="1"/>
      <c r="I352" s="1"/>
      <c r="J352" s="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</row>
    <row r="353" spans="1:90" ht="16">
      <c r="A353" s="1"/>
      <c r="B353" s="14"/>
      <c r="C353" s="1"/>
      <c r="D353" s="1"/>
      <c r="E353" s="2"/>
      <c r="F353" s="2"/>
      <c r="G353" s="1"/>
      <c r="H353" s="1"/>
      <c r="I353" s="1"/>
      <c r="J353" s="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</row>
    <row r="354" spans="1:90" ht="16">
      <c r="A354" s="1"/>
      <c r="B354" s="14"/>
      <c r="C354" s="1"/>
      <c r="D354" s="1"/>
      <c r="E354" s="2"/>
      <c r="F354" s="2"/>
      <c r="G354" s="1"/>
      <c r="H354" s="1"/>
      <c r="I354" s="1"/>
      <c r="J354" s="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</row>
    <row r="355" spans="1:90" ht="16">
      <c r="A355" s="1"/>
      <c r="B355" s="14"/>
      <c r="C355" s="1"/>
      <c r="D355" s="1"/>
      <c r="E355" s="2"/>
      <c r="F355" s="2"/>
      <c r="G355" s="1"/>
      <c r="H355" s="1"/>
      <c r="I355" s="1"/>
      <c r="J355" s="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</row>
    <row r="356" spans="1:90" ht="16">
      <c r="A356" s="1"/>
      <c r="B356" s="14"/>
      <c r="C356" s="1"/>
      <c r="D356" s="1"/>
      <c r="E356" s="2"/>
      <c r="F356" s="2"/>
      <c r="G356" s="1"/>
      <c r="H356" s="1"/>
      <c r="I356" s="1"/>
      <c r="J356" s="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</row>
    <row r="357" spans="1:90" ht="16">
      <c r="A357" s="1"/>
      <c r="B357" s="14"/>
      <c r="C357" s="1"/>
      <c r="D357" s="1"/>
      <c r="E357" s="2"/>
      <c r="F357" s="2"/>
      <c r="G357" s="1"/>
      <c r="H357" s="1"/>
      <c r="I357" s="1"/>
      <c r="J357" s="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</row>
    <row r="358" spans="1:90" ht="16">
      <c r="A358" s="1"/>
      <c r="B358" s="14"/>
      <c r="C358" s="1"/>
      <c r="D358" s="1"/>
      <c r="E358" s="2"/>
      <c r="F358" s="2"/>
      <c r="G358" s="1"/>
      <c r="H358" s="1"/>
      <c r="I358" s="1"/>
      <c r="J358" s="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</row>
    <row r="359" spans="1:90" ht="16">
      <c r="A359" s="1"/>
      <c r="B359" s="14"/>
      <c r="C359" s="1"/>
      <c r="D359" s="1"/>
      <c r="E359" s="2"/>
      <c r="F359" s="2"/>
      <c r="G359" s="1"/>
      <c r="H359" s="1"/>
      <c r="I359" s="1"/>
      <c r="J359" s="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</row>
    <row r="360" spans="1:90" ht="16">
      <c r="A360" s="1"/>
      <c r="B360" s="14"/>
      <c r="C360" s="1"/>
      <c r="D360" s="1"/>
      <c r="E360" s="2"/>
      <c r="F360" s="2"/>
      <c r="G360" s="1"/>
      <c r="H360" s="1"/>
      <c r="I360" s="1"/>
      <c r="J360" s="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</row>
    <row r="361" spans="1:90" ht="16">
      <c r="A361" s="1"/>
      <c r="B361" s="14"/>
      <c r="C361" s="1"/>
      <c r="D361" s="1"/>
      <c r="E361" s="2"/>
      <c r="F361" s="2"/>
      <c r="G361" s="1"/>
      <c r="H361" s="1"/>
      <c r="I361" s="1"/>
      <c r="J361" s="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</row>
    <row r="362" spans="1:90" ht="16">
      <c r="A362" s="1"/>
      <c r="B362" s="14"/>
      <c r="C362" s="1"/>
      <c r="D362" s="1"/>
      <c r="E362" s="2"/>
      <c r="F362" s="2"/>
      <c r="G362" s="1"/>
      <c r="H362" s="1"/>
      <c r="I362" s="1"/>
      <c r="J362" s="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</row>
    <row r="363" spans="1:90" ht="16">
      <c r="A363" s="1"/>
      <c r="B363" s="14"/>
      <c r="C363" s="1"/>
      <c r="D363" s="1"/>
      <c r="E363" s="2"/>
      <c r="F363" s="2"/>
      <c r="G363" s="1"/>
      <c r="H363" s="1"/>
      <c r="I363" s="1"/>
      <c r="J363" s="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</row>
    <row r="364" spans="1:90" ht="16">
      <c r="A364" s="1"/>
      <c r="B364" s="14"/>
      <c r="C364" s="1"/>
      <c r="D364" s="1"/>
      <c r="E364" s="2"/>
      <c r="F364" s="2"/>
      <c r="G364" s="1"/>
      <c r="H364" s="1"/>
      <c r="I364" s="1"/>
      <c r="J364" s="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</row>
    <row r="365" spans="1:90" ht="16">
      <c r="A365" s="1"/>
      <c r="B365" s="14"/>
      <c r="C365" s="1"/>
      <c r="D365" s="1"/>
      <c r="E365" s="2"/>
      <c r="F365" s="2"/>
      <c r="G365" s="1"/>
      <c r="H365" s="1"/>
      <c r="I365" s="1"/>
      <c r="J365" s="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</row>
    <row r="366" spans="1:90" ht="16">
      <c r="A366" s="1"/>
      <c r="B366" s="14"/>
      <c r="C366" s="1"/>
      <c r="D366" s="1"/>
      <c r="E366" s="2"/>
      <c r="F366" s="2"/>
      <c r="G366" s="1"/>
      <c r="H366" s="1"/>
      <c r="I366" s="1"/>
      <c r="J366" s="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</row>
    <row r="367" spans="1:90" ht="16">
      <c r="A367" s="1"/>
      <c r="B367" s="14"/>
      <c r="C367" s="1"/>
      <c r="D367" s="1"/>
      <c r="E367" s="2"/>
      <c r="F367" s="2"/>
      <c r="G367" s="1"/>
      <c r="H367" s="1"/>
      <c r="I367" s="1"/>
      <c r="J367" s="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</row>
    <row r="368" spans="1:90" ht="16">
      <c r="A368" s="1"/>
      <c r="B368" s="14"/>
      <c r="C368" s="1"/>
      <c r="D368" s="1"/>
      <c r="E368" s="2"/>
      <c r="F368" s="2"/>
      <c r="G368" s="1"/>
      <c r="H368" s="1"/>
      <c r="I368" s="1"/>
      <c r="J368" s="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</row>
    <row r="369" spans="1:90" ht="16">
      <c r="A369" s="1"/>
      <c r="B369" s="14"/>
      <c r="C369" s="1"/>
      <c r="D369" s="1"/>
      <c r="E369" s="2"/>
      <c r="F369" s="2"/>
      <c r="G369" s="1"/>
      <c r="H369" s="1"/>
      <c r="I369" s="1"/>
      <c r="J369" s="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</row>
    <row r="370" spans="1:90" ht="16">
      <c r="A370" s="1"/>
      <c r="B370" s="14"/>
      <c r="C370" s="1"/>
      <c r="D370" s="1"/>
      <c r="E370" s="2"/>
      <c r="F370" s="2"/>
      <c r="G370" s="1"/>
      <c r="H370" s="1"/>
      <c r="I370" s="1"/>
      <c r="J370" s="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</row>
    <row r="371" spans="1:90" ht="16">
      <c r="A371" s="1"/>
      <c r="B371" s="14"/>
      <c r="C371" s="1"/>
      <c r="D371" s="1"/>
      <c r="E371" s="2"/>
      <c r="F371" s="2"/>
      <c r="G371" s="1"/>
      <c r="H371" s="1"/>
      <c r="I371" s="1"/>
      <c r="J371" s="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</row>
    <row r="372" spans="1:90" ht="16">
      <c r="A372" s="1"/>
      <c r="B372" s="14"/>
      <c r="C372" s="1"/>
      <c r="D372" s="1"/>
      <c r="E372" s="2"/>
      <c r="F372" s="2"/>
      <c r="G372" s="1"/>
      <c r="H372" s="1"/>
      <c r="I372" s="1"/>
      <c r="J372" s="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</row>
    <row r="373" spans="1:90" ht="16">
      <c r="A373" s="1"/>
      <c r="B373" s="14"/>
      <c r="C373" s="1"/>
      <c r="D373" s="1"/>
      <c r="E373" s="2"/>
      <c r="F373" s="2"/>
      <c r="G373" s="1"/>
      <c r="H373" s="1"/>
      <c r="I373" s="1"/>
      <c r="J373" s="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</row>
    <row r="374" spans="1:90" ht="16">
      <c r="A374" s="1"/>
      <c r="B374" s="14"/>
      <c r="C374" s="1"/>
      <c r="D374" s="1"/>
      <c r="E374" s="2"/>
      <c r="F374" s="2"/>
      <c r="G374" s="1"/>
      <c r="H374" s="1"/>
      <c r="I374" s="1"/>
      <c r="J374" s="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</row>
    <row r="375" spans="1:90" ht="16">
      <c r="A375" s="1"/>
      <c r="B375" s="14"/>
      <c r="C375" s="1"/>
      <c r="D375" s="1"/>
      <c r="E375" s="2"/>
      <c r="F375" s="2"/>
      <c r="G375" s="1"/>
      <c r="H375" s="1"/>
      <c r="I375" s="1"/>
      <c r="J375" s="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</row>
    <row r="376" spans="1:90" ht="16">
      <c r="A376" s="1"/>
      <c r="B376" s="14"/>
      <c r="C376" s="1"/>
      <c r="D376" s="1"/>
      <c r="E376" s="2"/>
      <c r="F376" s="2"/>
      <c r="G376" s="1"/>
      <c r="H376" s="1"/>
      <c r="I376" s="1"/>
      <c r="J376" s="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</row>
    <row r="377" spans="1:90" ht="16">
      <c r="A377" s="1"/>
      <c r="B377" s="14"/>
      <c r="C377" s="1"/>
      <c r="D377" s="1"/>
      <c r="E377" s="2"/>
      <c r="F377" s="2"/>
      <c r="G377" s="1"/>
      <c r="H377" s="1"/>
      <c r="I377" s="1"/>
      <c r="J377" s="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</row>
    <row r="378" spans="1:90" ht="16">
      <c r="A378" s="1"/>
      <c r="B378" s="14"/>
      <c r="C378" s="1"/>
      <c r="D378" s="1"/>
      <c r="E378" s="2"/>
      <c r="F378" s="2"/>
      <c r="G378" s="1"/>
      <c r="H378" s="1"/>
      <c r="I378" s="1"/>
      <c r="J378" s="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</row>
    <row r="379" spans="1:90" ht="16">
      <c r="A379" s="1"/>
      <c r="B379" s="14"/>
      <c r="C379" s="1"/>
      <c r="D379" s="1"/>
      <c r="E379" s="2"/>
      <c r="F379" s="2"/>
      <c r="G379" s="1"/>
      <c r="H379" s="1"/>
      <c r="I379" s="1"/>
      <c r="J379" s="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</row>
    <row r="380" spans="1:90" ht="16">
      <c r="A380" s="1"/>
      <c r="B380" s="14"/>
      <c r="C380" s="1"/>
      <c r="D380" s="1"/>
      <c r="E380" s="2"/>
      <c r="F380" s="2"/>
      <c r="G380" s="1"/>
      <c r="H380" s="1"/>
      <c r="I380" s="1"/>
      <c r="J380" s="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</row>
    <row r="381" spans="1:90" ht="16">
      <c r="A381" s="1"/>
      <c r="B381" s="14"/>
      <c r="C381" s="1"/>
      <c r="D381" s="1"/>
      <c r="E381" s="2"/>
      <c r="F381" s="2"/>
      <c r="G381" s="1"/>
      <c r="H381" s="1"/>
      <c r="I381" s="1"/>
      <c r="J381" s="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</row>
    <row r="382" spans="1:90" ht="16">
      <c r="A382" s="1"/>
      <c r="B382" s="14"/>
      <c r="C382" s="1"/>
      <c r="D382" s="1"/>
      <c r="E382" s="2"/>
      <c r="F382" s="2"/>
      <c r="G382" s="1"/>
      <c r="H382" s="1"/>
      <c r="I382" s="1"/>
      <c r="J382" s="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</row>
    <row r="383" spans="1:90" ht="16">
      <c r="A383" s="1"/>
      <c r="B383" s="14"/>
      <c r="C383" s="1"/>
      <c r="D383" s="1"/>
      <c r="E383" s="2"/>
      <c r="F383" s="2"/>
      <c r="G383" s="1"/>
      <c r="H383" s="1"/>
      <c r="I383" s="1"/>
      <c r="J383" s="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</row>
    <row r="384" spans="1:90" ht="16">
      <c r="A384" s="1"/>
      <c r="B384" s="14"/>
      <c r="C384" s="1"/>
      <c r="D384" s="1"/>
      <c r="E384" s="2"/>
      <c r="F384" s="2"/>
      <c r="G384" s="1"/>
      <c r="H384" s="1"/>
      <c r="I384" s="1"/>
      <c r="J384" s="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</row>
    <row r="385" spans="1:90" ht="16">
      <c r="A385" s="1"/>
      <c r="B385" s="14"/>
      <c r="C385" s="1"/>
      <c r="D385" s="1"/>
      <c r="E385" s="2"/>
      <c r="F385" s="2"/>
      <c r="G385" s="1"/>
      <c r="H385" s="1"/>
      <c r="I385" s="1"/>
      <c r="J385" s="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</row>
    <row r="386" spans="1:90" ht="16">
      <c r="A386" s="1"/>
      <c r="B386" s="14"/>
      <c r="C386" s="1"/>
      <c r="D386" s="1"/>
      <c r="E386" s="2"/>
      <c r="F386" s="2"/>
      <c r="G386" s="1"/>
      <c r="H386" s="1"/>
      <c r="I386" s="1"/>
      <c r="J386" s="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</row>
    <row r="387" spans="1:90" ht="16">
      <c r="A387" s="1"/>
      <c r="B387" s="14"/>
      <c r="C387" s="1"/>
      <c r="D387" s="1"/>
      <c r="E387" s="2"/>
      <c r="F387" s="2"/>
      <c r="G387" s="1"/>
      <c r="H387" s="1"/>
      <c r="I387" s="1"/>
      <c r="J387" s="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</row>
    <row r="388" spans="1:90" ht="16">
      <c r="A388" s="1"/>
      <c r="B388" s="14"/>
      <c r="C388" s="1"/>
      <c r="D388" s="1"/>
      <c r="E388" s="2"/>
      <c r="F388" s="2"/>
      <c r="G388" s="1"/>
      <c r="H388" s="1"/>
      <c r="I388" s="1"/>
      <c r="J388" s="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</row>
    <row r="389" spans="1:90" ht="16">
      <c r="A389" s="1"/>
      <c r="B389" s="14"/>
      <c r="C389" s="1"/>
      <c r="D389" s="1"/>
      <c r="E389" s="2"/>
      <c r="F389" s="2"/>
      <c r="G389" s="1"/>
      <c r="H389" s="1"/>
      <c r="I389" s="1"/>
      <c r="J389" s="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</row>
    <row r="390" spans="1:90" ht="16">
      <c r="A390" s="1"/>
      <c r="B390" s="14"/>
      <c r="C390" s="1"/>
      <c r="D390" s="1"/>
      <c r="E390" s="2"/>
      <c r="F390" s="2"/>
      <c r="G390" s="1"/>
      <c r="H390" s="1"/>
      <c r="I390" s="1"/>
      <c r="J390" s="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</row>
    <row r="391" spans="1:90" ht="16">
      <c r="A391" s="1"/>
      <c r="B391" s="14"/>
      <c r="C391" s="1"/>
      <c r="D391" s="1"/>
      <c r="E391" s="2"/>
      <c r="F391" s="2"/>
      <c r="G391" s="1"/>
      <c r="H391" s="1"/>
      <c r="I391" s="1"/>
      <c r="J391" s="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</row>
    <row r="392" spans="1:90" ht="16">
      <c r="A392" s="1"/>
      <c r="B392" s="14"/>
      <c r="C392" s="1"/>
      <c r="D392" s="1"/>
      <c r="E392" s="2"/>
      <c r="F392" s="2"/>
      <c r="G392" s="1"/>
      <c r="H392" s="1"/>
      <c r="I392" s="1"/>
      <c r="J392" s="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</row>
    <row r="393" spans="1:90" ht="16">
      <c r="A393" s="1"/>
      <c r="B393" s="14"/>
      <c r="C393" s="1"/>
      <c r="D393" s="1"/>
      <c r="E393" s="2"/>
      <c r="F393" s="2"/>
      <c r="G393" s="1"/>
      <c r="H393" s="1"/>
      <c r="I393" s="1"/>
      <c r="J393" s="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</row>
    <row r="394" spans="1:90" ht="16">
      <c r="A394" s="1"/>
      <c r="B394" s="14"/>
      <c r="C394" s="1"/>
      <c r="D394" s="1"/>
      <c r="E394" s="2"/>
      <c r="F394" s="2"/>
      <c r="G394" s="1"/>
      <c r="H394" s="1"/>
      <c r="I394" s="1"/>
      <c r="J394" s="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</row>
    <row r="395" spans="1:90" ht="16">
      <c r="A395" s="1"/>
      <c r="B395" s="14"/>
      <c r="C395" s="1"/>
      <c r="D395" s="1"/>
      <c r="E395" s="2"/>
      <c r="F395" s="2"/>
      <c r="G395" s="1"/>
      <c r="H395" s="1"/>
      <c r="I395" s="1"/>
      <c r="J395" s="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</row>
    <row r="396" spans="1:90" ht="16">
      <c r="A396" s="1"/>
      <c r="B396" s="14"/>
      <c r="C396" s="1"/>
      <c r="D396" s="1"/>
      <c r="E396" s="2"/>
      <c r="F396" s="2"/>
      <c r="G396" s="1"/>
      <c r="H396" s="1"/>
      <c r="I396" s="1"/>
      <c r="J396" s="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</row>
    <row r="397" spans="1:90" ht="16">
      <c r="A397" s="1"/>
      <c r="B397" s="14"/>
      <c r="C397" s="1"/>
      <c r="D397" s="1"/>
      <c r="E397" s="2"/>
      <c r="F397" s="2"/>
      <c r="G397" s="1"/>
      <c r="H397" s="1"/>
      <c r="I397" s="1"/>
      <c r="J397" s="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</row>
    <row r="398" spans="1:90" ht="16">
      <c r="A398" s="1"/>
      <c r="B398" s="14"/>
      <c r="C398" s="1"/>
      <c r="D398" s="1"/>
      <c r="E398" s="2"/>
      <c r="F398" s="2"/>
      <c r="G398" s="1"/>
      <c r="H398" s="1"/>
      <c r="I398" s="1"/>
      <c r="J398" s="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</row>
    <row r="399" spans="1:90" ht="16">
      <c r="A399" s="1"/>
      <c r="B399" s="14"/>
      <c r="C399" s="1"/>
      <c r="D399" s="1"/>
      <c r="E399" s="2"/>
      <c r="F399" s="2"/>
      <c r="G399" s="1"/>
      <c r="H399" s="1"/>
      <c r="I399" s="1"/>
      <c r="J399" s="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</row>
    <row r="400" spans="1:90" ht="16">
      <c r="A400" s="1"/>
      <c r="B400" s="14"/>
      <c r="C400" s="1"/>
      <c r="D400" s="1"/>
      <c r="E400" s="2"/>
      <c r="F400" s="2"/>
      <c r="G400" s="1"/>
      <c r="H400" s="1"/>
      <c r="I400" s="1"/>
      <c r="J400" s="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</row>
    <row r="401" spans="1:90" ht="16">
      <c r="A401" s="1"/>
      <c r="B401" s="14"/>
      <c r="C401" s="1"/>
      <c r="D401" s="1"/>
      <c r="E401" s="2"/>
      <c r="F401" s="2"/>
      <c r="G401" s="1"/>
      <c r="H401" s="1"/>
      <c r="I401" s="1"/>
      <c r="J401" s="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</row>
    <row r="402" spans="1:90" ht="16">
      <c r="A402" s="1"/>
      <c r="B402" s="14"/>
      <c r="C402" s="1"/>
      <c r="D402" s="1"/>
      <c r="E402" s="2"/>
      <c r="F402" s="2"/>
      <c r="G402" s="1"/>
      <c r="H402" s="1"/>
      <c r="I402" s="1"/>
      <c r="J402" s="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</row>
    <row r="403" spans="1:90" ht="16">
      <c r="A403" s="1"/>
      <c r="B403" s="14"/>
      <c r="C403" s="1"/>
      <c r="D403" s="1"/>
      <c r="E403" s="2"/>
      <c r="F403" s="2"/>
      <c r="G403" s="1"/>
      <c r="H403" s="1"/>
      <c r="I403" s="1"/>
      <c r="J403" s="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</row>
    <row r="404" spans="1:90" ht="16">
      <c r="A404" s="1"/>
      <c r="B404" s="14"/>
      <c r="C404" s="1"/>
      <c r="D404" s="1"/>
      <c r="E404" s="2"/>
      <c r="F404" s="2"/>
      <c r="G404" s="1"/>
      <c r="H404" s="1"/>
      <c r="I404" s="1"/>
      <c r="J404" s="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</row>
    <row r="405" spans="1:90" ht="16">
      <c r="A405" s="1"/>
      <c r="B405" s="14"/>
      <c r="C405" s="1"/>
      <c r="D405" s="1"/>
      <c r="E405" s="2"/>
      <c r="F405" s="2"/>
      <c r="G405" s="1"/>
      <c r="H405" s="1"/>
      <c r="I405" s="1"/>
      <c r="J405" s="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</row>
    <row r="406" spans="1:90" ht="16">
      <c r="A406" s="1"/>
      <c r="B406" s="14"/>
      <c r="C406" s="1"/>
      <c r="D406" s="1"/>
      <c r="E406" s="2"/>
      <c r="F406" s="2"/>
      <c r="G406" s="1"/>
      <c r="H406" s="1"/>
      <c r="I406" s="1"/>
      <c r="J406" s="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</row>
    <row r="407" spans="1:90" ht="16">
      <c r="A407" s="1"/>
      <c r="B407" s="14"/>
      <c r="C407" s="1"/>
      <c r="D407" s="1"/>
      <c r="E407" s="2"/>
      <c r="F407" s="2"/>
      <c r="G407" s="1"/>
      <c r="H407" s="1"/>
      <c r="I407" s="1"/>
      <c r="J407" s="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</row>
    <row r="408" spans="1:90" ht="16">
      <c r="A408" s="1"/>
      <c r="B408" s="14"/>
      <c r="C408" s="1"/>
      <c r="D408" s="1"/>
      <c r="E408" s="2"/>
      <c r="F408" s="2"/>
      <c r="G408" s="1"/>
      <c r="H408" s="1"/>
      <c r="I408" s="1"/>
      <c r="J408" s="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</row>
    <row r="409" spans="1:90" ht="16">
      <c r="A409" s="1"/>
      <c r="B409" s="14"/>
      <c r="C409" s="1"/>
      <c r="D409" s="1"/>
      <c r="E409" s="2"/>
      <c r="F409" s="2"/>
      <c r="G409" s="1"/>
      <c r="H409" s="1"/>
      <c r="I409" s="1"/>
      <c r="J409" s="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</row>
    <row r="410" spans="1:90" ht="16">
      <c r="A410" s="1"/>
      <c r="B410" s="14"/>
      <c r="C410" s="1"/>
      <c r="D410" s="1"/>
      <c r="E410" s="2"/>
      <c r="F410" s="2"/>
      <c r="G410" s="1"/>
      <c r="H410" s="1"/>
      <c r="I410" s="1"/>
      <c r="J410" s="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</row>
    <row r="411" spans="1:90" ht="16">
      <c r="A411" s="1"/>
      <c r="B411" s="14"/>
      <c r="C411" s="1"/>
      <c r="D411" s="1"/>
      <c r="E411" s="2"/>
      <c r="F411" s="2"/>
      <c r="G411" s="1"/>
      <c r="H411" s="1"/>
      <c r="I411" s="1"/>
      <c r="J411" s="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</row>
    <row r="412" spans="1:90" ht="16">
      <c r="A412" s="1"/>
      <c r="B412" s="14"/>
      <c r="C412" s="1"/>
      <c r="D412" s="1"/>
      <c r="E412" s="2"/>
      <c r="F412" s="2"/>
      <c r="G412" s="1"/>
      <c r="H412" s="1"/>
      <c r="I412" s="1"/>
      <c r="J412" s="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</row>
    <row r="413" spans="1:90" ht="16">
      <c r="A413" s="1"/>
      <c r="B413" s="14"/>
      <c r="C413" s="1"/>
      <c r="D413" s="1"/>
      <c r="E413" s="2"/>
      <c r="F413" s="2"/>
      <c r="G413" s="1"/>
      <c r="H413" s="1"/>
      <c r="I413" s="1"/>
      <c r="J413" s="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</row>
    <row r="414" spans="1:90" ht="16">
      <c r="A414" s="1"/>
      <c r="B414" s="14"/>
      <c r="C414" s="1"/>
      <c r="D414" s="1"/>
      <c r="E414" s="2"/>
      <c r="F414" s="2"/>
      <c r="G414" s="1"/>
      <c r="H414" s="1"/>
      <c r="I414" s="1"/>
      <c r="J414" s="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</row>
    <row r="415" spans="1:90" ht="16">
      <c r="A415" s="1"/>
      <c r="B415" s="14"/>
      <c r="C415" s="1"/>
      <c r="D415" s="1"/>
      <c r="E415" s="2"/>
      <c r="F415" s="2"/>
      <c r="G415" s="1"/>
      <c r="H415" s="1"/>
      <c r="I415" s="1"/>
      <c r="J415" s="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</row>
    <row r="416" spans="1:90" ht="16">
      <c r="A416" s="1"/>
      <c r="B416" s="14"/>
      <c r="C416" s="1"/>
      <c r="D416" s="1"/>
      <c r="E416" s="2"/>
      <c r="F416" s="2"/>
      <c r="G416" s="1"/>
      <c r="H416" s="1"/>
      <c r="I416" s="1"/>
      <c r="J416" s="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</row>
    <row r="417" spans="1:90" ht="16">
      <c r="A417" s="1"/>
      <c r="B417" s="14"/>
      <c r="C417" s="1"/>
      <c r="D417" s="1"/>
      <c r="E417" s="2"/>
      <c r="F417" s="2"/>
      <c r="G417" s="1"/>
      <c r="H417" s="1"/>
      <c r="I417" s="1"/>
      <c r="J417" s="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</row>
    <row r="418" spans="1:90" ht="16">
      <c r="A418" s="1"/>
      <c r="B418" s="14"/>
      <c r="C418" s="1"/>
      <c r="D418" s="1"/>
      <c r="E418" s="2"/>
      <c r="F418" s="2"/>
      <c r="G418" s="1"/>
      <c r="H418" s="1"/>
      <c r="I418" s="1"/>
      <c r="J418" s="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</row>
    <row r="419" spans="1:90" ht="16">
      <c r="A419" s="1"/>
      <c r="B419" s="14"/>
      <c r="C419" s="1"/>
      <c r="D419" s="1"/>
      <c r="E419" s="2"/>
      <c r="F419" s="2"/>
      <c r="G419" s="1"/>
      <c r="H419" s="1"/>
      <c r="I419" s="1"/>
      <c r="J419" s="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</row>
    <row r="420" spans="1:90" ht="16">
      <c r="A420" s="1"/>
      <c r="B420" s="14"/>
      <c r="C420" s="1"/>
      <c r="D420" s="1"/>
      <c r="E420" s="2"/>
      <c r="F420" s="2"/>
      <c r="G420" s="1"/>
      <c r="H420" s="1"/>
      <c r="I420" s="1"/>
      <c r="J420" s="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</row>
    <row r="421" spans="1:90" ht="16">
      <c r="A421" s="1"/>
      <c r="B421" s="14"/>
      <c r="C421" s="1"/>
      <c r="D421" s="1"/>
      <c r="E421" s="2"/>
      <c r="F421" s="2"/>
      <c r="G421" s="1"/>
      <c r="H421" s="1"/>
      <c r="I421" s="1"/>
      <c r="J421" s="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</row>
    <row r="422" spans="1:90" ht="16">
      <c r="A422" s="1"/>
      <c r="B422" s="14"/>
      <c r="C422" s="1"/>
      <c r="D422" s="1"/>
      <c r="E422" s="2"/>
      <c r="F422" s="2"/>
      <c r="G422" s="1"/>
      <c r="H422" s="1"/>
      <c r="I422" s="1"/>
      <c r="J422" s="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</row>
    <row r="423" spans="1:90" ht="16">
      <c r="A423" s="1"/>
      <c r="B423" s="14"/>
      <c r="C423" s="1"/>
      <c r="D423" s="1"/>
      <c r="E423" s="2"/>
      <c r="F423" s="2"/>
      <c r="G423" s="1"/>
      <c r="H423" s="1"/>
      <c r="I423" s="1"/>
      <c r="J423" s="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</row>
    <row r="424" spans="1:90" ht="16">
      <c r="A424" s="1"/>
      <c r="B424" s="14"/>
      <c r="C424" s="1"/>
      <c r="D424" s="1"/>
      <c r="E424" s="2"/>
      <c r="F424" s="2"/>
      <c r="G424" s="1"/>
      <c r="H424" s="1"/>
      <c r="I424" s="1"/>
      <c r="J424" s="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</row>
    <row r="425" spans="1:90" ht="16">
      <c r="A425" s="1"/>
      <c r="B425" s="14"/>
      <c r="C425" s="1"/>
      <c r="D425" s="1"/>
      <c r="E425" s="2"/>
      <c r="F425" s="2"/>
      <c r="G425" s="1"/>
      <c r="H425" s="1"/>
      <c r="I425" s="1"/>
      <c r="J425" s="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</row>
    <row r="426" spans="1:90" ht="16">
      <c r="A426" s="1"/>
      <c r="B426" s="14"/>
      <c r="C426" s="1"/>
      <c r="D426" s="1"/>
      <c r="E426" s="2"/>
      <c r="F426" s="2"/>
      <c r="G426" s="1"/>
      <c r="H426" s="1"/>
      <c r="I426" s="1"/>
      <c r="J426" s="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</row>
    <row r="427" spans="1:90" ht="16">
      <c r="A427" s="1"/>
      <c r="B427" s="14"/>
      <c r="C427" s="1"/>
      <c r="D427" s="1"/>
      <c r="E427" s="2"/>
      <c r="F427" s="2"/>
      <c r="G427" s="1"/>
      <c r="H427" s="1"/>
      <c r="I427" s="1"/>
      <c r="J427" s="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</row>
    <row r="428" spans="1:90" ht="16">
      <c r="A428" s="1"/>
      <c r="B428" s="14"/>
      <c r="C428" s="1"/>
      <c r="D428" s="1"/>
      <c r="E428" s="2"/>
      <c r="F428" s="2"/>
      <c r="G428" s="1"/>
      <c r="H428" s="1"/>
      <c r="I428" s="1"/>
      <c r="J428" s="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</row>
    <row r="429" spans="1:90" ht="16">
      <c r="A429" s="1"/>
      <c r="B429" s="14"/>
      <c r="C429" s="1"/>
      <c r="D429" s="1"/>
      <c r="E429" s="2"/>
      <c r="F429" s="2"/>
      <c r="G429" s="1"/>
      <c r="H429" s="1"/>
      <c r="I429" s="1"/>
      <c r="J429" s="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</row>
    <row r="430" spans="1:90" ht="16">
      <c r="A430" s="1"/>
      <c r="B430" s="14"/>
      <c r="C430" s="1"/>
      <c r="D430" s="1"/>
      <c r="E430" s="2"/>
      <c r="F430" s="2"/>
      <c r="G430" s="1"/>
      <c r="H430" s="1"/>
      <c r="I430" s="1"/>
      <c r="J430" s="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</row>
    <row r="431" spans="1:90" ht="16">
      <c r="A431" s="1"/>
      <c r="B431" s="14"/>
      <c r="C431" s="1"/>
      <c r="D431" s="1"/>
      <c r="E431" s="2"/>
      <c r="F431" s="2"/>
      <c r="G431" s="1"/>
      <c r="H431" s="1"/>
      <c r="I431" s="1"/>
      <c r="J431" s="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</row>
    <row r="432" spans="1:90" ht="16">
      <c r="A432" s="1"/>
      <c r="B432" s="14"/>
      <c r="C432" s="1"/>
      <c r="D432" s="1"/>
      <c r="E432" s="2"/>
      <c r="F432" s="2"/>
      <c r="G432" s="1"/>
      <c r="H432" s="1"/>
      <c r="I432" s="1"/>
      <c r="J432" s="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</row>
    <row r="433" spans="1:90" ht="16">
      <c r="A433" s="1"/>
      <c r="B433" s="14"/>
      <c r="C433" s="1"/>
      <c r="D433" s="1"/>
      <c r="E433" s="2"/>
      <c r="F433" s="2"/>
      <c r="G433" s="1"/>
      <c r="H433" s="1"/>
      <c r="I433" s="1"/>
      <c r="J433" s="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</row>
    <row r="434" spans="1:90" ht="16">
      <c r="A434" s="1"/>
      <c r="B434" s="14"/>
      <c r="C434" s="1"/>
      <c r="D434" s="1"/>
      <c r="E434" s="2"/>
      <c r="F434" s="2"/>
      <c r="G434" s="1"/>
      <c r="H434" s="1"/>
      <c r="I434" s="1"/>
      <c r="J434" s="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</row>
    <row r="435" spans="1:90" ht="16">
      <c r="A435" s="1"/>
      <c r="B435" s="14"/>
      <c r="C435" s="1"/>
      <c r="D435" s="1"/>
      <c r="E435" s="2"/>
      <c r="F435" s="2"/>
      <c r="G435" s="1"/>
      <c r="H435" s="1"/>
      <c r="I435" s="1"/>
      <c r="J435" s="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</row>
    <row r="436" spans="1:90" ht="16">
      <c r="A436" s="1"/>
      <c r="B436" s="14"/>
      <c r="C436" s="1"/>
      <c r="D436" s="1"/>
      <c r="E436" s="2"/>
      <c r="F436" s="2"/>
      <c r="G436" s="1"/>
      <c r="H436" s="1"/>
      <c r="I436" s="1"/>
      <c r="J436" s="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</row>
    <row r="437" spans="1:90" ht="16">
      <c r="A437" s="1"/>
      <c r="B437" s="14"/>
      <c r="C437" s="1"/>
      <c r="D437" s="1"/>
      <c r="E437" s="2"/>
      <c r="F437" s="2"/>
      <c r="G437" s="1"/>
      <c r="H437" s="1"/>
      <c r="I437" s="1"/>
      <c r="J437" s="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</row>
    <row r="438" spans="1:90" ht="16">
      <c r="A438" s="1"/>
      <c r="B438" s="14"/>
      <c r="C438" s="1"/>
      <c r="D438" s="1"/>
      <c r="E438" s="2"/>
      <c r="F438" s="2"/>
      <c r="G438" s="1"/>
      <c r="H438" s="1"/>
      <c r="I438" s="1"/>
      <c r="J438" s="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</row>
    <row r="439" spans="1:90" ht="16">
      <c r="A439" s="1"/>
      <c r="B439" s="14"/>
      <c r="C439" s="1"/>
      <c r="D439" s="1"/>
      <c r="E439" s="2"/>
      <c r="F439" s="2"/>
      <c r="G439" s="1"/>
      <c r="H439" s="1"/>
      <c r="I439" s="1"/>
      <c r="J439" s="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</row>
    <row r="440" spans="1:90" ht="16">
      <c r="A440" s="1"/>
      <c r="B440" s="14"/>
      <c r="C440" s="1"/>
      <c r="D440" s="1"/>
      <c r="E440" s="2"/>
      <c r="F440" s="2"/>
      <c r="G440" s="1"/>
      <c r="H440" s="1"/>
      <c r="I440" s="1"/>
      <c r="J440" s="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</row>
    <row r="441" spans="1:90" ht="16">
      <c r="A441" s="1"/>
      <c r="B441" s="14"/>
      <c r="C441" s="1"/>
      <c r="D441" s="1"/>
      <c r="E441" s="2"/>
      <c r="F441" s="2"/>
      <c r="G441" s="1"/>
      <c r="H441" s="1"/>
      <c r="I441" s="1"/>
      <c r="J441" s="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</row>
    <row r="442" spans="1:90" ht="16">
      <c r="A442" s="1"/>
      <c r="B442" s="14"/>
      <c r="C442" s="1"/>
      <c r="D442" s="1"/>
      <c r="E442" s="2"/>
      <c r="F442" s="2"/>
      <c r="G442" s="1"/>
      <c r="H442" s="1"/>
      <c r="I442" s="1"/>
      <c r="J442" s="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</row>
    <row r="443" spans="1:90" ht="16">
      <c r="A443" s="1"/>
      <c r="B443" s="14"/>
      <c r="C443" s="1"/>
      <c r="D443" s="1"/>
      <c r="E443" s="2"/>
      <c r="F443" s="2"/>
      <c r="G443" s="1"/>
      <c r="H443" s="1"/>
      <c r="I443" s="1"/>
      <c r="J443" s="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</row>
    <row r="444" spans="1:90" ht="16">
      <c r="A444" s="1"/>
      <c r="B444" s="14"/>
      <c r="C444" s="1"/>
      <c r="D444" s="1"/>
      <c r="E444" s="2"/>
      <c r="F444" s="2"/>
      <c r="G444" s="1"/>
      <c r="H444" s="1"/>
      <c r="I444" s="1"/>
      <c r="J444" s="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</row>
    <row r="445" spans="1:90" ht="16">
      <c r="A445" s="1"/>
      <c r="B445" s="14"/>
      <c r="C445" s="1"/>
      <c r="D445" s="1"/>
      <c r="E445" s="2"/>
      <c r="F445" s="2"/>
      <c r="G445" s="1"/>
      <c r="H445" s="1"/>
      <c r="I445" s="1"/>
      <c r="J445" s="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</row>
    <row r="446" spans="1:90" ht="16">
      <c r="A446" s="1"/>
      <c r="B446" s="14"/>
      <c r="C446" s="1"/>
      <c r="D446" s="1"/>
      <c r="E446" s="2"/>
      <c r="F446" s="2"/>
      <c r="G446" s="1"/>
      <c r="H446" s="1"/>
      <c r="I446" s="1"/>
      <c r="J446" s="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</row>
    <row r="447" spans="1:90" ht="16">
      <c r="A447" s="1"/>
      <c r="B447" s="14"/>
      <c r="C447" s="1"/>
      <c r="D447" s="1"/>
      <c r="E447" s="2"/>
      <c r="F447" s="2"/>
      <c r="G447" s="1"/>
      <c r="H447" s="1"/>
      <c r="I447" s="1"/>
      <c r="J447" s="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</row>
    <row r="448" spans="1:90" ht="16">
      <c r="A448" s="1"/>
      <c r="B448" s="14"/>
      <c r="C448" s="1"/>
      <c r="D448" s="1"/>
      <c r="E448" s="2"/>
      <c r="F448" s="2"/>
      <c r="G448" s="1"/>
      <c r="H448" s="1"/>
      <c r="I448" s="1"/>
      <c r="J448" s="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</row>
    <row r="449" spans="1:90" ht="16">
      <c r="A449" s="1"/>
      <c r="B449" s="14"/>
      <c r="C449" s="1"/>
      <c r="D449" s="1"/>
      <c r="E449" s="2"/>
      <c r="F449" s="2"/>
      <c r="G449" s="1"/>
      <c r="H449" s="1"/>
      <c r="I449" s="1"/>
      <c r="J449" s="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</row>
    <row r="450" spans="1:90" ht="16">
      <c r="A450" s="1"/>
      <c r="B450" s="14"/>
      <c r="C450" s="1"/>
      <c r="D450" s="1"/>
      <c r="E450" s="2"/>
      <c r="F450" s="2"/>
      <c r="G450" s="1"/>
      <c r="H450" s="1"/>
      <c r="I450" s="1"/>
      <c r="J450" s="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</row>
    <row r="451" spans="1:90" ht="16">
      <c r="A451" s="1"/>
      <c r="B451" s="14"/>
      <c r="C451" s="1"/>
      <c r="D451" s="1"/>
      <c r="E451" s="2"/>
      <c r="F451" s="2"/>
      <c r="G451" s="1"/>
      <c r="H451" s="1"/>
      <c r="I451" s="1"/>
      <c r="J451" s="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</row>
    <row r="452" spans="1:90" ht="16">
      <c r="A452" s="1"/>
      <c r="B452" s="14"/>
      <c r="C452" s="1"/>
      <c r="D452" s="1"/>
      <c r="E452" s="2"/>
      <c r="F452" s="2"/>
      <c r="G452" s="1"/>
      <c r="H452" s="1"/>
      <c r="I452" s="1"/>
      <c r="J452" s="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</row>
    <row r="453" spans="1:90" ht="16">
      <c r="A453" s="1"/>
      <c r="B453" s="14"/>
      <c r="C453" s="1"/>
      <c r="D453" s="1"/>
      <c r="E453" s="2"/>
      <c r="F453" s="2"/>
      <c r="G453" s="1"/>
      <c r="H453" s="1"/>
      <c r="I453" s="1"/>
      <c r="J453" s="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</row>
    <row r="454" spans="1:90" ht="16">
      <c r="A454" s="1"/>
      <c r="B454" s="14"/>
      <c r="C454" s="1"/>
      <c r="D454" s="1"/>
      <c r="E454" s="2"/>
      <c r="F454" s="2"/>
      <c r="G454" s="1"/>
      <c r="H454" s="1"/>
      <c r="I454" s="1"/>
      <c r="J454" s="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</row>
    <row r="455" spans="1:90" ht="16">
      <c r="A455" s="1"/>
      <c r="B455" s="14"/>
      <c r="C455" s="1"/>
      <c r="D455" s="1"/>
      <c r="E455" s="2"/>
      <c r="F455" s="2"/>
      <c r="G455" s="1"/>
      <c r="H455" s="1"/>
      <c r="I455" s="1"/>
      <c r="J455" s="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</row>
    <row r="456" spans="1:90" ht="16">
      <c r="A456" s="1"/>
      <c r="B456" s="14"/>
      <c r="C456" s="1"/>
      <c r="D456" s="1"/>
      <c r="E456" s="2"/>
      <c r="F456" s="2"/>
      <c r="G456" s="1"/>
      <c r="H456" s="1"/>
      <c r="I456" s="1"/>
      <c r="J456" s="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</row>
    <row r="457" spans="1:90" ht="16">
      <c r="A457" s="1"/>
      <c r="B457" s="14"/>
      <c r="C457" s="1"/>
      <c r="D457" s="1"/>
      <c r="E457" s="2"/>
      <c r="F457" s="2"/>
      <c r="G457" s="1"/>
      <c r="H457" s="1"/>
      <c r="I457" s="1"/>
      <c r="J457" s="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</row>
    <row r="458" spans="1:90" ht="16">
      <c r="A458" s="1"/>
      <c r="B458" s="14"/>
      <c r="C458" s="1"/>
      <c r="D458" s="1"/>
      <c r="E458" s="2"/>
      <c r="F458" s="2"/>
      <c r="G458" s="1"/>
      <c r="H458" s="1"/>
      <c r="I458" s="1"/>
      <c r="J458" s="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</row>
    <row r="459" spans="1:90" ht="16">
      <c r="A459" s="1"/>
      <c r="B459" s="14"/>
      <c r="C459" s="1"/>
      <c r="D459" s="1"/>
      <c r="E459" s="2"/>
      <c r="F459" s="2"/>
      <c r="G459" s="1"/>
      <c r="H459" s="1"/>
      <c r="I459" s="1"/>
      <c r="J459" s="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</row>
    <row r="460" spans="1:90" ht="16">
      <c r="A460" s="1"/>
      <c r="B460" s="14"/>
      <c r="C460" s="1"/>
      <c r="D460" s="1"/>
      <c r="E460" s="2"/>
      <c r="F460" s="2"/>
      <c r="G460" s="1"/>
      <c r="H460" s="1"/>
      <c r="I460" s="1"/>
      <c r="J460" s="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</row>
    <row r="461" spans="1:90" ht="16">
      <c r="A461" s="1"/>
      <c r="B461" s="14"/>
      <c r="C461" s="1"/>
      <c r="D461" s="1"/>
      <c r="E461" s="2"/>
      <c r="F461" s="2"/>
      <c r="G461" s="1"/>
      <c r="H461" s="1"/>
      <c r="I461" s="1"/>
      <c r="J461" s="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</row>
    <row r="462" spans="1:90" ht="16">
      <c r="A462" s="1"/>
      <c r="B462" s="14"/>
      <c r="C462" s="1"/>
      <c r="D462" s="1"/>
      <c r="E462" s="2"/>
      <c r="F462" s="2"/>
      <c r="G462" s="1"/>
      <c r="H462" s="1"/>
      <c r="I462" s="1"/>
      <c r="J462" s="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</row>
    <row r="463" spans="1:90" ht="16">
      <c r="A463" s="1"/>
      <c r="B463" s="14"/>
      <c r="C463" s="1"/>
      <c r="D463" s="1"/>
      <c r="E463" s="2"/>
      <c r="F463" s="2"/>
      <c r="G463" s="1"/>
      <c r="H463" s="1"/>
      <c r="I463" s="1"/>
      <c r="J463" s="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</row>
    <row r="464" spans="1:90" ht="16">
      <c r="A464" s="1"/>
      <c r="B464" s="14"/>
      <c r="C464" s="1"/>
      <c r="D464" s="1"/>
      <c r="E464" s="2"/>
      <c r="F464" s="2"/>
      <c r="G464" s="1"/>
      <c r="H464" s="1"/>
      <c r="I464" s="1"/>
      <c r="J464" s="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</row>
    <row r="465" spans="1:90" ht="16">
      <c r="A465" s="1"/>
      <c r="B465" s="14"/>
      <c r="C465" s="1"/>
      <c r="D465" s="1"/>
      <c r="E465" s="2"/>
      <c r="F465" s="2"/>
      <c r="G465" s="1"/>
      <c r="H465" s="1"/>
      <c r="I465" s="1"/>
      <c r="J465" s="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</row>
    <row r="466" spans="1:90" ht="16">
      <c r="A466" s="1"/>
      <c r="B466" s="14"/>
      <c r="C466" s="1"/>
      <c r="D466" s="1"/>
      <c r="E466" s="2"/>
      <c r="F466" s="2"/>
      <c r="G466" s="1"/>
      <c r="H466" s="1"/>
      <c r="I466" s="1"/>
      <c r="J466" s="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</row>
    <row r="467" spans="1:90" ht="16">
      <c r="A467" s="1"/>
      <c r="B467" s="14"/>
      <c r="C467" s="1"/>
      <c r="D467" s="1"/>
      <c r="E467" s="2"/>
      <c r="F467" s="2"/>
      <c r="G467" s="1"/>
      <c r="H467" s="1"/>
      <c r="I467" s="1"/>
      <c r="J467" s="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</row>
    <row r="468" spans="1:90" ht="16">
      <c r="A468" s="1"/>
      <c r="B468" s="14"/>
      <c r="C468" s="1"/>
      <c r="D468" s="1"/>
      <c r="E468" s="2"/>
      <c r="F468" s="2"/>
      <c r="G468" s="1"/>
      <c r="H468" s="1"/>
      <c r="I468" s="1"/>
      <c r="J468" s="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</row>
    <row r="469" spans="1:90" ht="16">
      <c r="A469" s="1"/>
      <c r="B469" s="14"/>
      <c r="C469" s="1"/>
      <c r="D469" s="1"/>
      <c r="E469" s="2"/>
      <c r="F469" s="2"/>
      <c r="G469" s="1"/>
      <c r="H469" s="1"/>
      <c r="I469" s="1"/>
      <c r="J469" s="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</row>
    <row r="470" spans="1:90" ht="16">
      <c r="A470" s="1"/>
      <c r="B470" s="14"/>
      <c r="C470" s="1"/>
      <c r="D470" s="1"/>
      <c r="E470" s="2"/>
      <c r="F470" s="2"/>
      <c r="G470" s="1"/>
      <c r="H470" s="1"/>
      <c r="I470" s="1"/>
      <c r="J470" s="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</row>
    <row r="471" spans="1:90" ht="16">
      <c r="A471" s="1"/>
      <c r="B471" s="14"/>
      <c r="C471" s="1"/>
      <c r="D471" s="1"/>
      <c r="E471" s="2"/>
      <c r="F471" s="2"/>
      <c r="G471" s="1"/>
      <c r="H471" s="1"/>
      <c r="I471" s="1"/>
      <c r="J471" s="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</row>
    <row r="472" spans="1:90" ht="16">
      <c r="A472" s="1"/>
      <c r="B472" s="14"/>
      <c r="C472" s="1"/>
      <c r="D472" s="1"/>
      <c r="E472" s="2"/>
      <c r="F472" s="2"/>
      <c r="G472" s="1"/>
      <c r="H472" s="1"/>
      <c r="I472" s="1"/>
      <c r="J472" s="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</row>
    <row r="473" spans="1:90" ht="16">
      <c r="A473" s="1"/>
      <c r="B473" s="14"/>
      <c r="C473" s="1"/>
      <c r="D473" s="1"/>
      <c r="E473" s="2"/>
      <c r="F473" s="2"/>
      <c r="G473" s="1"/>
      <c r="H473" s="1"/>
      <c r="I473" s="1"/>
      <c r="J473" s="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</row>
    <row r="474" spans="1:90" ht="16">
      <c r="A474" s="1"/>
      <c r="B474" s="14"/>
      <c r="C474" s="1"/>
      <c r="D474" s="1"/>
      <c r="E474" s="2"/>
      <c r="F474" s="2"/>
      <c r="G474" s="1"/>
      <c r="H474" s="1"/>
      <c r="I474" s="1"/>
      <c r="J474" s="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</row>
    <row r="475" spans="1:90" ht="16">
      <c r="A475" s="1"/>
      <c r="B475" s="14"/>
      <c r="C475" s="1"/>
      <c r="D475" s="1"/>
      <c r="E475" s="2"/>
      <c r="F475" s="2"/>
      <c r="G475" s="1"/>
      <c r="H475" s="1"/>
      <c r="I475" s="1"/>
      <c r="J475" s="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</row>
    <row r="476" spans="1:90" ht="16">
      <c r="A476" s="1"/>
      <c r="B476" s="14"/>
      <c r="C476" s="1"/>
      <c r="D476" s="1"/>
      <c r="E476" s="2"/>
      <c r="F476" s="2"/>
      <c r="G476" s="1"/>
      <c r="H476" s="1"/>
      <c r="I476" s="1"/>
      <c r="J476" s="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</row>
    <row r="477" spans="1:90" ht="16">
      <c r="A477" s="1"/>
      <c r="B477" s="14"/>
      <c r="C477" s="1"/>
      <c r="D477" s="1"/>
      <c r="E477" s="2"/>
      <c r="F477" s="2"/>
      <c r="G477" s="1"/>
      <c r="H477" s="1"/>
      <c r="I477" s="1"/>
      <c r="J477" s="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</row>
    <row r="478" spans="1:90" ht="16">
      <c r="A478" s="1"/>
      <c r="B478" s="14"/>
      <c r="C478" s="1"/>
      <c r="D478" s="1"/>
      <c r="E478" s="2"/>
      <c r="F478" s="2"/>
      <c r="G478" s="1"/>
      <c r="H478" s="1"/>
      <c r="I478" s="1"/>
      <c r="J478" s="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</row>
    <row r="479" spans="1:90" ht="16">
      <c r="A479" s="1"/>
      <c r="B479" s="14"/>
      <c r="C479" s="1"/>
      <c r="D479" s="1"/>
      <c r="E479" s="2"/>
      <c r="F479" s="2"/>
      <c r="G479" s="1"/>
      <c r="H479" s="1"/>
      <c r="I479" s="1"/>
      <c r="J479" s="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</row>
    <row r="480" spans="1:90" ht="16">
      <c r="A480" s="1"/>
      <c r="B480" s="14"/>
      <c r="C480" s="1"/>
      <c r="D480" s="1"/>
      <c r="E480" s="2"/>
      <c r="F480" s="2"/>
      <c r="G480" s="1"/>
      <c r="H480" s="1"/>
      <c r="I480" s="1"/>
      <c r="J480" s="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</row>
    <row r="481" spans="1:90" ht="16">
      <c r="A481" s="1"/>
      <c r="B481" s="14"/>
      <c r="C481" s="1"/>
      <c r="D481" s="1"/>
      <c r="E481" s="2"/>
      <c r="F481" s="2"/>
      <c r="G481" s="1"/>
      <c r="H481" s="1"/>
      <c r="I481" s="1"/>
      <c r="J481" s="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</row>
    <row r="482" spans="1:90" ht="16">
      <c r="A482" s="1"/>
      <c r="B482" s="14"/>
      <c r="C482" s="1"/>
      <c r="D482" s="1"/>
      <c r="E482" s="2"/>
      <c r="F482" s="2"/>
      <c r="G482" s="1"/>
      <c r="H482" s="1"/>
      <c r="I482" s="1"/>
      <c r="J482" s="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</row>
    <row r="483" spans="1:90" ht="16">
      <c r="A483" s="1"/>
      <c r="B483" s="14"/>
      <c r="C483" s="1"/>
      <c r="D483" s="1"/>
      <c r="E483" s="2"/>
      <c r="F483" s="2"/>
      <c r="G483" s="1"/>
      <c r="H483" s="1"/>
      <c r="I483" s="1"/>
      <c r="J483" s="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</row>
    <row r="484" spans="1:90" ht="16">
      <c r="A484" s="1"/>
      <c r="B484" s="14"/>
      <c r="C484" s="1"/>
      <c r="D484" s="1"/>
      <c r="E484" s="2"/>
      <c r="F484" s="2"/>
      <c r="G484" s="1"/>
      <c r="H484" s="1"/>
      <c r="I484" s="1"/>
      <c r="J484" s="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</row>
    <row r="485" spans="1:90" ht="16">
      <c r="A485" s="1"/>
      <c r="B485" s="14"/>
      <c r="C485" s="1"/>
      <c r="D485" s="1"/>
      <c r="E485" s="2"/>
      <c r="F485" s="2"/>
      <c r="G485" s="1"/>
      <c r="H485" s="1"/>
      <c r="I485" s="1"/>
      <c r="J485" s="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</row>
    <row r="486" spans="1:90" ht="16">
      <c r="A486" s="1"/>
      <c r="B486" s="14"/>
      <c r="C486" s="1"/>
      <c r="D486" s="1"/>
      <c r="E486" s="2"/>
      <c r="F486" s="2"/>
      <c r="G486" s="1"/>
      <c r="H486" s="1"/>
      <c r="I486" s="1"/>
      <c r="J486" s="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</row>
    <row r="487" spans="1:90" ht="16">
      <c r="A487" s="1"/>
      <c r="B487" s="14"/>
      <c r="C487" s="1"/>
      <c r="D487" s="1"/>
      <c r="E487" s="2"/>
      <c r="F487" s="2"/>
      <c r="G487" s="1"/>
      <c r="H487" s="1"/>
      <c r="I487" s="1"/>
      <c r="J487" s="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</row>
    <row r="488" spans="1:90" ht="16">
      <c r="A488" s="1"/>
      <c r="B488" s="14"/>
      <c r="C488" s="1"/>
      <c r="D488" s="1"/>
      <c r="E488" s="2"/>
      <c r="F488" s="2"/>
      <c r="G488" s="1"/>
      <c r="H488" s="1"/>
      <c r="I488" s="1"/>
      <c r="J488" s="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</row>
    <row r="489" spans="1:90" ht="16">
      <c r="A489" s="1"/>
      <c r="B489" s="14"/>
      <c r="C489" s="1"/>
      <c r="D489" s="1"/>
      <c r="E489" s="2"/>
      <c r="F489" s="2"/>
      <c r="G489" s="1"/>
      <c r="H489" s="1"/>
      <c r="I489" s="1"/>
      <c r="J489" s="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</row>
    <row r="490" spans="1:90" ht="16">
      <c r="A490" s="1"/>
      <c r="B490" s="14"/>
      <c r="C490" s="1"/>
      <c r="D490" s="1"/>
      <c r="E490" s="2"/>
      <c r="F490" s="2"/>
      <c r="G490" s="1"/>
      <c r="H490" s="1"/>
      <c r="I490" s="1"/>
      <c r="J490" s="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</row>
    <row r="491" spans="1:90" ht="16">
      <c r="A491" s="1"/>
      <c r="B491" s="14"/>
      <c r="C491" s="1"/>
      <c r="D491" s="1"/>
      <c r="E491" s="2"/>
      <c r="F491" s="2"/>
      <c r="G491" s="1"/>
      <c r="H491" s="1"/>
      <c r="I491" s="1"/>
      <c r="J491" s="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</row>
    <row r="492" spans="1:90" ht="16">
      <c r="A492" s="1"/>
      <c r="B492" s="14"/>
      <c r="C492" s="1"/>
      <c r="D492" s="1"/>
      <c r="E492" s="2"/>
      <c r="F492" s="2"/>
      <c r="G492" s="1"/>
      <c r="H492" s="1"/>
      <c r="I492" s="1"/>
      <c r="J492" s="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</row>
    <row r="493" spans="1:90" ht="16">
      <c r="A493" s="1"/>
      <c r="B493" s="14"/>
      <c r="C493" s="1"/>
      <c r="D493" s="1"/>
      <c r="E493" s="2"/>
      <c r="F493" s="2"/>
      <c r="G493" s="1"/>
      <c r="H493" s="1"/>
      <c r="I493" s="1"/>
      <c r="J493" s="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</row>
    <row r="494" spans="1:90" ht="16">
      <c r="A494" s="1"/>
      <c r="B494" s="14"/>
      <c r="C494" s="1"/>
      <c r="D494" s="1"/>
      <c r="E494" s="2"/>
      <c r="F494" s="2"/>
      <c r="G494" s="1"/>
      <c r="H494" s="1"/>
      <c r="I494" s="1"/>
      <c r="J494" s="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</row>
    <row r="495" spans="1:90" ht="16">
      <c r="A495" s="1"/>
      <c r="B495" s="14"/>
      <c r="C495" s="1"/>
      <c r="D495" s="1"/>
      <c r="E495" s="2"/>
      <c r="F495" s="2"/>
      <c r="G495" s="1"/>
      <c r="H495" s="1"/>
      <c r="I495" s="1"/>
      <c r="J495" s="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</row>
    <row r="496" spans="1:90" ht="16">
      <c r="A496" s="1"/>
      <c r="B496" s="14"/>
      <c r="C496" s="1"/>
      <c r="D496" s="1"/>
      <c r="E496" s="2"/>
      <c r="F496" s="2"/>
      <c r="G496" s="1"/>
      <c r="H496" s="1"/>
      <c r="I496" s="1"/>
      <c r="J496" s="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</row>
    <row r="497" spans="1:90" ht="16">
      <c r="A497" s="1"/>
      <c r="B497" s="14"/>
      <c r="C497" s="1"/>
      <c r="D497" s="1"/>
      <c r="E497" s="2"/>
      <c r="F497" s="2"/>
      <c r="G497" s="1"/>
      <c r="H497" s="1"/>
      <c r="I497" s="1"/>
      <c r="J497" s="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</row>
    <row r="498" spans="1:90" ht="16">
      <c r="A498" s="1"/>
      <c r="B498" s="14"/>
      <c r="C498" s="1"/>
      <c r="D498" s="1"/>
      <c r="E498" s="2"/>
      <c r="F498" s="2"/>
      <c r="G498" s="1"/>
      <c r="H498" s="1"/>
      <c r="I498" s="1"/>
      <c r="J498" s="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</row>
    <row r="499" spans="1:90" ht="16">
      <c r="A499" s="1"/>
      <c r="B499" s="14"/>
      <c r="C499" s="1"/>
      <c r="D499" s="1"/>
      <c r="E499" s="2"/>
      <c r="F499" s="2"/>
      <c r="G499" s="1"/>
      <c r="H499" s="1"/>
      <c r="I499" s="1"/>
      <c r="J499" s="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</row>
    <row r="500" spans="1:90" ht="16">
      <c r="A500" s="1"/>
      <c r="B500" s="14"/>
      <c r="C500" s="1"/>
      <c r="D500" s="1"/>
      <c r="E500" s="2"/>
      <c r="F500" s="2"/>
      <c r="G500" s="1"/>
      <c r="H500" s="1"/>
      <c r="I500" s="1"/>
      <c r="J500" s="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</row>
    <row r="501" spans="1:90" ht="16">
      <c r="A501" s="1"/>
      <c r="B501" s="14"/>
      <c r="C501" s="1"/>
      <c r="D501" s="1"/>
      <c r="E501" s="2"/>
      <c r="F501" s="2"/>
      <c r="G501" s="1"/>
      <c r="H501" s="1"/>
      <c r="I501" s="1"/>
      <c r="J501" s="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</row>
    <row r="502" spans="1:90" ht="16">
      <c r="A502" s="1"/>
      <c r="B502" s="14"/>
      <c r="C502" s="1"/>
      <c r="D502" s="1"/>
      <c r="E502" s="2"/>
      <c r="F502" s="2"/>
      <c r="G502" s="1"/>
      <c r="H502" s="1"/>
      <c r="I502" s="1"/>
      <c r="J502" s="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</row>
    <row r="503" spans="1:90" ht="16">
      <c r="A503" s="1"/>
      <c r="B503" s="14"/>
      <c r="C503" s="1"/>
      <c r="D503" s="1"/>
      <c r="E503" s="2"/>
      <c r="F503" s="2"/>
      <c r="G503" s="1"/>
      <c r="H503" s="1"/>
      <c r="I503" s="1"/>
      <c r="J503" s="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</row>
    <row r="504" spans="1:90" ht="16">
      <c r="A504" s="1"/>
      <c r="B504" s="14"/>
      <c r="C504" s="1"/>
      <c r="D504" s="1"/>
      <c r="E504" s="2"/>
      <c r="F504" s="2"/>
      <c r="G504" s="1"/>
      <c r="H504" s="1"/>
      <c r="I504" s="1"/>
      <c r="J504" s="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</row>
    <row r="505" spans="1:90" ht="16">
      <c r="A505" s="1"/>
      <c r="B505" s="14"/>
      <c r="C505" s="1"/>
      <c r="D505" s="1"/>
      <c r="E505" s="2"/>
      <c r="F505" s="2"/>
      <c r="G505" s="1"/>
      <c r="H505" s="1"/>
      <c r="I505" s="1"/>
      <c r="J505" s="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</row>
    <row r="506" spans="1:90" ht="16">
      <c r="A506" s="1"/>
      <c r="B506" s="14"/>
      <c r="C506" s="1"/>
      <c r="D506" s="1"/>
      <c r="E506" s="2"/>
      <c r="F506" s="2"/>
      <c r="G506" s="1"/>
      <c r="H506" s="1"/>
      <c r="I506" s="1"/>
      <c r="J506" s="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</row>
    <row r="507" spans="1:90" ht="16">
      <c r="A507" s="1"/>
      <c r="B507" s="14"/>
      <c r="C507" s="1"/>
      <c r="D507" s="1"/>
      <c r="E507" s="2"/>
      <c r="F507" s="2"/>
      <c r="G507" s="1"/>
      <c r="H507" s="1"/>
      <c r="I507" s="1"/>
      <c r="J507" s="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</row>
    <row r="508" spans="1:90" ht="16">
      <c r="A508" s="1"/>
      <c r="B508" s="14"/>
      <c r="C508" s="1"/>
      <c r="D508" s="1"/>
      <c r="E508" s="2"/>
      <c r="F508" s="2"/>
      <c r="G508" s="1"/>
      <c r="H508" s="1"/>
      <c r="I508" s="1"/>
      <c r="J508" s="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</row>
    <row r="509" spans="1:90" ht="16">
      <c r="A509" s="1"/>
      <c r="B509" s="14"/>
      <c r="C509" s="1"/>
      <c r="D509" s="1"/>
      <c r="E509" s="2"/>
      <c r="F509" s="2"/>
      <c r="G509" s="1"/>
      <c r="H509" s="1"/>
      <c r="I509" s="1"/>
      <c r="J509" s="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</row>
    <row r="510" spans="1:90" ht="16">
      <c r="A510" s="1"/>
      <c r="B510" s="14"/>
      <c r="C510" s="1"/>
      <c r="D510" s="1"/>
      <c r="E510" s="2"/>
      <c r="F510" s="2"/>
      <c r="G510" s="1"/>
      <c r="H510" s="1"/>
      <c r="I510" s="1"/>
      <c r="J510" s="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</row>
    <row r="511" spans="1:90" ht="16">
      <c r="A511" s="1"/>
      <c r="B511" s="14"/>
      <c r="C511" s="1"/>
      <c r="D511" s="1"/>
      <c r="E511" s="2"/>
      <c r="F511" s="2"/>
      <c r="G511" s="1"/>
      <c r="H511" s="1"/>
      <c r="I511" s="1"/>
      <c r="J511" s="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</row>
    <row r="512" spans="1:90" ht="16">
      <c r="A512" s="1"/>
      <c r="B512" s="14"/>
      <c r="C512" s="1"/>
      <c r="D512" s="1"/>
      <c r="E512" s="2"/>
      <c r="F512" s="2"/>
      <c r="G512" s="1"/>
      <c r="H512" s="1"/>
      <c r="I512" s="1"/>
      <c r="J512" s="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</row>
    <row r="513" spans="1:90" ht="16">
      <c r="A513" s="1"/>
      <c r="B513" s="14"/>
      <c r="C513" s="1"/>
      <c r="D513" s="1"/>
      <c r="E513" s="2"/>
      <c r="F513" s="2"/>
      <c r="G513" s="1"/>
      <c r="H513" s="1"/>
      <c r="I513" s="1"/>
      <c r="J513" s="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</row>
    <row r="514" spans="1:90" ht="16">
      <c r="A514" s="1"/>
      <c r="B514" s="14"/>
      <c r="C514" s="1"/>
      <c r="D514" s="1"/>
      <c r="E514" s="2"/>
      <c r="F514" s="2"/>
      <c r="G514" s="1"/>
      <c r="H514" s="1"/>
      <c r="I514" s="1"/>
      <c r="J514" s="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</row>
    <row r="515" spans="1:90" ht="16">
      <c r="A515" s="1"/>
      <c r="B515" s="14"/>
      <c r="C515" s="1"/>
      <c r="D515" s="1"/>
      <c r="E515" s="2"/>
      <c r="F515" s="2"/>
      <c r="G515" s="1"/>
      <c r="H515" s="1"/>
      <c r="I515" s="1"/>
      <c r="J515" s="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</row>
    <row r="516" spans="1:90" ht="16">
      <c r="A516" s="1"/>
      <c r="B516" s="14"/>
      <c r="C516" s="1"/>
      <c r="D516" s="1"/>
      <c r="E516" s="2"/>
      <c r="F516" s="2"/>
      <c r="G516" s="1"/>
      <c r="H516" s="1"/>
      <c r="I516" s="1"/>
      <c r="J516" s="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</row>
    <row r="517" spans="1:90" ht="16">
      <c r="A517" s="1"/>
      <c r="B517" s="14"/>
      <c r="C517" s="1"/>
      <c r="D517" s="1"/>
      <c r="E517" s="2"/>
      <c r="F517" s="2"/>
      <c r="G517" s="1"/>
      <c r="H517" s="1"/>
      <c r="I517" s="1"/>
      <c r="J517" s="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</row>
    <row r="518" spans="1:90" ht="16">
      <c r="A518" s="1"/>
      <c r="B518" s="14"/>
      <c r="C518" s="1"/>
      <c r="D518" s="1"/>
      <c r="E518" s="2"/>
      <c r="F518" s="2"/>
      <c r="G518" s="1"/>
      <c r="H518" s="1"/>
      <c r="I518" s="1"/>
      <c r="J518" s="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</row>
    <row r="519" spans="1:90" ht="16">
      <c r="A519" s="1"/>
      <c r="B519" s="14"/>
      <c r="C519" s="1"/>
      <c r="D519" s="1"/>
      <c r="E519" s="2"/>
      <c r="F519" s="2"/>
      <c r="G519" s="1"/>
      <c r="H519" s="1"/>
      <c r="I519" s="1"/>
      <c r="J519" s="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</row>
    <row r="520" spans="1:90" ht="16">
      <c r="A520" s="1"/>
      <c r="B520" s="14"/>
      <c r="C520" s="1"/>
      <c r="D520" s="1"/>
      <c r="E520" s="2"/>
      <c r="F520" s="2"/>
      <c r="G520" s="1"/>
      <c r="H520" s="1"/>
      <c r="I520" s="1"/>
      <c r="J520" s="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</row>
    <row r="521" spans="1:90" ht="16">
      <c r="A521" s="1"/>
      <c r="B521" s="14"/>
      <c r="C521" s="1"/>
      <c r="D521" s="1"/>
      <c r="E521" s="2"/>
      <c r="F521" s="2"/>
      <c r="G521" s="1"/>
      <c r="H521" s="1"/>
      <c r="I521" s="1"/>
      <c r="J521" s="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</row>
    <row r="522" spans="1:90" ht="16">
      <c r="A522" s="1"/>
      <c r="B522" s="14"/>
      <c r="C522" s="1"/>
      <c r="D522" s="1"/>
      <c r="E522" s="2"/>
      <c r="F522" s="2"/>
      <c r="G522" s="1"/>
      <c r="H522" s="1"/>
      <c r="I522" s="1"/>
      <c r="J522" s="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</row>
    <row r="523" spans="1:90" ht="16">
      <c r="A523" s="1"/>
      <c r="B523" s="14"/>
      <c r="C523" s="1"/>
      <c r="D523" s="1"/>
      <c r="E523" s="2"/>
      <c r="F523" s="2"/>
      <c r="G523" s="1"/>
      <c r="H523" s="1"/>
      <c r="I523" s="1"/>
      <c r="J523" s="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</row>
    <row r="524" spans="1:90" ht="16">
      <c r="A524" s="1"/>
      <c r="B524" s="14"/>
      <c r="C524" s="1"/>
      <c r="D524" s="1"/>
      <c r="E524" s="2"/>
      <c r="F524" s="2"/>
      <c r="G524" s="1"/>
      <c r="H524" s="1"/>
      <c r="I524" s="1"/>
      <c r="J524" s="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</row>
    <row r="525" spans="1:90" ht="16">
      <c r="A525" s="1"/>
      <c r="B525" s="14"/>
      <c r="C525" s="1"/>
      <c r="D525" s="1"/>
      <c r="E525" s="2"/>
      <c r="F525" s="2"/>
      <c r="G525" s="1"/>
      <c r="H525" s="1"/>
      <c r="I525" s="1"/>
      <c r="J525" s="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</row>
    <row r="526" spans="1:90" ht="16">
      <c r="A526" s="1"/>
      <c r="B526" s="14"/>
      <c r="C526" s="1"/>
      <c r="D526" s="1"/>
      <c r="E526" s="2"/>
      <c r="F526" s="2"/>
      <c r="G526" s="1"/>
      <c r="H526" s="1"/>
      <c r="I526" s="1"/>
      <c r="J526" s="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</row>
    <row r="527" spans="1:90" ht="16">
      <c r="A527" s="1"/>
      <c r="B527" s="14"/>
      <c r="C527" s="1"/>
      <c r="D527" s="1"/>
      <c r="E527" s="2"/>
      <c r="F527" s="2"/>
      <c r="G527" s="1"/>
      <c r="H527" s="1"/>
      <c r="I527" s="1"/>
      <c r="J527" s="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</row>
    <row r="528" spans="1:90" ht="16">
      <c r="A528" s="1"/>
      <c r="B528" s="14"/>
      <c r="C528" s="1"/>
      <c r="D528" s="1"/>
      <c r="E528" s="2"/>
      <c r="F528" s="2"/>
      <c r="G528" s="1"/>
      <c r="H528" s="1"/>
      <c r="I528" s="1"/>
      <c r="J528" s="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</row>
    <row r="529" spans="1:90" ht="16">
      <c r="A529" s="1"/>
      <c r="B529" s="14"/>
      <c r="C529" s="1"/>
      <c r="D529" s="1"/>
      <c r="E529" s="2"/>
      <c r="F529" s="2"/>
      <c r="G529" s="1"/>
      <c r="H529" s="1"/>
      <c r="I529" s="1"/>
      <c r="J529" s="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</row>
    <row r="530" spans="1:90" ht="16">
      <c r="A530" s="1"/>
      <c r="B530" s="14"/>
      <c r="C530" s="1"/>
      <c r="D530" s="1"/>
      <c r="E530" s="2"/>
      <c r="F530" s="2"/>
      <c r="G530" s="1"/>
      <c r="H530" s="1"/>
      <c r="I530" s="1"/>
      <c r="J530" s="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</row>
    <row r="531" spans="1:90" ht="16">
      <c r="A531" s="1"/>
      <c r="B531" s="14"/>
      <c r="C531" s="1"/>
      <c r="D531" s="1"/>
      <c r="E531" s="2"/>
      <c r="F531" s="2"/>
      <c r="G531" s="1"/>
      <c r="H531" s="1"/>
      <c r="I531" s="1"/>
      <c r="J531" s="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</row>
    <row r="532" spans="1:90" ht="16">
      <c r="A532" s="1"/>
      <c r="B532" s="14"/>
      <c r="C532" s="1"/>
      <c r="D532" s="1"/>
      <c r="E532" s="2"/>
      <c r="F532" s="2"/>
      <c r="G532" s="1"/>
      <c r="H532" s="1"/>
      <c r="I532" s="1"/>
      <c r="J532" s="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</row>
    <row r="533" spans="1:90" ht="16">
      <c r="A533" s="1"/>
      <c r="B533" s="14"/>
      <c r="C533" s="1"/>
      <c r="D533" s="1"/>
      <c r="E533" s="2"/>
      <c r="F533" s="2"/>
      <c r="G533" s="1"/>
      <c r="H533" s="1"/>
      <c r="I533" s="1"/>
      <c r="J533" s="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</row>
    <row r="534" spans="1:90" ht="16">
      <c r="A534" s="1"/>
      <c r="B534" s="14"/>
      <c r="C534" s="1"/>
      <c r="D534" s="1"/>
      <c r="E534" s="2"/>
      <c r="F534" s="2"/>
      <c r="G534" s="1"/>
      <c r="H534" s="1"/>
      <c r="I534" s="1"/>
      <c r="J534" s="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</row>
    <row r="535" spans="1:90" ht="16">
      <c r="A535" s="1"/>
      <c r="B535" s="14"/>
      <c r="C535" s="1"/>
      <c r="D535" s="1"/>
      <c r="E535" s="2"/>
      <c r="F535" s="2"/>
      <c r="G535" s="1"/>
      <c r="H535" s="1"/>
      <c r="I535" s="1"/>
      <c r="J535" s="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</row>
    <row r="536" spans="1:90" ht="16">
      <c r="A536" s="1"/>
      <c r="B536" s="14"/>
      <c r="C536" s="1"/>
      <c r="D536" s="1"/>
      <c r="E536" s="2"/>
      <c r="F536" s="2"/>
      <c r="G536" s="1"/>
      <c r="H536" s="1"/>
      <c r="I536" s="1"/>
      <c r="J536" s="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</row>
    <row r="537" spans="1:90" ht="16">
      <c r="A537" s="1"/>
      <c r="B537" s="14"/>
      <c r="C537" s="1"/>
      <c r="D537" s="1"/>
      <c r="E537" s="2"/>
      <c r="F537" s="2"/>
      <c r="G537" s="1"/>
      <c r="H537" s="1"/>
      <c r="I537" s="1"/>
      <c r="J537" s="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</row>
    <row r="538" spans="1:90" ht="16">
      <c r="A538" s="1"/>
      <c r="B538" s="14"/>
      <c r="C538" s="1"/>
      <c r="D538" s="1"/>
      <c r="E538" s="2"/>
      <c r="F538" s="2"/>
      <c r="G538" s="1"/>
      <c r="H538" s="1"/>
      <c r="I538" s="1"/>
      <c r="J538" s="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</row>
    <row r="539" spans="1:90" ht="16">
      <c r="A539" s="1"/>
      <c r="B539" s="14"/>
      <c r="C539" s="1"/>
      <c r="D539" s="1"/>
      <c r="E539" s="2"/>
      <c r="F539" s="2"/>
      <c r="G539" s="1"/>
      <c r="H539" s="1"/>
      <c r="I539" s="1"/>
      <c r="J539" s="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</row>
    <row r="540" spans="1:90" ht="16">
      <c r="A540" s="1"/>
      <c r="B540" s="14"/>
      <c r="C540" s="1"/>
      <c r="D540" s="1"/>
      <c r="E540" s="2"/>
      <c r="F540" s="2"/>
      <c r="G540" s="1"/>
      <c r="H540" s="1"/>
      <c r="I540" s="1"/>
      <c r="J540" s="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</row>
    <row r="541" spans="1:90" ht="16">
      <c r="A541" s="1"/>
      <c r="B541" s="14"/>
      <c r="C541" s="1"/>
      <c r="D541" s="1"/>
      <c r="E541" s="2"/>
      <c r="F541" s="2"/>
      <c r="G541" s="1"/>
      <c r="H541" s="1"/>
      <c r="I541" s="1"/>
      <c r="J541" s="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</row>
    <row r="542" spans="1:90" ht="16">
      <c r="A542" s="1"/>
      <c r="B542" s="14"/>
      <c r="C542" s="1"/>
      <c r="D542" s="1"/>
      <c r="E542" s="2"/>
      <c r="F542" s="2"/>
      <c r="G542" s="1"/>
      <c r="H542" s="1"/>
      <c r="I542" s="1"/>
      <c r="J542" s="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</row>
    <row r="543" spans="1:90" ht="16">
      <c r="A543" s="1"/>
      <c r="B543" s="14"/>
      <c r="C543" s="1"/>
      <c r="D543" s="1"/>
      <c r="E543" s="2"/>
      <c r="F543" s="2"/>
      <c r="G543" s="1"/>
      <c r="H543" s="1"/>
      <c r="I543" s="1"/>
      <c r="J543" s="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</row>
    <row r="544" spans="1:90" ht="16">
      <c r="A544" s="1"/>
      <c r="B544" s="14"/>
      <c r="C544" s="1"/>
      <c r="D544" s="1"/>
      <c r="E544" s="2"/>
      <c r="F544" s="2"/>
      <c r="G544" s="1"/>
      <c r="H544" s="1"/>
      <c r="I544" s="1"/>
      <c r="J544" s="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</row>
    <row r="545" spans="1:90" ht="16">
      <c r="A545" s="1"/>
      <c r="B545" s="14"/>
      <c r="C545" s="1"/>
      <c r="D545" s="1"/>
      <c r="E545" s="2"/>
      <c r="F545" s="2"/>
      <c r="G545" s="1"/>
      <c r="H545" s="1"/>
      <c r="I545" s="1"/>
      <c r="J545" s="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</row>
    <row r="546" spans="1:90" ht="16">
      <c r="A546" s="1"/>
      <c r="B546" s="14"/>
      <c r="C546" s="1"/>
      <c r="D546" s="1"/>
      <c r="E546" s="2"/>
      <c r="F546" s="2"/>
      <c r="G546" s="1"/>
      <c r="H546" s="1"/>
      <c r="I546" s="1"/>
      <c r="J546" s="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</row>
    <row r="547" spans="1:90" ht="16">
      <c r="A547" s="1"/>
      <c r="B547" s="14"/>
      <c r="C547" s="1"/>
      <c r="D547" s="1"/>
      <c r="E547" s="2"/>
      <c r="F547" s="2"/>
      <c r="G547" s="1"/>
      <c r="H547" s="1"/>
      <c r="I547" s="1"/>
      <c r="J547" s="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</row>
    <row r="548" spans="1:90" ht="16">
      <c r="A548" s="1"/>
      <c r="B548" s="14"/>
      <c r="C548" s="1"/>
      <c r="D548" s="1"/>
      <c r="E548" s="2"/>
      <c r="F548" s="2"/>
      <c r="G548" s="1"/>
      <c r="H548" s="1"/>
      <c r="I548" s="1"/>
      <c r="J548" s="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</row>
    <row r="549" spans="1:90" ht="16">
      <c r="A549" s="1"/>
      <c r="B549" s="14"/>
      <c r="C549" s="1"/>
      <c r="D549" s="1"/>
      <c r="E549" s="2"/>
      <c r="F549" s="2"/>
      <c r="G549" s="1"/>
      <c r="H549" s="1"/>
      <c r="I549" s="1"/>
      <c r="J549" s="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</row>
    <row r="550" spans="1:90" ht="16">
      <c r="A550" s="1"/>
      <c r="B550" s="14"/>
      <c r="C550" s="1"/>
      <c r="D550" s="1"/>
      <c r="E550" s="2"/>
      <c r="F550" s="2"/>
      <c r="G550" s="1"/>
      <c r="H550" s="1"/>
      <c r="I550" s="1"/>
      <c r="J550" s="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</row>
    <row r="551" spans="1:90" ht="16">
      <c r="A551" s="1"/>
      <c r="B551" s="14"/>
      <c r="C551" s="1"/>
      <c r="D551" s="1"/>
      <c r="E551" s="2"/>
      <c r="F551" s="2"/>
      <c r="G551" s="1"/>
      <c r="H551" s="1"/>
      <c r="I551" s="1"/>
      <c r="J551" s="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</row>
    <row r="552" spans="1:90" ht="16">
      <c r="A552" s="1"/>
      <c r="B552" s="14"/>
      <c r="C552" s="1"/>
      <c r="D552" s="1"/>
      <c r="E552" s="2"/>
      <c r="F552" s="2"/>
      <c r="G552" s="1"/>
      <c r="H552" s="1"/>
      <c r="I552" s="1"/>
      <c r="J552" s="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</row>
    <row r="553" spans="1:90" ht="16">
      <c r="A553" s="1"/>
      <c r="B553" s="14"/>
      <c r="C553" s="1"/>
      <c r="D553" s="1"/>
      <c r="E553" s="2"/>
      <c r="F553" s="2"/>
      <c r="G553" s="1"/>
      <c r="H553" s="1"/>
      <c r="I553" s="1"/>
      <c r="J553" s="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</row>
    <row r="554" spans="1:90" ht="16">
      <c r="A554" s="1"/>
      <c r="B554" s="14"/>
      <c r="C554" s="1"/>
      <c r="D554" s="1"/>
      <c r="E554" s="2"/>
      <c r="F554" s="2"/>
      <c r="G554" s="1"/>
      <c r="H554" s="1"/>
      <c r="I554" s="1"/>
      <c r="J554" s="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</row>
    <row r="555" spans="1:90" ht="16">
      <c r="A555" s="1"/>
      <c r="B555" s="14"/>
      <c r="C555" s="1"/>
      <c r="D555" s="1"/>
      <c r="E555" s="2"/>
      <c r="F555" s="2"/>
      <c r="G555" s="1"/>
      <c r="H555" s="1"/>
      <c r="I555" s="1"/>
      <c r="J555" s="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</row>
    <row r="556" spans="1:90" ht="16">
      <c r="A556" s="1"/>
      <c r="B556" s="14"/>
      <c r="C556" s="1"/>
      <c r="D556" s="1"/>
      <c r="E556" s="2"/>
      <c r="F556" s="2"/>
      <c r="G556" s="1"/>
      <c r="H556" s="1"/>
      <c r="I556" s="1"/>
      <c r="J556" s="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</row>
    <row r="557" spans="1:90" ht="16">
      <c r="A557" s="1"/>
      <c r="B557" s="14"/>
      <c r="C557" s="1"/>
      <c r="D557" s="1"/>
      <c r="E557" s="2"/>
      <c r="F557" s="2"/>
      <c r="G557" s="1"/>
      <c r="H557" s="1"/>
      <c r="I557" s="1"/>
      <c r="J557" s="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</row>
    <row r="558" spans="1:90" ht="16">
      <c r="A558" s="1"/>
      <c r="B558" s="14"/>
      <c r="C558" s="1"/>
      <c r="D558" s="1"/>
      <c r="E558" s="2"/>
      <c r="F558" s="2"/>
      <c r="G558" s="1"/>
      <c r="H558" s="1"/>
      <c r="I558" s="1"/>
      <c r="J558" s="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</row>
    <row r="559" spans="1:90" ht="16">
      <c r="A559" s="1"/>
      <c r="B559" s="14"/>
      <c r="C559" s="1"/>
      <c r="D559" s="1"/>
      <c r="E559" s="2"/>
      <c r="F559" s="2"/>
      <c r="G559" s="1"/>
      <c r="H559" s="1"/>
      <c r="I559" s="1"/>
      <c r="J559" s="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</row>
    <row r="560" spans="1:90" ht="16">
      <c r="A560" s="1"/>
      <c r="B560" s="14"/>
      <c r="C560" s="1"/>
      <c r="D560" s="1"/>
      <c r="E560" s="2"/>
      <c r="F560" s="2"/>
      <c r="G560" s="1"/>
      <c r="H560" s="1"/>
      <c r="I560" s="1"/>
      <c r="J560" s="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</row>
    <row r="561" spans="1:90" ht="16">
      <c r="A561" s="1"/>
      <c r="B561" s="14"/>
      <c r="C561" s="1"/>
      <c r="D561" s="1"/>
      <c r="E561" s="2"/>
      <c r="F561" s="2"/>
      <c r="G561" s="1"/>
      <c r="H561" s="1"/>
      <c r="I561" s="1"/>
      <c r="J561" s="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</row>
    <row r="562" spans="1:90" ht="16">
      <c r="A562" s="1"/>
      <c r="B562" s="14"/>
      <c r="C562" s="1"/>
      <c r="D562" s="1"/>
      <c r="E562" s="2"/>
      <c r="F562" s="2"/>
      <c r="G562" s="1"/>
      <c r="H562" s="1"/>
      <c r="I562" s="1"/>
      <c r="J562" s="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</row>
    <row r="563" spans="1:90" ht="16">
      <c r="A563" s="1"/>
      <c r="B563" s="14"/>
      <c r="C563" s="1"/>
      <c r="D563" s="1"/>
      <c r="E563" s="2"/>
      <c r="F563" s="2"/>
      <c r="G563" s="1"/>
      <c r="H563" s="1"/>
      <c r="I563" s="1"/>
      <c r="J563" s="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</row>
    <row r="564" spans="1:90" ht="16">
      <c r="A564" s="1"/>
      <c r="B564" s="14"/>
      <c r="C564" s="1"/>
      <c r="D564" s="1"/>
      <c r="E564" s="2"/>
      <c r="F564" s="2"/>
      <c r="G564" s="1"/>
      <c r="H564" s="1"/>
      <c r="I564" s="1"/>
      <c r="J564" s="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</row>
    <row r="565" spans="1:90" ht="16">
      <c r="A565" s="1"/>
      <c r="B565" s="14"/>
      <c r="C565" s="1"/>
      <c r="D565" s="1"/>
      <c r="E565" s="2"/>
      <c r="F565" s="2"/>
      <c r="G565" s="1"/>
      <c r="H565" s="1"/>
      <c r="I565" s="1"/>
      <c r="J565" s="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</row>
    <row r="566" spans="1:90" ht="16">
      <c r="A566" s="1"/>
      <c r="B566" s="14"/>
      <c r="C566" s="1"/>
      <c r="D566" s="1"/>
      <c r="E566" s="2"/>
      <c r="F566" s="2"/>
      <c r="G566" s="1"/>
      <c r="H566" s="1"/>
      <c r="I566" s="1"/>
      <c r="J566" s="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</row>
    <row r="567" spans="1:90" ht="16">
      <c r="A567" s="1"/>
      <c r="B567" s="14"/>
      <c r="C567" s="1"/>
      <c r="D567" s="1"/>
      <c r="E567" s="2"/>
      <c r="F567" s="2"/>
      <c r="G567" s="1"/>
      <c r="H567" s="1"/>
      <c r="I567" s="1"/>
      <c r="J567" s="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</row>
    <row r="568" spans="1:90" ht="16">
      <c r="A568" s="1"/>
      <c r="B568" s="14"/>
      <c r="C568" s="1"/>
      <c r="D568" s="1"/>
      <c r="E568" s="2"/>
      <c r="F568" s="2"/>
      <c r="G568" s="1"/>
      <c r="H568" s="1"/>
      <c r="I568" s="1"/>
      <c r="J568" s="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</row>
    <row r="569" spans="1:90" ht="16">
      <c r="A569" s="1"/>
      <c r="B569" s="14"/>
      <c r="C569" s="1"/>
      <c r="D569" s="1"/>
      <c r="E569" s="2"/>
      <c r="F569" s="2"/>
      <c r="G569" s="1"/>
      <c r="H569" s="1"/>
      <c r="I569" s="1"/>
      <c r="J569" s="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</row>
    <row r="570" spans="1:90" ht="16">
      <c r="A570" s="1"/>
      <c r="B570" s="14"/>
      <c r="C570" s="1"/>
      <c r="D570" s="1"/>
      <c r="E570" s="2"/>
      <c r="F570" s="2"/>
      <c r="G570" s="1"/>
      <c r="H570" s="1"/>
      <c r="I570" s="1"/>
      <c r="J570" s="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</row>
    <row r="571" spans="1:90" ht="16">
      <c r="A571" s="1"/>
      <c r="B571" s="14"/>
      <c r="C571" s="1"/>
      <c r="D571" s="1"/>
      <c r="E571" s="2"/>
      <c r="F571" s="2"/>
      <c r="G571" s="1"/>
      <c r="H571" s="1"/>
      <c r="I571" s="1"/>
      <c r="J571" s="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</row>
    <row r="572" spans="1:90" ht="16">
      <c r="A572" s="1"/>
      <c r="B572" s="14"/>
      <c r="C572" s="1"/>
      <c r="D572" s="1"/>
      <c r="E572" s="2"/>
      <c r="F572" s="2"/>
      <c r="G572" s="1"/>
      <c r="H572" s="1"/>
      <c r="I572" s="1"/>
      <c r="J572" s="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</row>
    <row r="573" spans="1:90" ht="16">
      <c r="A573" s="1"/>
      <c r="B573" s="14"/>
      <c r="C573" s="1"/>
      <c r="D573" s="1"/>
      <c r="E573" s="2"/>
      <c r="F573" s="2"/>
      <c r="G573" s="1"/>
      <c r="H573" s="1"/>
      <c r="I573" s="1"/>
      <c r="J573" s="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</row>
    <row r="574" spans="1:90" ht="16">
      <c r="A574" s="1"/>
      <c r="B574" s="14"/>
      <c r="C574" s="1"/>
      <c r="D574" s="1"/>
      <c r="E574" s="2"/>
      <c r="F574" s="2"/>
      <c r="G574" s="1"/>
      <c r="H574" s="1"/>
      <c r="I574" s="1"/>
      <c r="J574" s="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</row>
    <row r="575" spans="1:90" ht="16">
      <c r="A575" s="1"/>
      <c r="B575" s="14"/>
      <c r="C575" s="1"/>
      <c r="D575" s="1"/>
      <c r="E575" s="2"/>
      <c r="F575" s="2"/>
      <c r="G575" s="1"/>
      <c r="H575" s="1"/>
      <c r="I575" s="1"/>
      <c r="J575" s="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</row>
    <row r="576" spans="1:90" ht="16">
      <c r="A576" s="1"/>
      <c r="B576" s="14"/>
      <c r="C576" s="1"/>
      <c r="D576" s="1"/>
      <c r="E576" s="2"/>
      <c r="F576" s="2"/>
      <c r="G576" s="1"/>
      <c r="H576" s="1"/>
      <c r="I576" s="1"/>
      <c r="J576" s="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</row>
    <row r="577" spans="1:90" ht="16">
      <c r="A577" s="1"/>
      <c r="B577" s="14"/>
      <c r="C577" s="1"/>
      <c r="D577" s="1"/>
      <c r="E577" s="2"/>
      <c r="F577" s="2"/>
      <c r="G577" s="1"/>
      <c r="H577" s="1"/>
      <c r="I577" s="1"/>
      <c r="J577" s="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</row>
    <row r="578" spans="1:90" ht="16">
      <c r="A578" s="1"/>
      <c r="B578" s="14"/>
      <c r="C578" s="1"/>
      <c r="D578" s="1"/>
      <c r="E578" s="2"/>
      <c r="F578" s="2"/>
      <c r="G578" s="1"/>
      <c r="H578" s="1"/>
      <c r="I578" s="1"/>
      <c r="J578" s="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</row>
    <row r="579" spans="1:90" ht="16">
      <c r="A579" s="1"/>
      <c r="B579" s="14"/>
      <c r="C579" s="1"/>
      <c r="D579" s="1"/>
      <c r="E579" s="2"/>
      <c r="F579" s="2"/>
      <c r="G579" s="1"/>
      <c r="H579" s="1"/>
      <c r="I579" s="1"/>
      <c r="J579" s="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</row>
    <row r="580" spans="1:90" ht="16">
      <c r="A580" s="1"/>
      <c r="B580" s="14"/>
      <c r="C580" s="1"/>
      <c r="D580" s="1"/>
      <c r="E580" s="2"/>
      <c r="F580" s="2"/>
      <c r="G580" s="1"/>
      <c r="H580" s="1"/>
      <c r="I580" s="1"/>
      <c r="J580" s="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</row>
    <row r="581" spans="1:90" ht="16">
      <c r="A581" s="1"/>
      <c r="B581" s="14"/>
      <c r="C581" s="1"/>
      <c r="D581" s="1"/>
      <c r="E581" s="2"/>
      <c r="F581" s="2"/>
      <c r="G581" s="1"/>
      <c r="H581" s="1"/>
      <c r="I581" s="1"/>
      <c r="J581" s="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</row>
    <row r="582" spans="1:90" ht="16">
      <c r="A582" s="1"/>
      <c r="B582" s="14"/>
      <c r="C582" s="1"/>
      <c r="D582" s="1"/>
      <c r="E582" s="2"/>
      <c r="F582" s="2"/>
      <c r="G582" s="1"/>
      <c r="H582" s="1"/>
      <c r="I582" s="1"/>
      <c r="J582" s="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</row>
    <row r="583" spans="1:90" ht="16">
      <c r="A583" s="1"/>
      <c r="B583" s="14"/>
      <c r="C583" s="1"/>
      <c r="D583" s="1"/>
      <c r="E583" s="2"/>
      <c r="F583" s="2"/>
      <c r="G583" s="1"/>
      <c r="H583" s="1"/>
      <c r="I583" s="1"/>
      <c r="J583" s="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</row>
    <row r="584" spans="1:90" ht="16">
      <c r="A584" s="1"/>
      <c r="B584" s="14"/>
      <c r="C584" s="1"/>
      <c r="D584" s="1"/>
      <c r="E584" s="2"/>
      <c r="F584" s="2"/>
      <c r="G584" s="1"/>
      <c r="H584" s="1"/>
      <c r="I584" s="1"/>
      <c r="J584" s="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</row>
    <row r="585" spans="1:90" ht="16">
      <c r="A585" s="1"/>
      <c r="B585" s="14"/>
      <c r="C585" s="1"/>
      <c r="D585" s="1"/>
      <c r="E585" s="2"/>
      <c r="F585" s="2"/>
      <c r="G585" s="1"/>
      <c r="H585" s="1"/>
      <c r="I585" s="1"/>
      <c r="J585" s="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</row>
    <row r="586" spans="1:90" ht="16">
      <c r="A586" s="1"/>
      <c r="B586" s="14"/>
      <c r="C586" s="1"/>
      <c r="D586" s="1"/>
      <c r="E586" s="2"/>
      <c r="F586" s="2"/>
      <c r="G586" s="1"/>
      <c r="H586" s="1"/>
      <c r="I586" s="1"/>
      <c r="J586" s="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</row>
    <row r="587" spans="1:90" ht="16">
      <c r="A587" s="1"/>
      <c r="B587" s="14"/>
      <c r="C587" s="1"/>
      <c r="D587" s="1"/>
      <c r="E587" s="2"/>
      <c r="F587" s="2"/>
      <c r="G587" s="1"/>
      <c r="H587" s="1"/>
      <c r="I587" s="1"/>
      <c r="J587" s="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</row>
    <row r="588" spans="1:90" ht="16">
      <c r="A588" s="1"/>
      <c r="B588" s="14"/>
      <c r="C588" s="1"/>
      <c r="D588" s="1"/>
      <c r="E588" s="2"/>
      <c r="F588" s="2"/>
      <c r="G588" s="1"/>
      <c r="H588" s="1"/>
      <c r="I588" s="1"/>
      <c r="J588" s="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</row>
    <row r="589" spans="1:90" ht="16">
      <c r="A589" s="1"/>
      <c r="B589" s="14"/>
      <c r="C589" s="1"/>
      <c r="D589" s="1"/>
      <c r="E589" s="2"/>
      <c r="F589" s="2"/>
      <c r="G589" s="1"/>
      <c r="H589" s="1"/>
      <c r="I589" s="1"/>
      <c r="J589" s="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</row>
    <row r="590" spans="1:90" ht="16">
      <c r="A590" s="1"/>
      <c r="B590" s="14"/>
      <c r="C590" s="1"/>
      <c r="D590" s="1"/>
      <c r="E590" s="2"/>
      <c r="F590" s="2"/>
      <c r="G590" s="1"/>
      <c r="H590" s="1"/>
      <c r="I590" s="1"/>
      <c r="J590" s="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</row>
    <row r="591" spans="1:90" ht="16">
      <c r="A591" s="1"/>
      <c r="B591" s="14"/>
      <c r="C591" s="1"/>
      <c r="D591" s="1"/>
      <c r="E591" s="2"/>
      <c r="F591" s="2"/>
      <c r="G591" s="1"/>
      <c r="H591" s="1"/>
      <c r="I591" s="1"/>
      <c r="J591" s="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</row>
    <row r="592" spans="1:90" ht="16">
      <c r="A592" s="1"/>
      <c r="B592" s="14"/>
      <c r="C592" s="1"/>
      <c r="D592" s="1"/>
      <c r="E592" s="2"/>
      <c r="F592" s="2"/>
      <c r="G592" s="1"/>
      <c r="H592" s="1"/>
      <c r="I592" s="1"/>
      <c r="J592" s="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</row>
    <row r="593" spans="1:90" ht="16">
      <c r="A593" s="1"/>
      <c r="B593" s="14"/>
      <c r="C593" s="1"/>
      <c r="D593" s="1"/>
      <c r="E593" s="2"/>
      <c r="F593" s="2"/>
      <c r="G593" s="1"/>
      <c r="H593" s="1"/>
      <c r="I593" s="1"/>
      <c r="J593" s="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</row>
    <row r="594" spans="1:90" ht="16">
      <c r="A594" s="1"/>
      <c r="B594" s="14"/>
      <c r="C594" s="1"/>
      <c r="D594" s="1"/>
      <c r="E594" s="2"/>
      <c r="F594" s="2"/>
      <c r="G594" s="1"/>
      <c r="H594" s="1"/>
      <c r="I594" s="1"/>
      <c r="J594" s="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</row>
    <row r="595" spans="1:90" ht="16">
      <c r="A595" s="1"/>
      <c r="B595" s="14"/>
      <c r="C595" s="1"/>
      <c r="D595" s="1"/>
      <c r="E595" s="2"/>
      <c r="F595" s="2"/>
      <c r="G595" s="1"/>
      <c r="H595" s="1"/>
      <c r="I595" s="1"/>
      <c r="J595" s="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</row>
    <row r="596" spans="1:90" ht="16">
      <c r="A596" s="1"/>
      <c r="B596" s="14"/>
      <c r="C596" s="1"/>
      <c r="D596" s="1"/>
      <c r="E596" s="2"/>
      <c r="F596" s="2"/>
      <c r="G596" s="1"/>
      <c r="H596" s="1"/>
      <c r="I596" s="1"/>
      <c r="J596" s="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</row>
    <row r="597" spans="1:90" ht="16">
      <c r="A597" s="1"/>
      <c r="B597" s="14"/>
      <c r="C597" s="1"/>
      <c r="D597" s="1"/>
      <c r="E597" s="2"/>
      <c r="F597" s="2"/>
      <c r="G597" s="1"/>
      <c r="H597" s="1"/>
      <c r="I597" s="1"/>
      <c r="J597" s="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</row>
    <row r="598" spans="1:90" ht="16">
      <c r="A598" s="1"/>
      <c r="B598" s="14"/>
      <c r="C598" s="1"/>
      <c r="D598" s="1"/>
      <c r="E598" s="2"/>
      <c r="F598" s="2"/>
      <c r="G598" s="1"/>
      <c r="H598" s="1"/>
      <c r="I598" s="1"/>
      <c r="J598" s="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</row>
    <row r="599" spans="1:90" ht="16">
      <c r="A599" s="1"/>
      <c r="B599" s="14"/>
      <c r="C599" s="1"/>
      <c r="D599" s="1"/>
      <c r="E599" s="2"/>
      <c r="F599" s="2"/>
      <c r="G599" s="1"/>
      <c r="H599" s="1"/>
      <c r="I599" s="1"/>
      <c r="J599" s="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</row>
    <row r="600" spans="1:90" ht="16">
      <c r="A600" s="1"/>
      <c r="B600" s="14"/>
      <c r="C600" s="1"/>
      <c r="D600" s="1"/>
      <c r="E600" s="2"/>
      <c r="F600" s="2"/>
      <c r="G600" s="1"/>
      <c r="H600" s="1"/>
      <c r="I600" s="1"/>
      <c r="J600" s="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</row>
    <row r="601" spans="1:90" ht="16">
      <c r="A601" s="1"/>
      <c r="B601" s="14"/>
      <c r="C601" s="1"/>
      <c r="D601" s="1"/>
      <c r="E601" s="2"/>
      <c r="F601" s="2"/>
      <c r="G601" s="1"/>
      <c r="H601" s="1"/>
      <c r="I601" s="1"/>
      <c r="J601" s="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</row>
    <row r="602" spans="1:90" ht="16">
      <c r="A602" s="1"/>
      <c r="B602" s="14"/>
      <c r="C602" s="1"/>
      <c r="D602" s="1"/>
      <c r="E602" s="2"/>
      <c r="F602" s="2"/>
      <c r="G602" s="1"/>
      <c r="H602" s="1"/>
      <c r="I602" s="1"/>
      <c r="J602" s="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</row>
    <row r="603" spans="1:90" ht="16">
      <c r="A603" s="1"/>
      <c r="B603" s="14"/>
      <c r="C603" s="1"/>
      <c r="D603" s="1"/>
      <c r="E603" s="2"/>
      <c r="F603" s="2"/>
      <c r="G603" s="1"/>
      <c r="H603" s="1"/>
      <c r="I603" s="1"/>
      <c r="J603" s="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</row>
    <row r="604" spans="1:90" ht="16">
      <c r="A604" s="1"/>
      <c r="B604" s="14"/>
      <c r="C604" s="1"/>
      <c r="D604" s="1"/>
      <c r="E604" s="2"/>
      <c r="F604" s="2"/>
      <c r="G604" s="1"/>
      <c r="H604" s="1"/>
      <c r="I604" s="1"/>
      <c r="J604" s="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</row>
    <row r="605" spans="1:90" ht="16">
      <c r="A605" s="1"/>
      <c r="B605" s="14"/>
      <c r="C605" s="1"/>
      <c r="D605" s="1"/>
      <c r="E605" s="2"/>
      <c r="F605" s="2"/>
      <c r="G605" s="1"/>
      <c r="H605" s="1"/>
      <c r="I605" s="1"/>
      <c r="J605" s="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</row>
    <row r="606" spans="1:90" ht="16">
      <c r="A606" s="1"/>
      <c r="B606" s="14"/>
      <c r="C606" s="1"/>
      <c r="D606" s="1"/>
      <c r="E606" s="2"/>
      <c r="F606" s="2"/>
      <c r="G606" s="1"/>
      <c r="H606" s="1"/>
      <c r="I606" s="1"/>
      <c r="J606" s="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</row>
    <row r="607" spans="1:90" ht="16">
      <c r="A607" s="1"/>
      <c r="B607" s="14"/>
      <c r="C607" s="1"/>
      <c r="D607" s="1"/>
      <c r="E607" s="2"/>
      <c r="F607" s="2"/>
      <c r="G607" s="1"/>
      <c r="H607" s="1"/>
      <c r="I607" s="1"/>
      <c r="J607" s="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</row>
    <row r="608" spans="1:90" ht="16">
      <c r="A608" s="1"/>
      <c r="B608" s="14"/>
      <c r="C608" s="1"/>
      <c r="D608" s="1"/>
      <c r="E608" s="2"/>
      <c r="F608" s="2"/>
      <c r="G608" s="1"/>
      <c r="H608" s="1"/>
      <c r="I608" s="1"/>
      <c r="J608" s="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</row>
    <row r="609" spans="1:90" ht="16">
      <c r="A609" s="1"/>
      <c r="B609" s="14"/>
      <c r="C609" s="1"/>
      <c r="D609" s="1"/>
      <c r="E609" s="2"/>
      <c r="F609" s="2"/>
      <c r="G609" s="1"/>
      <c r="H609" s="1"/>
      <c r="I609" s="1"/>
      <c r="J609" s="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</row>
    <row r="610" spans="1:90" ht="16">
      <c r="A610" s="1"/>
      <c r="B610" s="14"/>
      <c r="C610" s="1"/>
      <c r="D610" s="1"/>
      <c r="E610" s="2"/>
      <c r="F610" s="2"/>
      <c r="G610" s="1"/>
      <c r="H610" s="1"/>
      <c r="I610" s="1"/>
      <c r="J610" s="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</row>
    <row r="611" spans="1:90" ht="16">
      <c r="A611" s="1"/>
      <c r="B611" s="14"/>
      <c r="C611" s="1"/>
      <c r="D611" s="1"/>
      <c r="E611" s="2"/>
      <c r="F611" s="2"/>
      <c r="G611" s="1"/>
      <c r="H611" s="1"/>
      <c r="I611" s="1"/>
      <c r="J611" s="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</row>
    <row r="612" spans="1:90" ht="16">
      <c r="A612" s="1"/>
      <c r="B612" s="14"/>
      <c r="C612" s="1"/>
      <c r="D612" s="1"/>
      <c r="E612" s="2"/>
      <c r="F612" s="2"/>
      <c r="G612" s="1"/>
      <c r="H612" s="1"/>
      <c r="I612" s="1"/>
      <c r="J612" s="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</row>
    <row r="613" spans="1:90" ht="16">
      <c r="A613" s="1"/>
      <c r="B613" s="14"/>
      <c r="C613" s="1"/>
      <c r="D613" s="1"/>
      <c r="E613" s="2"/>
      <c r="F613" s="2"/>
      <c r="G613" s="1"/>
      <c r="H613" s="1"/>
      <c r="I613" s="1"/>
      <c r="J613" s="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</row>
    <row r="614" spans="1:90" ht="16">
      <c r="A614" s="1"/>
      <c r="B614" s="14"/>
      <c r="C614" s="1"/>
      <c r="D614" s="1"/>
      <c r="E614" s="2"/>
      <c r="F614" s="2"/>
      <c r="G614" s="1"/>
      <c r="H614" s="1"/>
      <c r="I614" s="1"/>
      <c r="J614" s="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</row>
    <row r="615" spans="1:90" ht="16">
      <c r="A615" s="1"/>
      <c r="B615" s="14"/>
      <c r="C615" s="1"/>
      <c r="D615" s="1"/>
      <c r="E615" s="2"/>
      <c r="F615" s="2"/>
      <c r="G615" s="1"/>
      <c r="H615" s="1"/>
      <c r="I615" s="1"/>
      <c r="J615" s="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</row>
    <row r="616" spans="1:90" ht="16">
      <c r="A616" s="1"/>
      <c r="B616" s="14"/>
      <c r="C616" s="1"/>
      <c r="D616" s="1"/>
      <c r="E616" s="2"/>
      <c r="F616" s="2"/>
      <c r="G616" s="1"/>
      <c r="H616" s="1"/>
      <c r="I616" s="1"/>
      <c r="J616" s="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</row>
    <row r="617" spans="1:90" ht="16">
      <c r="A617" s="1"/>
      <c r="B617" s="14"/>
      <c r="C617" s="1"/>
      <c r="D617" s="1"/>
      <c r="E617" s="2"/>
      <c r="F617" s="2"/>
      <c r="G617" s="1"/>
      <c r="H617" s="1"/>
      <c r="I617" s="1"/>
      <c r="J617" s="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</row>
    <row r="618" spans="1:90" ht="16">
      <c r="A618" s="1"/>
      <c r="B618" s="14"/>
      <c r="C618" s="1"/>
      <c r="D618" s="1"/>
      <c r="E618" s="2"/>
      <c r="F618" s="2"/>
      <c r="G618" s="1"/>
      <c r="H618" s="1"/>
      <c r="I618" s="1"/>
      <c r="J618" s="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</row>
    <row r="619" spans="1:90" ht="16">
      <c r="A619" s="1"/>
      <c r="B619" s="14"/>
      <c r="C619" s="1"/>
      <c r="D619" s="1"/>
      <c r="E619" s="2"/>
      <c r="F619" s="2"/>
      <c r="G619" s="1"/>
      <c r="H619" s="1"/>
      <c r="I619" s="1"/>
      <c r="J619" s="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</row>
    <row r="620" spans="1:90" ht="16">
      <c r="A620" s="1"/>
      <c r="B620" s="14"/>
      <c r="C620" s="1"/>
      <c r="D620" s="1"/>
      <c r="E620" s="2"/>
      <c r="F620" s="2"/>
      <c r="G620" s="1"/>
      <c r="H620" s="1"/>
      <c r="I620" s="1"/>
      <c r="J620" s="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</row>
    <row r="621" spans="1:90" ht="16">
      <c r="A621" s="1"/>
      <c r="B621" s="14"/>
      <c r="C621" s="1"/>
      <c r="D621" s="1"/>
      <c r="E621" s="2"/>
      <c r="F621" s="2"/>
      <c r="G621" s="1"/>
      <c r="H621" s="1"/>
      <c r="I621" s="1"/>
      <c r="J621" s="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</row>
    <row r="622" spans="1:90" ht="16">
      <c r="A622" s="1"/>
      <c r="B622" s="14"/>
      <c r="C622" s="1"/>
      <c r="D622" s="1"/>
      <c r="E622" s="2"/>
      <c r="F622" s="2"/>
      <c r="G622" s="1"/>
      <c r="H622" s="1"/>
      <c r="I622" s="1"/>
      <c r="J622" s="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</row>
    <row r="623" spans="1:90" ht="16">
      <c r="A623" s="1"/>
      <c r="B623" s="14"/>
      <c r="C623" s="1"/>
      <c r="D623" s="1"/>
      <c r="E623" s="2"/>
      <c r="F623" s="2"/>
      <c r="G623" s="1"/>
      <c r="H623" s="1"/>
      <c r="I623" s="1"/>
      <c r="J623" s="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</row>
    <row r="624" spans="1:90" ht="16">
      <c r="A624" s="1"/>
      <c r="B624" s="14"/>
      <c r="C624" s="1"/>
      <c r="D624" s="1"/>
      <c r="E624" s="2"/>
      <c r="F624" s="2"/>
      <c r="G624" s="1"/>
      <c r="H624" s="1"/>
      <c r="I624" s="1"/>
      <c r="J624" s="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</row>
    <row r="625" spans="1:90" ht="16">
      <c r="A625" s="1"/>
      <c r="B625" s="14"/>
      <c r="C625" s="1"/>
      <c r="D625" s="1"/>
      <c r="E625" s="2"/>
      <c r="F625" s="2"/>
      <c r="G625" s="1"/>
      <c r="H625" s="1"/>
      <c r="I625" s="1"/>
      <c r="J625" s="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</row>
    <row r="626" spans="1:90" ht="16">
      <c r="A626" s="1"/>
      <c r="B626" s="14"/>
      <c r="C626" s="1"/>
      <c r="D626" s="1"/>
      <c r="E626" s="2"/>
      <c r="F626" s="2"/>
      <c r="G626" s="1"/>
      <c r="H626" s="1"/>
      <c r="I626" s="1"/>
      <c r="J626" s="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</row>
    <row r="627" spans="1:90" ht="16">
      <c r="A627" s="1"/>
      <c r="B627" s="14"/>
      <c r="C627" s="1"/>
      <c r="D627" s="1"/>
      <c r="E627" s="2"/>
      <c r="F627" s="2"/>
      <c r="G627" s="1"/>
      <c r="H627" s="1"/>
      <c r="I627" s="1"/>
      <c r="J627" s="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</row>
    <row r="628" spans="1:90" ht="16">
      <c r="A628" s="1"/>
      <c r="B628" s="14"/>
      <c r="C628" s="1"/>
      <c r="D628" s="1"/>
      <c r="E628" s="2"/>
      <c r="F628" s="2"/>
      <c r="G628" s="1"/>
      <c r="H628" s="1"/>
      <c r="I628" s="1"/>
      <c r="J628" s="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</row>
    <row r="629" spans="1:90" ht="16">
      <c r="A629" s="1"/>
      <c r="B629" s="14"/>
      <c r="C629" s="1"/>
      <c r="D629" s="1"/>
      <c r="E629" s="2"/>
      <c r="F629" s="2"/>
      <c r="G629" s="1"/>
      <c r="H629" s="1"/>
      <c r="I629" s="1"/>
      <c r="J629" s="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</row>
    <row r="630" spans="1:90" ht="16">
      <c r="A630" s="1"/>
      <c r="B630" s="14"/>
      <c r="C630" s="1"/>
      <c r="D630" s="1"/>
      <c r="E630" s="2"/>
      <c r="F630" s="2"/>
      <c r="G630" s="1"/>
      <c r="H630" s="1"/>
      <c r="I630" s="1"/>
      <c r="J630" s="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</row>
    <row r="631" spans="1:90" ht="16">
      <c r="A631" s="1"/>
      <c r="B631" s="14"/>
      <c r="C631" s="1"/>
      <c r="D631" s="1"/>
      <c r="E631" s="2"/>
      <c r="F631" s="2"/>
      <c r="G631" s="1"/>
      <c r="H631" s="1"/>
      <c r="I631" s="1"/>
      <c r="J631" s="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</row>
    <row r="632" spans="1:90" ht="16">
      <c r="A632" s="1"/>
      <c r="B632" s="14"/>
      <c r="C632" s="1"/>
      <c r="D632" s="1"/>
      <c r="E632" s="2"/>
      <c r="F632" s="2"/>
      <c r="G632" s="1"/>
      <c r="H632" s="1"/>
      <c r="I632" s="1"/>
      <c r="J632" s="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</row>
    <row r="633" spans="1:90" ht="16">
      <c r="A633" s="1"/>
      <c r="B633" s="14"/>
      <c r="C633" s="1"/>
      <c r="D633" s="1"/>
      <c r="E633" s="2"/>
      <c r="F633" s="2"/>
      <c r="G633" s="1"/>
      <c r="H633" s="1"/>
      <c r="I633" s="1"/>
      <c r="J633" s="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</row>
    <row r="634" spans="1:90" ht="16">
      <c r="A634" s="1"/>
      <c r="B634" s="14"/>
      <c r="C634" s="1"/>
      <c r="D634" s="1"/>
      <c r="E634" s="2"/>
      <c r="F634" s="2"/>
      <c r="G634" s="1"/>
      <c r="H634" s="1"/>
      <c r="I634" s="1"/>
      <c r="J634" s="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</row>
    <row r="635" spans="1:90" ht="16">
      <c r="A635" s="1"/>
      <c r="B635" s="14"/>
      <c r="C635" s="1"/>
      <c r="D635" s="1"/>
      <c r="E635" s="2"/>
      <c r="F635" s="2"/>
      <c r="G635" s="1"/>
      <c r="H635" s="1"/>
      <c r="I635" s="1"/>
      <c r="J635" s="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</row>
    <row r="636" spans="1:90" ht="16">
      <c r="A636" s="1"/>
      <c r="B636" s="14"/>
      <c r="C636" s="1"/>
      <c r="D636" s="1"/>
      <c r="E636" s="2"/>
      <c r="F636" s="2"/>
      <c r="G636" s="1"/>
      <c r="H636" s="1"/>
      <c r="I636" s="1"/>
      <c r="J636" s="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</row>
    <row r="637" spans="1:90" ht="16">
      <c r="A637" s="1"/>
      <c r="B637" s="14"/>
      <c r="C637" s="1"/>
      <c r="D637" s="1"/>
      <c r="E637" s="2"/>
      <c r="F637" s="2"/>
      <c r="G637" s="1"/>
      <c r="H637" s="1"/>
      <c r="I637" s="1"/>
      <c r="J637" s="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</row>
    <row r="638" spans="1:90" ht="16">
      <c r="A638" s="1"/>
      <c r="B638" s="14"/>
      <c r="C638" s="1"/>
      <c r="D638" s="1"/>
      <c r="E638" s="2"/>
      <c r="F638" s="2"/>
      <c r="G638" s="1"/>
      <c r="H638" s="1"/>
      <c r="I638" s="1"/>
      <c r="J638" s="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</row>
    <row r="639" spans="1:90" ht="16">
      <c r="A639" s="1"/>
      <c r="B639" s="14"/>
      <c r="C639" s="1"/>
      <c r="D639" s="1"/>
      <c r="E639" s="2"/>
      <c r="F639" s="2"/>
      <c r="G639" s="1"/>
      <c r="H639" s="1"/>
      <c r="I639" s="1"/>
      <c r="J639" s="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</row>
    <row r="640" spans="1:90" ht="16">
      <c r="A640" s="1"/>
      <c r="B640" s="14"/>
      <c r="C640" s="1"/>
      <c r="D640" s="1"/>
      <c r="E640" s="2"/>
      <c r="F640" s="2"/>
      <c r="G640" s="1"/>
      <c r="H640" s="1"/>
      <c r="I640" s="1"/>
      <c r="J640" s="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</row>
    <row r="641" spans="1:90" ht="16">
      <c r="A641" s="1"/>
      <c r="B641" s="14"/>
      <c r="C641" s="1"/>
      <c r="D641" s="1"/>
      <c r="E641" s="2"/>
      <c r="F641" s="2"/>
      <c r="G641" s="1"/>
      <c r="H641" s="1"/>
      <c r="I641" s="1"/>
      <c r="J641" s="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</row>
    <row r="642" spans="1:90" ht="16">
      <c r="A642" s="1"/>
      <c r="B642" s="14"/>
      <c r="C642" s="1"/>
      <c r="D642" s="1"/>
      <c r="E642" s="2"/>
      <c r="F642" s="2"/>
      <c r="G642" s="1"/>
      <c r="H642" s="1"/>
      <c r="I642" s="1"/>
      <c r="J642" s="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</row>
    <row r="643" spans="1:90" ht="16">
      <c r="A643" s="1"/>
      <c r="B643" s="14"/>
      <c r="C643" s="1"/>
      <c r="D643" s="1"/>
      <c r="E643" s="2"/>
      <c r="F643" s="2"/>
      <c r="G643" s="1"/>
      <c r="H643" s="1"/>
      <c r="I643" s="1"/>
      <c r="J643" s="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</row>
    <row r="644" spans="1:90" ht="16">
      <c r="A644" s="1"/>
      <c r="B644" s="14"/>
      <c r="C644" s="1"/>
      <c r="D644" s="1"/>
      <c r="E644" s="2"/>
      <c r="F644" s="2"/>
      <c r="G644" s="1"/>
      <c r="H644" s="1"/>
      <c r="I644" s="1"/>
      <c r="J644" s="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</row>
    <row r="645" spans="1:90" ht="16">
      <c r="A645" s="1"/>
      <c r="B645" s="14"/>
      <c r="C645" s="1"/>
      <c r="D645" s="1"/>
      <c r="E645" s="2"/>
      <c r="F645" s="2"/>
      <c r="G645" s="1"/>
      <c r="H645" s="1"/>
      <c r="I645" s="1"/>
      <c r="J645" s="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</row>
    <row r="646" spans="1:90" ht="16">
      <c r="A646" s="1"/>
      <c r="B646" s="14"/>
      <c r="C646" s="1"/>
      <c r="D646" s="1"/>
      <c r="E646" s="2"/>
      <c r="F646" s="2"/>
      <c r="G646" s="1"/>
      <c r="H646" s="1"/>
      <c r="I646" s="1"/>
      <c r="J646" s="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</row>
    <row r="647" spans="1:90" ht="16">
      <c r="A647" s="1"/>
      <c r="B647" s="14"/>
      <c r="C647" s="1"/>
      <c r="D647" s="1"/>
      <c r="E647" s="2"/>
      <c r="F647" s="2"/>
      <c r="G647" s="1"/>
      <c r="H647" s="1"/>
      <c r="I647" s="1"/>
      <c r="J647" s="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</row>
    <row r="648" spans="1:90" ht="16">
      <c r="A648" s="1"/>
      <c r="B648" s="14"/>
      <c r="C648" s="1"/>
      <c r="D648" s="1"/>
      <c r="E648" s="2"/>
      <c r="F648" s="2"/>
      <c r="G648" s="1"/>
      <c r="H648" s="1"/>
      <c r="I648" s="1"/>
      <c r="J648" s="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</row>
    <row r="649" spans="1:90" ht="16">
      <c r="A649" s="1"/>
      <c r="B649" s="14"/>
      <c r="C649" s="1"/>
      <c r="D649" s="1"/>
      <c r="E649" s="2"/>
      <c r="F649" s="2"/>
      <c r="G649" s="1"/>
      <c r="H649" s="1"/>
      <c r="I649" s="1"/>
      <c r="J649" s="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</row>
    <row r="650" spans="1:90" ht="16">
      <c r="A650" s="1"/>
      <c r="B650" s="14"/>
      <c r="C650" s="1"/>
      <c r="D650" s="1"/>
      <c r="E650" s="2"/>
      <c r="F650" s="2"/>
      <c r="G650" s="1"/>
      <c r="H650" s="1"/>
      <c r="I650" s="1"/>
      <c r="J650" s="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</row>
    <row r="651" spans="1:90" ht="16">
      <c r="A651" s="1"/>
      <c r="B651" s="14"/>
      <c r="C651" s="1"/>
      <c r="D651" s="1"/>
      <c r="E651" s="2"/>
      <c r="F651" s="2"/>
      <c r="G651" s="1"/>
      <c r="H651" s="1"/>
      <c r="I651" s="1"/>
      <c r="J651" s="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</row>
    <row r="652" spans="1:90" ht="16">
      <c r="A652" s="1"/>
      <c r="B652" s="14"/>
      <c r="C652" s="1"/>
      <c r="D652" s="1"/>
      <c r="E652" s="2"/>
      <c r="F652" s="2"/>
      <c r="G652" s="1"/>
      <c r="H652" s="1"/>
      <c r="I652" s="1"/>
      <c r="J652" s="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</row>
    <row r="653" spans="1:90" ht="16">
      <c r="A653" s="1"/>
      <c r="B653" s="14"/>
      <c r="C653" s="1"/>
      <c r="D653" s="1"/>
      <c r="E653" s="2"/>
      <c r="F653" s="2"/>
      <c r="G653" s="1"/>
      <c r="H653" s="1"/>
      <c r="I653" s="1"/>
      <c r="J653" s="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</row>
    <row r="654" spans="1:90" ht="16">
      <c r="A654" s="1"/>
      <c r="B654" s="14"/>
      <c r="C654" s="1"/>
      <c r="D654" s="1"/>
      <c r="E654" s="2"/>
      <c r="F654" s="2"/>
      <c r="G654" s="1"/>
      <c r="H654" s="1"/>
      <c r="I654" s="1"/>
      <c r="J654" s="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</row>
    <row r="655" spans="1:90" ht="16">
      <c r="A655" s="1"/>
      <c r="B655" s="14"/>
      <c r="C655" s="1"/>
      <c r="D655" s="1"/>
      <c r="E655" s="2"/>
      <c r="F655" s="2"/>
      <c r="G655" s="1"/>
      <c r="H655" s="1"/>
      <c r="I655" s="1"/>
      <c r="J655" s="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</row>
    <row r="656" spans="1:90" ht="16">
      <c r="A656" s="1"/>
      <c r="B656" s="14"/>
      <c r="C656" s="1"/>
      <c r="D656" s="1"/>
      <c r="E656" s="2"/>
      <c r="F656" s="2"/>
      <c r="G656" s="1"/>
      <c r="H656" s="1"/>
      <c r="I656" s="1"/>
      <c r="J656" s="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</row>
    <row r="657" spans="1:90" ht="16">
      <c r="A657" s="1"/>
      <c r="B657" s="14"/>
      <c r="C657" s="1"/>
      <c r="D657" s="1"/>
      <c r="E657" s="2"/>
      <c r="F657" s="2"/>
      <c r="G657" s="1"/>
      <c r="H657" s="1"/>
      <c r="I657" s="1"/>
      <c r="J657" s="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</row>
    <row r="658" spans="1:90" ht="16">
      <c r="A658" s="1"/>
      <c r="B658" s="14"/>
      <c r="C658" s="1"/>
      <c r="D658" s="1"/>
      <c r="E658" s="2"/>
      <c r="F658" s="2"/>
      <c r="G658" s="1"/>
      <c r="H658" s="1"/>
      <c r="I658" s="1"/>
      <c r="J658" s="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</row>
    <row r="659" spans="1:90" ht="16">
      <c r="A659" s="1"/>
      <c r="B659" s="14"/>
      <c r="C659" s="1"/>
      <c r="D659" s="1"/>
      <c r="E659" s="2"/>
      <c r="F659" s="2"/>
      <c r="G659" s="1"/>
      <c r="H659" s="1"/>
      <c r="I659" s="1"/>
      <c r="J659" s="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</row>
    <row r="660" spans="1:90" ht="16">
      <c r="A660" s="1"/>
      <c r="B660" s="14"/>
      <c r="C660" s="1"/>
      <c r="D660" s="1"/>
      <c r="E660" s="2"/>
      <c r="F660" s="2"/>
      <c r="G660" s="1"/>
      <c r="H660" s="1"/>
      <c r="I660" s="1"/>
      <c r="J660" s="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</row>
    <row r="661" spans="1:90" ht="16">
      <c r="A661" s="1"/>
      <c r="B661" s="14"/>
      <c r="C661" s="1"/>
      <c r="D661" s="1"/>
      <c r="E661" s="2"/>
      <c r="F661" s="2"/>
      <c r="G661" s="1"/>
      <c r="H661" s="1"/>
      <c r="I661" s="1"/>
      <c r="J661" s="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</row>
    <row r="662" spans="1:90" ht="16">
      <c r="A662" s="1"/>
      <c r="B662" s="14"/>
      <c r="C662" s="1"/>
      <c r="D662" s="1"/>
      <c r="E662" s="2"/>
      <c r="F662" s="2"/>
      <c r="G662" s="1"/>
      <c r="H662" s="1"/>
      <c r="I662" s="1"/>
      <c r="J662" s="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</row>
    <row r="663" spans="1:90" ht="16">
      <c r="A663" s="1"/>
      <c r="B663" s="14"/>
      <c r="C663" s="1"/>
      <c r="D663" s="1"/>
      <c r="E663" s="2"/>
      <c r="F663" s="2"/>
      <c r="G663" s="1"/>
      <c r="H663" s="1"/>
      <c r="I663" s="1"/>
      <c r="J663" s="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</row>
    <row r="664" spans="1:90" ht="16">
      <c r="A664" s="1"/>
      <c r="B664" s="14"/>
      <c r="C664" s="1"/>
      <c r="D664" s="1"/>
      <c r="E664" s="2"/>
      <c r="F664" s="2"/>
      <c r="G664" s="1"/>
      <c r="H664" s="1"/>
      <c r="I664" s="1"/>
      <c r="J664" s="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</row>
    <row r="665" spans="1:90" ht="16">
      <c r="A665" s="1"/>
      <c r="B665" s="14"/>
      <c r="C665" s="1"/>
      <c r="D665" s="1"/>
      <c r="E665" s="2"/>
      <c r="F665" s="2"/>
      <c r="G665" s="1"/>
      <c r="H665" s="1"/>
      <c r="I665" s="1"/>
      <c r="J665" s="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</row>
    <row r="666" spans="1:90" ht="16">
      <c r="A666" s="1"/>
      <c r="B666" s="14"/>
      <c r="C666" s="1"/>
      <c r="D666" s="1"/>
      <c r="E666" s="2"/>
      <c r="F666" s="2"/>
      <c r="G666" s="1"/>
      <c r="H666" s="1"/>
      <c r="I666" s="1"/>
      <c r="J666" s="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</row>
    <row r="667" spans="1:90" ht="16">
      <c r="A667" s="1"/>
      <c r="B667" s="14"/>
      <c r="C667" s="1"/>
      <c r="D667" s="1"/>
      <c r="E667" s="2"/>
      <c r="F667" s="2"/>
      <c r="G667" s="1"/>
      <c r="H667" s="1"/>
      <c r="I667" s="1"/>
      <c r="J667" s="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</row>
    <row r="668" spans="1:90" ht="16">
      <c r="A668" s="1"/>
      <c r="B668" s="14"/>
      <c r="C668" s="1"/>
      <c r="D668" s="1"/>
      <c r="E668" s="2"/>
      <c r="F668" s="2"/>
      <c r="G668" s="1"/>
      <c r="H668" s="1"/>
      <c r="I668" s="1"/>
      <c r="J668" s="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</row>
    <row r="669" spans="1:90" ht="16">
      <c r="A669" s="1"/>
      <c r="B669" s="14"/>
      <c r="C669" s="1"/>
      <c r="D669" s="1"/>
      <c r="E669" s="2"/>
      <c r="F669" s="2"/>
      <c r="G669" s="1"/>
      <c r="H669" s="1"/>
      <c r="I669" s="1"/>
      <c r="J669" s="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</row>
    <row r="670" spans="1:90" ht="16">
      <c r="A670" s="1"/>
      <c r="B670" s="14"/>
      <c r="C670" s="1"/>
      <c r="D670" s="1"/>
      <c r="E670" s="2"/>
      <c r="F670" s="2"/>
      <c r="G670" s="1"/>
      <c r="H670" s="1"/>
      <c r="I670" s="1"/>
      <c r="J670" s="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</row>
    <row r="671" spans="1:90" ht="16">
      <c r="A671" s="1"/>
      <c r="B671" s="14"/>
      <c r="C671" s="1"/>
      <c r="D671" s="1"/>
      <c r="E671" s="2"/>
      <c r="F671" s="2"/>
      <c r="G671" s="1"/>
      <c r="H671" s="1"/>
      <c r="I671" s="1"/>
      <c r="J671" s="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</row>
    <row r="672" spans="1:90" ht="16">
      <c r="A672" s="1"/>
      <c r="B672" s="14"/>
      <c r="C672" s="1"/>
      <c r="D672" s="1"/>
      <c r="E672" s="2"/>
      <c r="F672" s="2"/>
      <c r="G672" s="1"/>
      <c r="H672" s="1"/>
      <c r="I672" s="1"/>
      <c r="J672" s="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</row>
    <row r="673" spans="1:90" ht="16">
      <c r="A673" s="1"/>
      <c r="B673" s="14"/>
      <c r="C673" s="1"/>
      <c r="D673" s="1"/>
      <c r="E673" s="2"/>
      <c r="F673" s="2"/>
      <c r="G673" s="1"/>
      <c r="H673" s="1"/>
      <c r="I673" s="1"/>
      <c r="J673" s="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</row>
    <row r="674" spans="1:90" ht="16">
      <c r="A674" s="1"/>
      <c r="B674" s="14"/>
      <c r="C674" s="1"/>
      <c r="D674" s="1"/>
      <c r="E674" s="2"/>
      <c r="F674" s="2"/>
      <c r="G674" s="1"/>
      <c r="H674" s="1"/>
      <c r="I674" s="1"/>
      <c r="J674" s="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</row>
    <row r="675" spans="1:90" ht="16">
      <c r="A675" s="1"/>
      <c r="B675" s="14"/>
      <c r="C675" s="1"/>
      <c r="D675" s="1"/>
      <c r="E675" s="2"/>
      <c r="F675" s="2"/>
      <c r="G675" s="1"/>
      <c r="H675" s="1"/>
      <c r="I675" s="1"/>
      <c r="J675" s="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</row>
    <row r="676" spans="1:90" ht="16">
      <c r="A676" s="1"/>
      <c r="B676" s="14"/>
      <c r="C676" s="1"/>
      <c r="D676" s="1"/>
      <c r="E676" s="2"/>
      <c r="F676" s="2"/>
      <c r="G676" s="1"/>
      <c r="H676" s="1"/>
      <c r="I676" s="1"/>
      <c r="J676" s="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</row>
    <row r="677" spans="1:90" ht="16">
      <c r="A677" s="1"/>
      <c r="B677" s="14"/>
      <c r="C677" s="1"/>
      <c r="D677" s="1"/>
      <c r="E677" s="2"/>
      <c r="F677" s="2"/>
      <c r="G677" s="1"/>
      <c r="H677" s="1"/>
      <c r="I677" s="1"/>
      <c r="J677" s="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</row>
    <row r="678" spans="1:90" ht="16">
      <c r="A678" s="1"/>
      <c r="B678" s="14"/>
      <c r="C678" s="1"/>
      <c r="D678" s="1"/>
      <c r="E678" s="2"/>
      <c r="F678" s="2"/>
      <c r="G678" s="1"/>
      <c r="H678" s="1"/>
      <c r="I678" s="1"/>
      <c r="J678" s="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</row>
    <row r="679" spans="1:90" ht="16">
      <c r="A679" s="1"/>
      <c r="B679" s="14"/>
      <c r="C679" s="1"/>
      <c r="D679" s="1"/>
      <c r="E679" s="2"/>
      <c r="F679" s="2"/>
      <c r="G679" s="1"/>
      <c r="H679" s="1"/>
      <c r="I679" s="1"/>
      <c r="J679" s="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</row>
    <row r="680" spans="1:90" ht="16">
      <c r="A680" s="1"/>
      <c r="B680" s="14"/>
      <c r="C680" s="1"/>
      <c r="D680" s="1"/>
      <c r="E680" s="2"/>
      <c r="F680" s="2"/>
      <c r="G680" s="1"/>
      <c r="H680" s="1"/>
      <c r="I680" s="1"/>
      <c r="J680" s="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</row>
    <row r="681" spans="1:90" ht="16">
      <c r="A681" s="1"/>
      <c r="B681" s="14"/>
      <c r="C681" s="1"/>
      <c r="D681" s="1"/>
      <c r="E681" s="2"/>
      <c r="F681" s="2"/>
      <c r="G681" s="1"/>
      <c r="H681" s="1"/>
      <c r="I681" s="1"/>
      <c r="J681" s="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</row>
    <row r="682" spans="1:90" ht="16">
      <c r="A682" s="1"/>
      <c r="B682" s="14"/>
      <c r="C682" s="1"/>
      <c r="D682" s="1"/>
      <c r="E682" s="2"/>
      <c r="F682" s="2"/>
      <c r="G682" s="1"/>
      <c r="H682" s="1"/>
      <c r="I682" s="1"/>
      <c r="J682" s="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</row>
    <row r="683" spans="1:90" ht="16">
      <c r="A683" s="1"/>
      <c r="B683" s="14"/>
      <c r="C683" s="1"/>
      <c r="D683" s="1"/>
      <c r="E683" s="2"/>
      <c r="F683" s="2"/>
      <c r="G683" s="1"/>
      <c r="H683" s="1"/>
      <c r="I683" s="1"/>
      <c r="J683" s="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</row>
    <row r="684" spans="1:90" ht="16">
      <c r="A684" s="1"/>
      <c r="B684" s="14"/>
      <c r="C684" s="1"/>
      <c r="D684" s="1"/>
      <c r="E684" s="2"/>
      <c r="F684" s="2"/>
      <c r="G684" s="1"/>
      <c r="H684" s="1"/>
      <c r="I684" s="1"/>
      <c r="J684" s="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</row>
    <row r="685" spans="1:90" ht="16">
      <c r="A685" s="1"/>
      <c r="B685" s="14"/>
      <c r="C685" s="1"/>
      <c r="D685" s="1"/>
      <c r="E685" s="2"/>
      <c r="F685" s="2"/>
      <c r="G685" s="1"/>
      <c r="H685" s="1"/>
      <c r="I685" s="1"/>
      <c r="J685" s="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</row>
    <row r="686" spans="1:90" ht="16">
      <c r="A686" s="1"/>
      <c r="B686" s="14"/>
      <c r="C686" s="1"/>
      <c r="D686" s="1"/>
      <c r="E686" s="2"/>
      <c r="F686" s="2"/>
      <c r="G686" s="1"/>
      <c r="H686" s="1"/>
      <c r="I686" s="1"/>
      <c r="J686" s="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</row>
    <row r="687" spans="1:90" ht="16">
      <c r="A687" s="1"/>
      <c r="B687" s="14"/>
      <c r="C687" s="1"/>
      <c r="D687" s="1"/>
      <c r="E687" s="2"/>
      <c r="F687" s="2"/>
      <c r="G687" s="1"/>
      <c r="H687" s="1"/>
      <c r="I687" s="1"/>
      <c r="J687" s="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</row>
    <row r="688" spans="1:90" ht="16">
      <c r="A688" s="1"/>
      <c r="B688" s="14"/>
      <c r="C688" s="1"/>
      <c r="D688" s="1"/>
      <c r="E688" s="2"/>
      <c r="F688" s="2"/>
      <c r="G688" s="1"/>
      <c r="H688" s="1"/>
      <c r="I688" s="1"/>
      <c r="J688" s="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</row>
    <row r="689" spans="1:90" ht="16">
      <c r="A689" s="1"/>
      <c r="B689" s="14"/>
      <c r="C689" s="1"/>
      <c r="D689" s="1"/>
      <c r="E689" s="2"/>
      <c r="F689" s="2"/>
      <c r="G689" s="1"/>
      <c r="H689" s="1"/>
      <c r="I689" s="1"/>
      <c r="J689" s="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</row>
    <row r="690" spans="1:90" ht="16">
      <c r="A690" s="1"/>
      <c r="B690" s="14"/>
      <c r="C690" s="1"/>
      <c r="D690" s="1"/>
      <c r="E690" s="2"/>
      <c r="F690" s="2"/>
      <c r="G690" s="1"/>
      <c r="H690" s="1"/>
      <c r="I690" s="1"/>
      <c r="J690" s="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</row>
    <row r="691" spans="1:90" ht="16">
      <c r="A691" s="1"/>
      <c r="B691" s="14"/>
      <c r="C691" s="1"/>
      <c r="D691" s="1"/>
      <c r="E691" s="2"/>
      <c r="F691" s="2"/>
      <c r="G691" s="1"/>
      <c r="H691" s="1"/>
      <c r="I691" s="1"/>
      <c r="J691" s="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</row>
    <row r="692" spans="1:90" ht="16">
      <c r="A692" s="1"/>
      <c r="B692" s="14"/>
      <c r="C692" s="1"/>
      <c r="D692" s="1"/>
      <c r="E692" s="2"/>
      <c r="F692" s="2"/>
      <c r="G692" s="1"/>
      <c r="H692" s="1"/>
      <c r="I692" s="1"/>
      <c r="J692" s="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</row>
    <row r="693" spans="1:90" ht="16">
      <c r="A693" s="1"/>
      <c r="B693" s="14"/>
      <c r="C693" s="1"/>
      <c r="D693" s="1"/>
      <c r="E693" s="2"/>
      <c r="F693" s="2"/>
      <c r="G693" s="1"/>
      <c r="H693" s="1"/>
      <c r="I693" s="1"/>
      <c r="J693" s="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</row>
    <row r="694" spans="1:90" ht="16">
      <c r="A694" s="1"/>
      <c r="B694" s="14"/>
      <c r="C694" s="1"/>
      <c r="D694" s="1"/>
      <c r="E694" s="2"/>
      <c r="F694" s="2"/>
      <c r="G694" s="1"/>
      <c r="H694" s="1"/>
      <c r="I694" s="1"/>
      <c r="J694" s="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</row>
    <row r="695" spans="1:90" ht="16">
      <c r="A695" s="1"/>
      <c r="B695" s="14"/>
      <c r="C695" s="1"/>
      <c r="D695" s="1"/>
      <c r="E695" s="2"/>
      <c r="F695" s="2"/>
      <c r="G695" s="1"/>
      <c r="H695" s="1"/>
      <c r="I695" s="1"/>
      <c r="J695" s="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</row>
    <row r="696" spans="1:90" ht="16">
      <c r="A696" s="1"/>
      <c r="B696" s="14"/>
      <c r="C696" s="1"/>
      <c r="D696" s="1"/>
      <c r="E696" s="2"/>
      <c r="F696" s="2"/>
      <c r="G696" s="1"/>
      <c r="H696" s="1"/>
      <c r="I696" s="1"/>
      <c r="J696" s="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</row>
    <row r="697" spans="1:90" ht="16">
      <c r="A697" s="1"/>
      <c r="B697" s="14"/>
      <c r="C697" s="1"/>
      <c r="D697" s="1"/>
      <c r="E697" s="2"/>
      <c r="F697" s="2"/>
      <c r="G697" s="1"/>
      <c r="H697" s="1"/>
      <c r="I697" s="1"/>
      <c r="J697" s="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</row>
    <row r="698" spans="1:90" ht="16">
      <c r="A698" s="1"/>
      <c r="B698" s="14"/>
      <c r="C698" s="1"/>
      <c r="D698" s="1"/>
      <c r="E698" s="2"/>
      <c r="F698" s="2"/>
      <c r="G698" s="1"/>
      <c r="H698" s="1"/>
      <c r="I698" s="1"/>
      <c r="J698" s="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</row>
    <row r="699" spans="1:90" ht="16">
      <c r="A699" s="1"/>
      <c r="B699" s="14"/>
      <c r="C699" s="1"/>
      <c r="D699" s="1"/>
      <c r="E699" s="2"/>
      <c r="F699" s="2"/>
      <c r="G699" s="1"/>
      <c r="H699" s="1"/>
      <c r="I699" s="1"/>
      <c r="J699" s="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</row>
    <row r="700" spans="1:90" ht="16">
      <c r="A700" s="1"/>
      <c r="B700" s="14"/>
      <c r="C700" s="1"/>
      <c r="D700" s="1"/>
      <c r="E700" s="2"/>
      <c r="F700" s="2"/>
      <c r="G700" s="1"/>
      <c r="H700" s="1"/>
      <c r="I700" s="1"/>
      <c r="J700" s="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</row>
    <row r="701" spans="1:90" ht="16">
      <c r="A701" s="1"/>
      <c r="B701" s="14"/>
      <c r="C701" s="1"/>
      <c r="D701" s="1"/>
      <c r="E701" s="2"/>
      <c r="F701" s="2"/>
      <c r="G701" s="1"/>
      <c r="H701" s="1"/>
      <c r="I701" s="1"/>
      <c r="J701" s="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</row>
    <row r="702" spans="1:90" ht="16">
      <c r="A702" s="1"/>
      <c r="B702" s="14"/>
      <c r="C702" s="1"/>
      <c r="D702" s="1"/>
      <c r="E702" s="2"/>
      <c r="F702" s="2"/>
      <c r="G702" s="1"/>
      <c r="H702" s="1"/>
      <c r="I702" s="1"/>
      <c r="J702" s="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</row>
    <row r="703" spans="1:90" ht="16">
      <c r="A703" s="1"/>
      <c r="B703" s="14"/>
      <c r="C703" s="1"/>
      <c r="D703" s="1"/>
      <c r="E703" s="2"/>
      <c r="F703" s="2"/>
      <c r="G703" s="1"/>
      <c r="H703" s="1"/>
      <c r="I703" s="1"/>
      <c r="J703" s="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</row>
    <row r="704" spans="1:90" ht="16">
      <c r="A704" s="1"/>
      <c r="B704" s="14"/>
      <c r="C704" s="1"/>
      <c r="D704" s="1"/>
      <c r="E704" s="2"/>
      <c r="F704" s="2"/>
      <c r="G704" s="1"/>
      <c r="H704" s="1"/>
      <c r="I704" s="1"/>
      <c r="J704" s="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</row>
    <row r="705" spans="1:90" ht="16">
      <c r="A705" s="1"/>
      <c r="B705" s="14"/>
      <c r="C705" s="1"/>
      <c r="D705" s="1"/>
      <c r="E705" s="2"/>
      <c r="F705" s="2"/>
      <c r="G705" s="1"/>
      <c r="H705" s="1"/>
      <c r="I705" s="1"/>
      <c r="J705" s="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</row>
    <row r="706" spans="1:90" ht="16">
      <c r="A706" s="1"/>
      <c r="B706" s="14"/>
      <c r="C706" s="1"/>
      <c r="D706" s="1"/>
      <c r="E706" s="2"/>
      <c r="F706" s="2"/>
      <c r="G706" s="1"/>
      <c r="H706" s="1"/>
      <c r="I706" s="1"/>
      <c r="J706" s="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</row>
    <row r="707" spans="1:90" ht="16">
      <c r="A707" s="1"/>
      <c r="B707" s="14"/>
      <c r="C707" s="1"/>
      <c r="D707" s="1"/>
      <c r="E707" s="2"/>
      <c r="F707" s="2"/>
      <c r="G707" s="1"/>
      <c r="H707" s="1"/>
      <c r="I707" s="1"/>
      <c r="J707" s="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</row>
    <row r="708" spans="1:90" ht="16">
      <c r="A708" s="1"/>
      <c r="B708" s="14"/>
      <c r="C708" s="1"/>
      <c r="D708" s="1"/>
      <c r="E708" s="2"/>
      <c r="F708" s="2"/>
      <c r="G708" s="1"/>
      <c r="H708" s="1"/>
      <c r="I708" s="1"/>
      <c r="J708" s="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</row>
    <row r="709" spans="1:90" ht="16">
      <c r="A709" s="1"/>
      <c r="B709" s="14"/>
      <c r="C709" s="1"/>
      <c r="D709" s="1"/>
      <c r="E709" s="2"/>
      <c r="F709" s="2"/>
      <c r="G709" s="1"/>
      <c r="H709" s="1"/>
      <c r="I709" s="1"/>
      <c r="J709" s="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</row>
    <row r="710" spans="1:90" ht="16">
      <c r="A710" s="1"/>
      <c r="B710" s="14"/>
      <c r="C710" s="1"/>
      <c r="D710" s="1"/>
      <c r="E710" s="2"/>
      <c r="F710" s="2"/>
      <c r="G710" s="1"/>
      <c r="H710" s="1"/>
      <c r="I710" s="1"/>
      <c r="J710" s="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</row>
    <row r="711" spans="1:90" ht="16">
      <c r="A711" s="1"/>
      <c r="B711" s="14"/>
      <c r="C711" s="1"/>
      <c r="D711" s="1"/>
      <c r="E711" s="2"/>
      <c r="F711" s="2"/>
      <c r="G711" s="1"/>
      <c r="H711" s="1"/>
      <c r="I711" s="1"/>
      <c r="J711" s="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</row>
    <row r="712" spans="1:90" ht="16">
      <c r="A712" s="1"/>
      <c r="B712" s="14"/>
      <c r="C712" s="1"/>
      <c r="D712" s="1"/>
      <c r="E712" s="2"/>
      <c r="F712" s="2"/>
      <c r="G712" s="1"/>
      <c r="H712" s="1"/>
      <c r="I712" s="1"/>
      <c r="J712" s="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</row>
    <row r="713" spans="1:90" ht="16">
      <c r="A713" s="1"/>
      <c r="B713" s="14"/>
      <c r="C713" s="1"/>
      <c r="D713" s="1"/>
      <c r="E713" s="2"/>
      <c r="F713" s="2"/>
      <c r="G713" s="1"/>
      <c r="H713" s="1"/>
      <c r="I713" s="1"/>
      <c r="J713" s="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</row>
    <row r="714" spans="1:90" ht="16">
      <c r="A714" s="1"/>
      <c r="B714" s="14"/>
      <c r="C714" s="1"/>
      <c r="D714" s="1"/>
      <c r="E714" s="2"/>
      <c r="F714" s="2"/>
      <c r="G714" s="1"/>
      <c r="H714" s="1"/>
      <c r="I714" s="1"/>
      <c r="J714" s="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</row>
    <row r="715" spans="1:90" ht="16">
      <c r="A715" s="1"/>
      <c r="B715" s="14"/>
      <c r="C715" s="1"/>
      <c r="D715" s="1"/>
      <c r="E715" s="2"/>
      <c r="F715" s="2"/>
      <c r="G715" s="1"/>
      <c r="H715" s="1"/>
      <c r="I715" s="1"/>
      <c r="J715" s="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</row>
    <row r="716" spans="1:90" ht="16">
      <c r="A716" s="1"/>
      <c r="B716" s="14"/>
      <c r="C716" s="1"/>
      <c r="D716" s="1"/>
      <c r="E716" s="2"/>
      <c r="F716" s="2"/>
      <c r="G716" s="1"/>
      <c r="H716" s="1"/>
      <c r="I716" s="1"/>
      <c r="J716" s="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</row>
    <row r="717" spans="1:90" ht="16">
      <c r="A717" s="1"/>
      <c r="B717" s="14"/>
      <c r="C717" s="1"/>
      <c r="D717" s="1"/>
      <c r="E717" s="2"/>
      <c r="F717" s="2"/>
      <c r="G717" s="1"/>
      <c r="H717" s="1"/>
      <c r="I717" s="1"/>
      <c r="J717" s="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</row>
    <row r="718" spans="1:90" ht="16">
      <c r="A718" s="1"/>
      <c r="B718" s="14"/>
      <c r="C718" s="1"/>
      <c r="D718" s="1"/>
      <c r="E718" s="2"/>
      <c r="F718" s="2"/>
      <c r="G718" s="1"/>
      <c r="H718" s="1"/>
      <c r="I718" s="1"/>
      <c r="J718" s="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</row>
    <row r="719" spans="1:90" ht="16">
      <c r="A719" s="1"/>
      <c r="B719" s="14"/>
      <c r="C719" s="1"/>
      <c r="D719" s="1"/>
      <c r="E719" s="2"/>
      <c r="F719" s="2"/>
      <c r="G719" s="1"/>
      <c r="H719" s="1"/>
      <c r="I719" s="1"/>
      <c r="J719" s="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</row>
    <row r="720" spans="1:90" ht="16">
      <c r="A720" s="1"/>
      <c r="B720" s="14"/>
      <c r="C720" s="1"/>
      <c r="D720" s="1"/>
      <c r="E720" s="2"/>
      <c r="F720" s="2"/>
      <c r="G720" s="1"/>
      <c r="H720" s="1"/>
      <c r="I720" s="1"/>
      <c r="J720" s="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</row>
    <row r="721" spans="1:90" ht="16">
      <c r="A721" s="1"/>
      <c r="B721" s="14"/>
      <c r="C721" s="1"/>
      <c r="D721" s="1"/>
      <c r="E721" s="2"/>
      <c r="F721" s="2"/>
      <c r="G721" s="1"/>
      <c r="H721" s="1"/>
      <c r="I721" s="1"/>
      <c r="J721" s="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</row>
    <row r="722" spans="1:90" ht="16">
      <c r="A722" s="1"/>
      <c r="B722" s="14"/>
      <c r="C722" s="1"/>
      <c r="D722" s="1"/>
      <c r="E722" s="2"/>
      <c r="F722" s="2"/>
      <c r="G722" s="1"/>
      <c r="H722" s="1"/>
      <c r="I722" s="1"/>
      <c r="J722" s="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</row>
    <row r="723" spans="1:90" ht="16">
      <c r="A723" s="1"/>
      <c r="B723" s="14"/>
      <c r="C723" s="1"/>
      <c r="D723" s="1"/>
      <c r="E723" s="2"/>
      <c r="F723" s="2"/>
      <c r="G723" s="1"/>
      <c r="H723" s="1"/>
      <c r="I723" s="1"/>
      <c r="J723" s="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</row>
    <row r="724" spans="1:90" ht="16">
      <c r="A724" s="1"/>
      <c r="B724" s="14"/>
      <c r="C724" s="1"/>
      <c r="D724" s="1"/>
      <c r="E724" s="2"/>
      <c r="F724" s="2"/>
      <c r="G724" s="1"/>
      <c r="H724" s="1"/>
      <c r="I724" s="1"/>
      <c r="J724" s="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</row>
    <row r="725" spans="1:90" ht="16">
      <c r="A725" s="1"/>
      <c r="B725" s="14"/>
      <c r="C725" s="1"/>
      <c r="D725" s="1"/>
      <c r="E725" s="2"/>
      <c r="F725" s="2"/>
      <c r="G725" s="1"/>
      <c r="H725" s="1"/>
      <c r="I725" s="1"/>
      <c r="J725" s="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</row>
    <row r="726" spans="1:90" ht="16">
      <c r="A726" s="1"/>
      <c r="B726" s="14"/>
      <c r="C726" s="1"/>
      <c r="D726" s="1"/>
      <c r="E726" s="2"/>
      <c r="F726" s="2"/>
      <c r="G726" s="1"/>
      <c r="H726" s="1"/>
      <c r="I726" s="1"/>
      <c r="J726" s="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</row>
    <row r="727" spans="1:90" ht="16">
      <c r="A727" s="1"/>
      <c r="B727" s="14"/>
      <c r="C727" s="1"/>
      <c r="D727" s="1"/>
      <c r="E727" s="2"/>
      <c r="F727" s="2"/>
      <c r="G727" s="1"/>
      <c r="H727" s="1"/>
      <c r="I727" s="1"/>
      <c r="J727" s="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</row>
    <row r="728" spans="1:90" ht="16">
      <c r="A728" s="1"/>
      <c r="B728" s="14"/>
      <c r="C728" s="1"/>
      <c r="D728" s="1"/>
      <c r="E728" s="2"/>
      <c r="F728" s="2"/>
      <c r="G728" s="1"/>
      <c r="H728" s="1"/>
      <c r="I728" s="1"/>
      <c r="J728" s="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</row>
    <row r="729" spans="1:90" ht="16">
      <c r="A729" s="1"/>
      <c r="B729" s="14"/>
      <c r="C729" s="1"/>
      <c r="D729" s="1"/>
      <c r="E729" s="2"/>
      <c r="F729" s="2"/>
      <c r="G729" s="1"/>
      <c r="H729" s="1"/>
      <c r="I729" s="1"/>
      <c r="J729" s="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</row>
    <row r="730" spans="1:90" ht="16">
      <c r="A730" s="1"/>
      <c r="B730" s="14"/>
      <c r="C730" s="1"/>
      <c r="D730" s="1"/>
      <c r="E730" s="2"/>
      <c r="F730" s="2"/>
      <c r="G730" s="1"/>
      <c r="H730" s="1"/>
      <c r="I730" s="1"/>
      <c r="J730" s="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</row>
    <row r="731" spans="1:90" ht="16">
      <c r="A731" s="1"/>
      <c r="B731" s="14"/>
      <c r="C731" s="1"/>
      <c r="D731" s="1"/>
      <c r="E731" s="2"/>
      <c r="F731" s="2"/>
      <c r="G731" s="1"/>
      <c r="H731" s="1"/>
      <c r="I731" s="1"/>
      <c r="J731" s="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</row>
    <row r="732" spans="1:90" ht="16">
      <c r="A732" s="1"/>
      <c r="B732" s="14"/>
      <c r="C732" s="1"/>
      <c r="D732" s="1"/>
      <c r="E732" s="2"/>
      <c r="F732" s="2"/>
      <c r="G732" s="1"/>
      <c r="H732" s="1"/>
      <c r="I732" s="1"/>
      <c r="J732" s="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</row>
    <row r="733" spans="1:90" ht="16">
      <c r="A733" s="1"/>
      <c r="B733" s="14"/>
      <c r="C733" s="1"/>
      <c r="D733" s="1"/>
      <c r="E733" s="2"/>
      <c r="F733" s="2"/>
      <c r="G733" s="1"/>
      <c r="H733" s="1"/>
      <c r="I733" s="1"/>
      <c r="J733" s="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</row>
    <row r="734" spans="1:90" ht="16">
      <c r="A734" s="1"/>
      <c r="B734" s="14"/>
      <c r="C734" s="1"/>
      <c r="D734" s="1"/>
      <c r="E734" s="2"/>
      <c r="F734" s="2"/>
      <c r="G734" s="1"/>
      <c r="H734" s="1"/>
      <c r="I734" s="1"/>
      <c r="J734" s="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</row>
    <row r="735" spans="1:90" ht="16">
      <c r="A735" s="1"/>
      <c r="B735" s="14"/>
      <c r="C735" s="1"/>
      <c r="D735" s="1"/>
      <c r="E735" s="2"/>
      <c r="F735" s="2"/>
      <c r="G735" s="1"/>
      <c r="H735" s="1"/>
      <c r="I735" s="1"/>
      <c r="J735" s="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</row>
    <row r="736" spans="1:90" ht="16">
      <c r="A736" s="1"/>
      <c r="B736" s="14"/>
      <c r="C736" s="1"/>
      <c r="D736" s="1"/>
      <c r="E736" s="2"/>
      <c r="F736" s="2"/>
      <c r="G736" s="1"/>
      <c r="H736" s="1"/>
      <c r="I736" s="1"/>
      <c r="J736" s="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</row>
    <row r="737" spans="1:90" ht="16">
      <c r="A737" s="1"/>
      <c r="B737" s="14"/>
      <c r="C737" s="1"/>
      <c r="D737" s="1"/>
      <c r="E737" s="2"/>
      <c r="F737" s="2"/>
      <c r="G737" s="1"/>
      <c r="H737" s="1"/>
      <c r="I737" s="1"/>
      <c r="J737" s="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</row>
    <row r="738" spans="1:90" ht="16">
      <c r="A738" s="1"/>
      <c r="B738" s="14"/>
      <c r="C738" s="1"/>
      <c r="D738" s="1"/>
      <c r="E738" s="2"/>
      <c r="F738" s="2"/>
      <c r="G738" s="1"/>
      <c r="H738" s="1"/>
      <c r="I738" s="1"/>
      <c r="J738" s="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</row>
    <row r="739" spans="1:90" ht="16">
      <c r="A739" s="1"/>
      <c r="B739" s="14"/>
      <c r="C739" s="1"/>
      <c r="D739" s="1"/>
      <c r="E739" s="2"/>
      <c r="F739" s="2"/>
      <c r="G739" s="1"/>
      <c r="H739" s="1"/>
      <c r="I739" s="1"/>
      <c r="J739" s="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</row>
    <row r="740" spans="1:90" ht="16">
      <c r="A740" s="1"/>
      <c r="B740" s="14"/>
      <c r="C740" s="1"/>
      <c r="D740" s="1"/>
      <c r="E740" s="2"/>
      <c r="F740" s="2"/>
      <c r="G740" s="1"/>
      <c r="H740" s="1"/>
      <c r="I740" s="1"/>
      <c r="J740" s="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</row>
    <row r="741" spans="1:90" ht="16">
      <c r="A741" s="1"/>
      <c r="B741" s="14"/>
      <c r="C741" s="1"/>
      <c r="D741" s="1"/>
      <c r="E741" s="2"/>
      <c r="F741" s="2"/>
      <c r="G741" s="1"/>
      <c r="H741" s="1"/>
      <c r="I741" s="1"/>
      <c r="J741" s="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</row>
    <row r="742" spans="1:90" ht="16">
      <c r="A742" s="1"/>
      <c r="B742" s="14"/>
      <c r="C742" s="1"/>
      <c r="D742" s="1"/>
      <c r="E742" s="2"/>
      <c r="F742" s="2"/>
      <c r="G742" s="1"/>
      <c r="H742" s="1"/>
      <c r="I742" s="1"/>
      <c r="J742" s="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</row>
    <row r="743" spans="1:90" ht="16">
      <c r="A743" s="1"/>
      <c r="B743" s="14"/>
      <c r="C743" s="1"/>
      <c r="D743" s="1"/>
      <c r="E743" s="2"/>
      <c r="F743" s="2"/>
      <c r="G743" s="1"/>
      <c r="H743" s="1"/>
      <c r="I743" s="1"/>
      <c r="J743" s="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</row>
    <row r="744" spans="1:90" ht="16">
      <c r="A744" s="1"/>
      <c r="B744" s="14"/>
      <c r="C744" s="1"/>
      <c r="D744" s="1"/>
      <c r="E744" s="2"/>
      <c r="F744" s="2"/>
      <c r="G744" s="1"/>
      <c r="H744" s="1"/>
      <c r="I744" s="1"/>
      <c r="J744" s="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</row>
    <row r="745" spans="1:90" ht="16">
      <c r="A745" s="1"/>
      <c r="B745" s="14"/>
      <c r="C745" s="1"/>
      <c r="D745" s="1"/>
      <c r="E745" s="2"/>
      <c r="F745" s="2"/>
      <c r="G745" s="1"/>
      <c r="H745" s="1"/>
      <c r="I745" s="1"/>
      <c r="J745" s="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</row>
    <row r="746" spans="1:90" ht="16">
      <c r="A746" s="1"/>
      <c r="B746" s="14"/>
      <c r="C746" s="1"/>
      <c r="D746" s="1"/>
      <c r="E746" s="2"/>
      <c r="F746" s="2"/>
      <c r="G746" s="1"/>
      <c r="H746" s="1"/>
      <c r="I746" s="1"/>
      <c r="J746" s="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</row>
    <row r="747" spans="1:90" ht="16">
      <c r="A747" s="1"/>
      <c r="B747" s="14"/>
      <c r="C747" s="1"/>
      <c r="D747" s="1"/>
      <c r="E747" s="2"/>
      <c r="F747" s="2"/>
      <c r="G747" s="1"/>
      <c r="H747" s="1"/>
      <c r="I747" s="1"/>
      <c r="J747" s="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</row>
    <row r="748" spans="1:90" ht="16">
      <c r="A748" s="1"/>
      <c r="B748" s="14"/>
      <c r="C748" s="1"/>
      <c r="D748" s="1"/>
      <c r="E748" s="2"/>
      <c r="F748" s="2"/>
      <c r="G748" s="1"/>
      <c r="H748" s="1"/>
      <c r="I748" s="1"/>
      <c r="J748" s="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</row>
    <row r="749" spans="1:90" ht="16">
      <c r="A749" s="1"/>
      <c r="B749" s="14"/>
      <c r="C749" s="1"/>
      <c r="D749" s="1"/>
      <c r="E749" s="2"/>
      <c r="F749" s="2"/>
      <c r="G749" s="1"/>
      <c r="H749" s="1"/>
      <c r="I749" s="1"/>
      <c r="J749" s="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</row>
    <row r="750" spans="1:90" ht="16">
      <c r="A750" s="1"/>
      <c r="B750" s="14"/>
      <c r="C750" s="1"/>
      <c r="D750" s="1"/>
      <c r="E750" s="2"/>
      <c r="F750" s="2"/>
      <c r="G750" s="1"/>
      <c r="H750" s="1"/>
      <c r="I750" s="1"/>
      <c r="J750" s="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</row>
    <row r="751" spans="1:90" ht="16">
      <c r="A751" s="1"/>
      <c r="B751" s="14"/>
      <c r="C751" s="1"/>
      <c r="D751" s="1"/>
      <c r="E751" s="2"/>
      <c r="F751" s="2"/>
      <c r="G751" s="1"/>
      <c r="H751" s="1"/>
      <c r="I751" s="1"/>
      <c r="J751" s="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</row>
    <row r="752" spans="1:90" ht="16">
      <c r="A752" s="1"/>
      <c r="B752" s="14"/>
      <c r="C752" s="1"/>
      <c r="D752" s="1"/>
      <c r="E752" s="2"/>
      <c r="F752" s="2"/>
      <c r="G752" s="1"/>
      <c r="H752" s="1"/>
      <c r="I752" s="1"/>
      <c r="J752" s="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</row>
    <row r="753" spans="1:90" ht="16">
      <c r="A753" s="1"/>
      <c r="B753" s="14"/>
      <c r="C753" s="1"/>
      <c r="D753" s="1"/>
      <c r="E753" s="2"/>
      <c r="F753" s="2"/>
      <c r="G753" s="1"/>
      <c r="H753" s="1"/>
      <c r="I753" s="1"/>
      <c r="J753" s="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</row>
    <row r="754" spans="1:90" ht="16">
      <c r="A754" s="1"/>
      <c r="B754" s="14"/>
      <c r="C754" s="1"/>
      <c r="D754" s="1"/>
      <c r="E754" s="2"/>
      <c r="F754" s="2"/>
      <c r="G754" s="1"/>
      <c r="H754" s="1"/>
      <c r="I754" s="1"/>
      <c r="J754" s="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</row>
    <row r="755" spans="1:90" ht="16">
      <c r="A755" s="1"/>
      <c r="B755" s="14"/>
      <c r="C755" s="1"/>
      <c r="D755" s="1"/>
      <c r="E755" s="2"/>
      <c r="F755" s="2"/>
      <c r="G755" s="1"/>
      <c r="H755" s="1"/>
      <c r="I755" s="1"/>
      <c r="J755" s="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</row>
    <row r="756" spans="1:90" ht="16">
      <c r="A756" s="1"/>
      <c r="B756" s="14"/>
      <c r="C756" s="1"/>
      <c r="D756" s="1"/>
      <c r="E756" s="2"/>
      <c r="F756" s="2"/>
      <c r="G756" s="1"/>
      <c r="H756" s="1"/>
      <c r="I756" s="1"/>
      <c r="J756" s="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</row>
    <row r="757" spans="1:90" ht="16">
      <c r="A757" s="1"/>
      <c r="B757" s="14"/>
      <c r="C757" s="1"/>
      <c r="D757" s="1"/>
      <c r="E757" s="2"/>
      <c r="F757" s="2"/>
      <c r="G757" s="1"/>
      <c r="H757" s="1"/>
      <c r="I757" s="1"/>
      <c r="J757" s="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</row>
    <row r="758" spans="1:90" ht="16">
      <c r="A758" s="1"/>
      <c r="B758" s="14"/>
      <c r="C758" s="1"/>
      <c r="D758" s="1"/>
      <c r="E758" s="2"/>
      <c r="F758" s="2"/>
      <c r="G758" s="1"/>
      <c r="H758" s="1"/>
      <c r="I758" s="1"/>
      <c r="J758" s="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</row>
    <row r="759" spans="1:90" ht="16">
      <c r="A759" s="1"/>
      <c r="B759" s="14"/>
      <c r="C759" s="1"/>
      <c r="D759" s="1"/>
      <c r="E759" s="2"/>
      <c r="F759" s="2"/>
      <c r="G759" s="1"/>
      <c r="H759" s="1"/>
      <c r="I759" s="1"/>
      <c r="J759" s="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</row>
    <row r="760" spans="1:90" ht="16">
      <c r="A760" s="1"/>
      <c r="B760" s="14"/>
      <c r="C760" s="1"/>
      <c r="D760" s="1"/>
      <c r="E760" s="2"/>
      <c r="F760" s="2"/>
      <c r="G760" s="1"/>
      <c r="H760" s="1"/>
      <c r="I760" s="1"/>
      <c r="J760" s="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</row>
    <row r="761" spans="1:90" ht="16">
      <c r="A761" s="1"/>
      <c r="B761" s="14"/>
      <c r="C761" s="1"/>
      <c r="D761" s="1"/>
      <c r="E761" s="2"/>
      <c r="F761" s="2"/>
      <c r="G761" s="1"/>
      <c r="H761" s="1"/>
      <c r="I761" s="1"/>
      <c r="J761" s="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</row>
    <row r="762" spans="1:90" ht="16">
      <c r="A762" s="1"/>
      <c r="B762" s="14"/>
      <c r="C762" s="1"/>
      <c r="D762" s="1"/>
      <c r="E762" s="2"/>
      <c r="F762" s="2"/>
      <c r="G762" s="1"/>
      <c r="H762" s="1"/>
      <c r="I762" s="1"/>
      <c r="J762" s="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</row>
    <row r="763" spans="1:90" ht="16">
      <c r="A763" s="1"/>
      <c r="B763" s="14"/>
      <c r="C763" s="1"/>
      <c r="D763" s="1"/>
      <c r="E763" s="2"/>
      <c r="F763" s="2"/>
      <c r="G763" s="1"/>
      <c r="H763" s="1"/>
      <c r="I763" s="1"/>
      <c r="J763" s="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</row>
    <row r="764" spans="1:90" ht="16">
      <c r="A764" s="1"/>
      <c r="B764" s="14"/>
      <c r="C764" s="1"/>
      <c r="D764" s="1"/>
      <c r="E764" s="2"/>
      <c r="F764" s="2"/>
      <c r="G764" s="1"/>
      <c r="H764" s="1"/>
      <c r="I764" s="1"/>
      <c r="J764" s="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</row>
    <row r="765" spans="1:90" ht="16">
      <c r="A765" s="1"/>
      <c r="B765" s="14"/>
      <c r="C765" s="1"/>
      <c r="D765" s="1"/>
      <c r="E765" s="2"/>
      <c r="F765" s="2"/>
      <c r="G765" s="1"/>
      <c r="H765" s="1"/>
      <c r="I765" s="1"/>
      <c r="J765" s="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</row>
    <row r="766" spans="1:90" ht="16">
      <c r="A766" s="1"/>
      <c r="B766" s="14"/>
      <c r="C766" s="1"/>
      <c r="D766" s="1"/>
      <c r="E766" s="2"/>
      <c r="F766" s="2"/>
      <c r="G766" s="1"/>
      <c r="H766" s="1"/>
      <c r="I766" s="1"/>
      <c r="J766" s="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</row>
    <row r="767" spans="1:90" ht="16">
      <c r="A767" s="1"/>
      <c r="B767" s="14"/>
      <c r="C767" s="1"/>
      <c r="D767" s="1"/>
      <c r="E767" s="2"/>
      <c r="F767" s="2"/>
      <c r="G767" s="1"/>
      <c r="H767" s="1"/>
      <c r="I767" s="1"/>
      <c r="J767" s="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</row>
    <row r="768" spans="1:90" ht="16">
      <c r="A768" s="1"/>
      <c r="B768" s="14"/>
      <c r="C768" s="1"/>
      <c r="D768" s="1"/>
      <c r="E768" s="2"/>
      <c r="F768" s="2"/>
      <c r="G768" s="1"/>
      <c r="H768" s="1"/>
      <c r="I768" s="1"/>
      <c r="J768" s="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</row>
    <row r="769" spans="1:90" ht="16">
      <c r="A769" s="1"/>
      <c r="B769" s="14"/>
      <c r="C769" s="1"/>
      <c r="D769" s="1"/>
      <c r="E769" s="2"/>
      <c r="F769" s="2"/>
      <c r="G769" s="1"/>
      <c r="H769" s="1"/>
      <c r="I769" s="1"/>
      <c r="J769" s="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</row>
    <row r="770" spans="1:90" ht="16">
      <c r="A770" s="1"/>
      <c r="B770" s="14"/>
      <c r="C770" s="1"/>
      <c r="D770" s="1"/>
      <c r="E770" s="2"/>
      <c r="F770" s="2"/>
      <c r="G770" s="1"/>
      <c r="H770" s="1"/>
      <c r="I770" s="1"/>
      <c r="J770" s="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</row>
    <row r="771" spans="1:90" ht="16">
      <c r="A771" s="1"/>
      <c r="B771" s="14"/>
      <c r="C771" s="1"/>
      <c r="D771" s="1"/>
      <c r="E771" s="2"/>
      <c r="F771" s="2"/>
      <c r="G771" s="1"/>
      <c r="H771" s="1"/>
      <c r="I771" s="1"/>
      <c r="J771" s="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</row>
    <row r="772" spans="1:90" ht="16">
      <c r="A772" s="1"/>
      <c r="B772" s="14"/>
      <c r="C772" s="1"/>
      <c r="D772" s="1"/>
      <c r="E772" s="2"/>
      <c r="F772" s="2"/>
      <c r="G772" s="1"/>
      <c r="H772" s="1"/>
      <c r="I772" s="1"/>
      <c r="J772" s="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</row>
    <row r="773" spans="1:90" ht="16">
      <c r="A773" s="1"/>
      <c r="B773" s="14"/>
      <c r="C773" s="1"/>
      <c r="D773" s="1"/>
      <c r="E773" s="2"/>
      <c r="F773" s="2"/>
      <c r="G773" s="1"/>
      <c r="H773" s="1"/>
      <c r="I773" s="1"/>
      <c r="J773" s="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</row>
    <row r="774" spans="1:90" ht="16">
      <c r="A774" s="1"/>
      <c r="B774" s="14"/>
      <c r="C774" s="1"/>
      <c r="D774" s="1"/>
      <c r="E774" s="2"/>
      <c r="F774" s="2"/>
      <c r="G774" s="1"/>
      <c r="H774" s="1"/>
      <c r="I774" s="1"/>
      <c r="J774" s="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</row>
    <row r="775" spans="1:90" ht="16">
      <c r="A775" s="1"/>
      <c r="B775" s="14"/>
      <c r="C775" s="1"/>
      <c r="D775" s="1"/>
      <c r="E775" s="2"/>
      <c r="F775" s="2"/>
      <c r="G775" s="1"/>
      <c r="H775" s="1"/>
      <c r="I775" s="1"/>
      <c r="J775" s="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</row>
    <row r="776" spans="1:90" ht="16">
      <c r="A776" s="1"/>
      <c r="B776" s="14"/>
      <c r="C776" s="1"/>
      <c r="D776" s="1"/>
      <c r="E776" s="2"/>
      <c r="F776" s="2"/>
      <c r="G776" s="1"/>
      <c r="H776" s="1"/>
      <c r="I776" s="1"/>
      <c r="J776" s="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</row>
    <row r="777" spans="1:90" ht="16">
      <c r="A777" s="1"/>
      <c r="B777" s="14"/>
      <c r="C777" s="1"/>
      <c r="D777" s="1"/>
      <c r="E777" s="2"/>
      <c r="F777" s="2"/>
      <c r="G777" s="1"/>
      <c r="H777" s="1"/>
      <c r="I777" s="1"/>
      <c r="J777" s="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</row>
    <row r="778" spans="1:90" ht="16">
      <c r="A778" s="1"/>
      <c r="B778" s="14"/>
      <c r="C778" s="1"/>
      <c r="D778" s="1"/>
      <c r="E778" s="2"/>
      <c r="F778" s="2"/>
      <c r="G778" s="1"/>
      <c r="H778" s="1"/>
      <c r="I778" s="1"/>
      <c r="J778" s="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</row>
    <row r="779" spans="1:90" ht="16">
      <c r="A779" s="1"/>
      <c r="B779" s="14"/>
      <c r="C779" s="1"/>
      <c r="D779" s="1"/>
      <c r="E779" s="2"/>
      <c r="F779" s="2"/>
      <c r="G779" s="1"/>
      <c r="H779" s="1"/>
      <c r="I779" s="1"/>
      <c r="J779" s="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</row>
    <row r="780" spans="1:90" ht="16">
      <c r="A780" s="1"/>
      <c r="B780" s="14"/>
      <c r="C780" s="1"/>
      <c r="D780" s="1"/>
      <c r="E780" s="2"/>
      <c r="F780" s="2"/>
      <c r="G780" s="1"/>
      <c r="H780" s="1"/>
      <c r="I780" s="1"/>
      <c r="J780" s="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</row>
    <row r="781" spans="1:90" ht="16">
      <c r="A781" s="1"/>
      <c r="B781" s="14"/>
      <c r="C781" s="1"/>
      <c r="D781" s="1"/>
      <c r="E781" s="2"/>
      <c r="F781" s="2"/>
      <c r="G781" s="1"/>
      <c r="H781" s="1"/>
      <c r="I781" s="1"/>
      <c r="J781" s="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</row>
    <row r="782" spans="1:90" ht="16">
      <c r="A782" s="1"/>
      <c r="B782" s="14"/>
      <c r="C782" s="1"/>
      <c r="D782" s="1"/>
      <c r="E782" s="2"/>
      <c r="F782" s="2"/>
      <c r="G782" s="1"/>
      <c r="H782" s="1"/>
      <c r="I782" s="1"/>
      <c r="J782" s="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</row>
    <row r="783" spans="1:90" ht="16">
      <c r="A783" s="1"/>
      <c r="B783" s="14"/>
      <c r="C783" s="1"/>
      <c r="D783" s="1"/>
      <c r="E783" s="2"/>
      <c r="F783" s="2"/>
      <c r="G783" s="1"/>
      <c r="H783" s="1"/>
      <c r="I783" s="1"/>
      <c r="J783" s="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</row>
    <row r="784" spans="1:90" ht="16">
      <c r="A784" s="1"/>
      <c r="B784" s="14"/>
      <c r="C784" s="1"/>
      <c r="D784" s="1"/>
      <c r="E784" s="2"/>
      <c r="F784" s="2"/>
      <c r="G784" s="1"/>
      <c r="H784" s="1"/>
      <c r="I784" s="1"/>
      <c r="J784" s="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</row>
    <row r="785" spans="1:90" ht="16">
      <c r="A785" s="1"/>
      <c r="B785" s="14"/>
      <c r="C785" s="1"/>
      <c r="D785" s="1"/>
      <c r="E785" s="2"/>
      <c r="F785" s="2"/>
      <c r="G785" s="1"/>
      <c r="H785" s="1"/>
      <c r="I785" s="1"/>
      <c r="J785" s="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</row>
    <row r="786" spans="1:90" ht="16">
      <c r="A786" s="1"/>
      <c r="B786" s="14"/>
      <c r="C786" s="1"/>
      <c r="D786" s="1"/>
      <c r="E786" s="2"/>
      <c r="F786" s="2"/>
      <c r="G786" s="1"/>
      <c r="H786" s="1"/>
      <c r="I786" s="1"/>
      <c r="J786" s="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</row>
    <row r="787" spans="1:90" ht="16">
      <c r="A787" s="1"/>
      <c r="B787" s="14"/>
      <c r="C787" s="1"/>
      <c r="D787" s="1"/>
      <c r="E787" s="2"/>
      <c r="F787" s="2"/>
      <c r="G787" s="1"/>
      <c r="H787" s="1"/>
      <c r="I787" s="1"/>
      <c r="J787" s="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</row>
    <row r="788" spans="1:90" ht="16">
      <c r="A788" s="1"/>
      <c r="B788" s="14"/>
      <c r="C788" s="1"/>
      <c r="D788" s="1"/>
      <c r="E788" s="2"/>
      <c r="F788" s="2"/>
      <c r="G788" s="1"/>
      <c r="H788" s="1"/>
      <c r="I788" s="1"/>
      <c r="J788" s="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</row>
    <row r="789" spans="1:90" ht="16">
      <c r="A789" s="1"/>
      <c r="B789" s="14"/>
      <c r="C789" s="1"/>
      <c r="D789" s="1"/>
      <c r="E789" s="2"/>
      <c r="F789" s="2"/>
      <c r="G789" s="1"/>
      <c r="H789" s="1"/>
      <c r="I789" s="1"/>
      <c r="J789" s="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</row>
    <row r="790" spans="1:90" ht="16">
      <c r="A790" s="1"/>
      <c r="B790" s="14"/>
      <c r="C790" s="1"/>
      <c r="D790" s="1"/>
      <c r="E790" s="2"/>
      <c r="F790" s="2"/>
      <c r="G790" s="1"/>
      <c r="H790" s="1"/>
      <c r="I790" s="1"/>
      <c r="J790" s="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</row>
    <row r="791" spans="1:90" ht="16">
      <c r="A791" s="1"/>
      <c r="B791" s="14"/>
      <c r="C791" s="1"/>
      <c r="D791" s="1"/>
      <c r="E791" s="2"/>
      <c r="F791" s="2"/>
      <c r="G791" s="1"/>
      <c r="H791" s="1"/>
      <c r="I791" s="1"/>
      <c r="J791" s="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</row>
    <row r="792" spans="1:90" ht="16">
      <c r="A792" s="1"/>
      <c r="B792" s="14"/>
      <c r="C792" s="1"/>
      <c r="D792" s="1"/>
      <c r="E792" s="2"/>
      <c r="F792" s="2"/>
      <c r="G792" s="1"/>
      <c r="H792" s="1"/>
      <c r="I792" s="1"/>
      <c r="J792" s="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</row>
    <row r="793" spans="1:90" ht="16">
      <c r="A793" s="1"/>
      <c r="B793" s="14"/>
      <c r="C793" s="1"/>
      <c r="D793" s="1"/>
      <c r="E793" s="2"/>
      <c r="F793" s="2"/>
      <c r="G793" s="1"/>
      <c r="H793" s="1"/>
      <c r="I793" s="1"/>
      <c r="J793" s="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</row>
    <row r="794" spans="1:90" ht="16">
      <c r="A794" s="1"/>
      <c r="B794" s="14"/>
      <c r="C794" s="1"/>
      <c r="D794" s="1"/>
      <c r="E794" s="2"/>
      <c r="F794" s="2"/>
      <c r="G794" s="1"/>
      <c r="H794" s="1"/>
      <c r="I794" s="1"/>
      <c r="J794" s="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</row>
    <row r="795" spans="1:90" ht="16">
      <c r="A795" s="1"/>
      <c r="B795" s="14"/>
      <c r="C795" s="1"/>
      <c r="D795" s="1"/>
      <c r="E795" s="2"/>
      <c r="F795" s="2"/>
      <c r="G795" s="1"/>
      <c r="H795" s="1"/>
      <c r="I795" s="1"/>
      <c r="J795" s="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</row>
    <row r="796" spans="1:90" ht="16">
      <c r="A796" s="1"/>
      <c r="B796" s="14"/>
      <c r="C796" s="1"/>
      <c r="D796" s="1"/>
      <c r="E796" s="2"/>
      <c r="F796" s="2"/>
      <c r="G796" s="1"/>
      <c r="H796" s="1"/>
      <c r="I796" s="1"/>
      <c r="J796" s="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</row>
    <row r="797" spans="1:90" ht="16">
      <c r="A797" s="1"/>
      <c r="B797" s="14"/>
      <c r="C797" s="1"/>
      <c r="D797" s="1"/>
      <c r="E797" s="2"/>
      <c r="F797" s="2"/>
      <c r="G797" s="1"/>
      <c r="H797" s="1"/>
      <c r="I797" s="1"/>
      <c r="J797" s="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</row>
    <row r="798" spans="1:90" ht="16">
      <c r="A798" s="1"/>
      <c r="B798" s="14"/>
      <c r="C798" s="1"/>
      <c r="D798" s="1"/>
      <c r="E798" s="2"/>
      <c r="F798" s="2"/>
      <c r="G798" s="1"/>
      <c r="H798" s="1"/>
      <c r="I798" s="1"/>
      <c r="J798" s="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</row>
    <row r="799" spans="1:90" ht="16">
      <c r="A799" s="1"/>
      <c r="B799" s="14"/>
      <c r="C799" s="1"/>
      <c r="D799" s="1"/>
      <c r="E799" s="2"/>
      <c r="F799" s="2"/>
      <c r="G799" s="1"/>
      <c r="H799" s="1"/>
      <c r="I799" s="1"/>
      <c r="J799" s="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</row>
    <row r="800" spans="1:90" ht="16">
      <c r="A800" s="1"/>
      <c r="B800" s="14"/>
      <c r="C800" s="1"/>
      <c r="D800" s="1"/>
      <c r="E800" s="2"/>
      <c r="F800" s="2"/>
      <c r="G800" s="1"/>
      <c r="H800" s="1"/>
      <c r="I800" s="1"/>
      <c r="J800" s="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</row>
    <row r="801" spans="1:90" ht="16">
      <c r="A801" s="1"/>
      <c r="B801" s="14"/>
      <c r="C801" s="1"/>
      <c r="D801" s="1"/>
      <c r="E801" s="2"/>
      <c r="F801" s="2"/>
      <c r="G801" s="1"/>
      <c r="H801" s="1"/>
      <c r="I801" s="1"/>
      <c r="J801" s="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</row>
    <row r="802" spans="1:90" ht="16">
      <c r="A802" s="1"/>
      <c r="B802" s="14"/>
      <c r="C802" s="1"/>
      <c r="D802" s="1"/>
      <c r="E802" s="2"/>
      <c r="F802" s="2"/>
      <c r="G802" s="1"/>
      <c r="H802" s="1"/>
      <c r="I802" s="1"/>
      <c r="J802" s="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</row>
    <row r="803" spans="1:90" ht="16">
      <c r="A803" s="1"/>
      <c r="B803" s="14"/>
      <c r="C803" s="1"/>
      <c r="D803" s="1"/>
      <c r="E803" s="2"/>
      <c r="F803" s="2"/>
      <c r="G803" s="1"/>
      <c r="H803" s="1"/>
      <c r="I803" s="1"/>
      <c r="J803" s="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</row>
    <row r="804" spans="1:90" ht="16">
      <c r="A804" s="1"/>
      <c r="B804" s="14"/>
      <c r="C804" s="1"/>
      <c r="D804" s="1"/>
      <c r="E804" s="2"/>
      <c r="F804" s="2"/>
      <c r="G804" s="1"/>
      <c r="H804" s="1"/>
      <c r="I804" s="1"/>
      <c r="J804" s="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</row>
    <row r="805" spans="1:90" ht="16">
      <c r="A805" s="1"/>
      <c r="B805" s="14"/>
      <c r="C805" s="1"/>
      <c r="D805" s="1"/>
      <c r="E805" s="2"/>
      <c r="F805" s="2"/>
      <c r="G805" s="1"/>
      <c r="H805" s="1"/>
      <c r="I805" s="1"/>
      <c r="J805" s="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</row>
    <row r="806" spans="1:90" ht="16">
      <c r="A806" s="1"/>
      <c r="B806" s="14"/>
      <c r="C806" s="1"/>
      <c r="D806" s="1"/>
      <c r="E806" s="2"/>
      <c r="F806" s="2"/>
      <c r="G806" s="1"/>
      <c r="H806" s="1"/>
      <c r="I806" s="1"/>
      <c r="J806" s="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</row>
    <row r="807" spans="1:90" ht="16">
      <c r="A807" s="1"/>
      <c r="B807" s="14"/>
      <c r="C807" s="1"/>
      <c r="D807" s="1"/>
      <c r="E807" s="2"/>
      <c r="F807" s="2"/>
      <c r="G807" s="1"/>
      <c r="H807" s="1"/>
      <c r="I807" s="1"/>
      <c r="J807" s="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</row>
    <row r="808" spans="1:90" ht="16">
      <c r="A808" s="1"/>
      <c r="B808" s="14"/>
      <c r="C808" s="1"/>
      <c r="D808" s="1"/>
      <c r="E808" s="2"/>
      <c r="F808" s="2"/>
      <c r="G808" s="1"/>
      <c r="H808" s="1"/>
      <c r="I808" s="1"/>
      <c r="J808" s="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</row>
    <row r="809" spans="1:90" ht="16">
      <c r="A809" s="1"/>
      <c r="B809" s="14"/>
      <c r="C809" s="1"/>
      <c r="D809" s="1"/>
      <c r="E809" s="2"/>
      <c r="F809" s="2"/>
      <c r="G809" s="1"/>
      <c r="H809" s="1"/>
      <c r="I809" s="1"/>
      <c r="J809" s="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</row>
    <row r="810" spans="1:90" ht="16">
      <c r="A810" s="1"/>
      <c r="B810" s="14"/>
      <c r="C810" s="1"/>
      <c r="D810" s="1"/>
      <c r="E810" s="2"/>
      <c r="F810" s="2"/>
      <c r="G810" s="1"/>
      <c r="H810" s="1"/>
      <c r="I810" s="1"/>
      <c r="J810" s="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</row>
    <row r="811" spans="1:90" ht="16">
      <c r="A811" s="1"/>
      <c r="B811" s="14"/>
      <c r="C811" s="1"/>
      <c r="D811" s="1"/>
      <c r="E811" s="2"/>
      <c r="F811" s="2"/>
      <c r="G811" s="1"/>
      <c r="H811" s="1"/>
      <c r="I811" s="1"/>
      <c r="J811" s="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</row>
    <row r="812" spans="1:90" ht="16">
      <c r="A812" s="1"/>
      <c r="B812" s="14"/>
      <c r="C812" s="1"/>
      <c r="D812" s="1"/>
      <c r="E812" s="2"/>
      <c r="F812" s="2"/>
      <c r="G812" s="1"/>
      <c r="H812" s="1"/>
      <c r="I812" s="1"/>
      <c r="J812" s="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</row>
    <row r="813" spans="1:90" ht="16">
      <c r="A813" s="1"/>
      <c r="B813" s="14"/>
      <c r="C813" s="1"/>
      <c r="D813" s="1"/>
      <c r="E813" s="2"/>
      <c r="F813" s="2"/>
      <c r="G813" s="1"/>
      <c r="H813" s="1"/>
      <c r="I813" s="1"/>
      <c r="J813" s="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</row>
    <row r="814" spans="1:90" ht="16">
      <c r="A814" s="1"/>
      <c r="B814" s="14"/>
      <c r="C814" s="1"/>
      <c r="D814" s="1"/>
      <c r="E814" s="2"/>
      <c r="F814" s="2"/>
      <c r="G814" s="1"/>
      <c r="H814" s="1"/>
      <c r="I814" s="1"/>
      <c r="J814" s="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</row>
    <row r="815" spans="1:90" ht="16">
      <c r="A815" s="1"/>
      <c r="B815" s="14"/>
      <c r="C815" s="1"/>
      <c r="D815" s="1"/>
      <c r="E815" s="2"/>
      <c r="F815" s="2"/>
      <c r="G815" s="1"/>
      <c r="H815" s="1"/>
      <c r="I815" s="1"/>
      <c r="J815" s="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</row>
    <row r="816" spans="1:90" ht="16">
      <c r="A816" s="1"/>
      <c r="B816" s="14"/>
      <c r="C816" s="1"/>
      <c r="D816" s="1"/>
      <c r="E816" s="2"/>
      <c r="F816" s="2"/>
      <c r="G816" s="1"/>
      <c r="H816" s="1"/>
      <c r="I816" s="1"/>
      <c r="J816" s="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</row>
    <row r="817" spans="1:90" ht="16">
      <c r="A817" s="1"/>
      <c r="B817" s="14"/>
      <c r="C817" s="1"/>
      <c r="D817" s="1"/>
      <c r="E817" s="2"/>
      <c r="F817" s="2"/>
      <c r="G817" s="1"/>
      <c r="H817" s="1"/>
      <c r="I817" s="1"/>
      <c r="J817" s="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</row>
    <row r="818" spans="1:90" ht="16">
      <c r="A818" s="1"/>
      <c r="B818" s="14"/>
      <c r="C818" s="1"/>
      <c r="D818" s="1"/>
      <c r="E818" s="2"/>
      <c r="F818" s="2"/>
      <c r="G818" s="1"/>
      <c r="H818" s="1"/>
      <c r="I818" s="1"/>
      <c r="J818" s="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</row>
    <row r="819" spans="1:90" ht="16">
      <c r="A819" s="1"/>
      <c r="B819" s="14"/>
      <c r="C819" s="1"/>
      <c r="D819" s="1"/>
      <c r="E819" s="2"/>
      <c r="F819" s="2"/>
      <c r="G819" s="1"/>
      <c r="H819" s="1"/>
      <c r="I819" s="1"/>
      <c r="J819" s="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</row>
    <row r="820" spans="1:90" ht="16">
      <c r="A820" s="1"/>
      <c r="B820" s="14"/>
      <c r="C820" s="1"/>
      <c r="D820" s="1"/>
      <c r="E820" s="2"/>
      <c r="F820" s="2"/>
      <c r="G820" s="1"/>
      <c r="H820" s="1"/>
      <c r="I820" s="1"/>
      <c r="J820" s="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</row>
    <row r="821" spans="1:90" ht="16">
      <c r="A821" s="1"/>
      <c r="B821" s="14"/>
      <c r="C821" s="1"/>
      <c r="D821" s="1"/>
      <c r="E821" s="2"/>
      <c r="F821" s="2"/>
      <c r="G821" s="1"/>
      <c r="H821" s="1"/>
      <c r="I821" s="1"/>
      <c r="J821" s="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</row>
    <row r="822" spans="1:90" ht="16">
      <c r="A822" s="1"/>
      <c r="B822" s="14"/>
      <c r="C822" s="1"/>
      <c r="D822" s="1"/>
      <c r="E822" s="2"/>
      <c r="F822" s="2"/>
      <c r="G822" s="1"/>
      <c r="H822" s="1"/>
      <c r="I822" s="1"/>
      <c r="J822" s="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</row>
    <row r="823" spans="1:90" ht="16">
      <c r="A823" s="1"/>
      <c r="B823" s="14"/>
      <c r="C823" s="1"/>
      <c r="D823" s="1"/>
      <c r="E823" s="2"/>
      <c r="F823" s="2"/>
      <c r="G823" s="1"/>
      <c r="H823" s="1"/>
      <c r="I823" s="1"/>
      <c r="J823" s="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</row>
    <row r="824" spans="1:90" ht="16">
      <c r="A824" s="1"/>
      <c r="B824" s="14"/>
      <c r="C824" s="1"/>
      <c r="D824" s="1"/>
      <c r="E824" s="2"/>
      <c r="F824" s="2"/>
      <c r="G824" s="1"/>
      <c r="H824" s="1"/>
      <c r="I824" s="1"/>
      <c r="J824" s="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</row>
    <row r="825" spans="1:90" ht="16">
      <c r="A825" s="1"/>
      <c r="B825" s="14"/>
      <c r="C825" s="1"/>
      <c r="D825" s="1"/>
      <c r="E825" s="2"/>
      <c r="F825" s="2"/>
      <c r="G825" s="1"/>
      <c r="H825" s="1"/>
      <c r="I825" s="1"/>
      <c r="J825" s="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</row>
    <row r="826" spans="1:90" ht="16">
      <c r="A826" s="1"/>
      <c r="B826" s="14"/>
      <c r="C826" s="1"/>
      <c r="D826" s="1"/>
      <c r="E826" s="2"/>
      <c r="F826" s="2"/>
      <c r="G826" s="1"/>
      <c r="H826" s="1"/>
      <c r="I826" s="1"/>
      <c r="J826" s="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</row>
    <row r="827" spans="1:90" ht="16">
      <c r="A827" s="1"/>
      <c r="B827" s="14"/>
      <c r="C827" s="1"/>
      <c r="D827" s="1"/>
      <c r="E827" s="2"/>
      <c r="F827" s="2"/>
      <c r="G827" s="1"/>
      <c r="H827" s="1"/>
      <c r="I827" s="1"/>
      <c r="J827" s="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</row>
    <row r="828" spans="1:90" ht="16">
      <c r="A828" s="1"/>
      <c r="B828" s="14"/>
      <c r="C828" s="1"/>
      <c r="D828" s="1"/>
      <c r="E828" s="2"/>
      <c r="F828" s="2"/>
      <c r="G828" s="1"/>
      <c r="H828" s="1"/>
      <c r="I828" s="1"/>
      <c r="J828" s="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</row>
    <row r="829" spans="1:90" ht="16">
      <c r="A829" s="1"/>
      <c r="B829" s="14"/>
      <c r="C829" s="1"/>
      <c r="D829" s="1"/>
      <c r="E829" s="2"/>
      <c r="F829" s="2"/>
      <c r="G829" s="1"/>
      <c r="H829" s="1"/>
      <c r="I829" s="1"/>
      <c r="J829" s="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</row>
    <row r="830" spans="1:90" ht="16">
      <c r="A830" s="1"/>
      <c r="B830" s="14"/>
      <c r="C830" s="1"/>
      <c r="D830" s="1"/>
      <c r="E830" s="2"/>
      <c r="F830" s="2"/>
      <c r="G830" s="1"/>
      <c r="H830" s="1"/>
      <c r="I830" s="1"/>
      <c r="J830" s="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</row>
    <row r="831" spans="1:90" ht="16">
      <c r="A831" s="1"/>
      <c r="B831" s="14"/>
      <c r="C831" s="1"/>
      <c r="D831" s="1"/>
      <c r="E831" s="2"/>
      <c r="F831" s="2"/>
      <c r="G831" s="1"/>
      <c r="H831" s="1"/>
      <c r="I831" s="1"/>
      <c r="J831" s="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</row>
    <row r="832" spans="1:90" ht="16">
      <c r="A832" s="1"/>
      <c r="B832" s="14"/>
      <c r="C832" s="1"/>
      <c r="D832" s="1"/>
      <c r="E832" s="2"/>
      <c r="F832" s="2"/>
      <c r="G832" s="1"/>
      <c r="H832" s="1"/>
      <c r="I832" s="1"/>
      <c r="J832" s="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</row>
    <row r="833" spans="1:90" ht="16">
      <c r="A833" s="1"/>
      <c r="B833" s="14"/>
      <c r="C833" s="1"/>
      <c r="D833" s="1"/>
      <c r="E833" s="2"/>
      <c r="F833" s="2"/>
      <c r="G833" s="1"/>
      <c r="H833" s="1"/>
      <c r="I833" s="1"/>
      <c r="J833" s="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</row>
    <row r="834" spans="1:90" ht="16">
      <c r="A834" s="1"/>
      <c r="B834" s="14"/>
      <c r="C834" s="1"/>
      <c r="D834" s="1"/>
      <c r="E834" s="2"/>
      <c r="F834" s="2"/>
      <c r="G834" s="1"/>
      <c r="H834" s="1"/>
      <c r="I834" s="1"/>
      <c r="J834" s="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</row>
    <row r="835" spans="1:90" ht="16">
      <c r="A835" s="1"/>
      <c r="B835" s="14"/>
      <c r="C835" s="1"/>
      <c r="D835" s="1"/>
      <c r="E835" s="2"/>
      <c r="F835" s="2"/>
      <c r="G835" s="1"/>
      <c r="H835" s="1"/>
      <c r="I835" s="1"/>
      <c r="J835" s="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</row>
    <row r="836" spans="1:90" ht="16">
      <c r="A836" s="1"/>
      <c r="B836" s="14"/>
      <c r="C836" s="1"/>
      <c r="D836" s="1"/>
      <c r="E836" s="2"/>
      <c r="F836" s="2"/>
      <c r="G836" s="1"/>
      <c r="H836" s="1"/>
      <c r="I836" s="1"/>
      <c r="J836" s="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</row>
    <row r="837" spans="1:90" ht="16">
      <c r="A837" s="1"/>
      <c r="B837" s="14"/>
      <c r="C837" s="1"/>
      <c r="D837" s="1"/>
      <c r="E837" s="2"/>
      <c r="F837" s="2"/>
      <c r="G837" s="1"/>
      <c r="H837" s="1"/>
      <c r="I837" s="1"/>
      <c r="J837" s="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</row>
    <row r="838" spans="1:90" ht="16">
      <c r="A838" s="1"/>
      <c r="B838" s="14"/>
      <c r="C838" s="1"/>
      <c r="D838" s="1"/>
      <c r="E838" s="2"/>
      <c r="F838" s="2"/>
      <c r="G838" s="1"/>
      <c r="H838" s="1"/>
      <c r="I838" s="1"/>
      <c r="J838" s="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</row>
    <row r="839" spans="1:90" ht="16">
      <c r="A839" s="1"/>
      <c r="B839" s="14"/>
      <c r="C839" s="1"/>
      <c r="D839" s="1"/>
      <c r="E839" s="2"/>
      <c r="F839" s="2"/>
      <c r="G839" s="1"/>
      <c r="H839" s="1"/>
      <c r="I839" s="1"/>
      <c r="J839" s="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</row>
    <row r="840" spans="1:90" ht="16">
      <c r="A840" s="1"/>
      <c r="B840" s="14"/>
      <c r="C840" s="1"/>
      <c r="D840" s="1"/>
      <c r="E840" s="2"/>
      <c r="F840" s="2"/>
      <c r="G840" s="1"/>
      <c r="H840" s="1"/>
      <c r="I840" s="1"/>
      <c r="J840" s="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</row>
    <row r="841" spans="1:90" ht="16">
      <c r="A841" s="1"/>
      <c r="B841" s="14"/>
      <c r="C841" s="1"/>
      <c r="D841" s="1"/>
      <c r="E841" s="2"/>
      <c r="F841" s="2"/>
      <c r="G841" s="1"/>
      <c r="H841" s="1"/>
      <c r="I841" s="1"/>
      <c r="J841" s="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</row>
    <row r="842" spans="1:90" ht="16">
      <c r="A842" s="1"/>
      <c r="B842" s="14"/>
      <c r="C842" s="1"/>
      <c r="D842" s="1"/>
      <c r="E842" s="2"/>
      <c r="F842" s="2"/>
      <c r="G842" s="1"/>
      <c r="H842" s="1"/>
      <c r="I842" s="1"/>
      <c r="J842" s="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</row>
    <row r="843" spans="1:90" ht="16">
      <c r="A843" s="1"/>
      <c r="B843" s="14"/>
      <c r="C843" s="1"/>
      <c r="D843" s="1"/>
      <c r="E843" s="2"/>
      <c r="F843" s="2"/>
      <c r="G843" s="1"/>
      <c r="H843" s="1"/>
      <c r="I843" s="1"/>
      <c r="J843" s="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</row>
    <row r="844" spans="1:90" ht="16">
      <c r="A844" s="1"/>
      <c r="B844" s="14"/>
      <c r="C844" s="1"/>
      <c r="D844" s="1"/>
      <c r="E844" s="2"/>
      <c r="F844" s="2"/>
      <c r="G844" s="1"/>
      <c r="H844" s="1"/>
      <c r="I844" s="1"/>
      <c r="J844" s="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</row>
    <row r="845" spans="1:90" ht="16">
      <c r="A845" s="1"/>
      <c r="B845" s="14"/>
      <c r="C845" s="1"/>
      <c r="D845" s="1"/>
      <c r="E845" s="2"/>
      <c r="F845" s="2"/>
      <c r="G845" s="1"/>
      <c r="H845" s="1"/>
      <c r="I845" s="1"/>
      <c r="J845" s="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</row>
    <row r="846" spans="1:90" ht="16">
      <c r="A846" s="1"/>
      <c r="B846" s="14"/>
      <c r="C846" s="1"/>
      <c r="D846" s="1"/>
      <c r="E846" s="2"/>
      <c r="F846" s="2"/>
      <c r="G846" s="1"/>
      <c r="H846" s="1"/>
      <c r="I846" s="1"/>
      <c r="J846" s="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</row>
    <row r="847" spans="1:90" ht="16">
      <c r="A847" s="1"/>
      <c r="B847" s="14"/>
      <c r="C847" s="1"/>
      <c r="D847" s="1"/>
      <c r="E847" s="2"/>
      <c r="F847" s="2"/>
      <c r="G847" s="1"/>
      <c r="H847" s="1"/>
      <c r="I847" s="1"/>
      <c r="J847" s="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</row>
    <row r="848" spans="1:90" ht="16">
      <c r="A848" s="1"/>
      <c r="B848" s="14"/>
      <c r="C848" s="1"/>
      <c r="D848" s="1"/>
      <c r="E848" s="2"/>
      <c r="F848" s="2"/>
      <c r="G848" s="1"/>
      <c r="H848" s="1"/>
      <c r="I848" s="1"/>
      <c r="J848" s="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</row>
    <row r="849" spans="1:90" ht="16">
      <c r="A849" s="1"/>
      <c r="B849" s="14"/>
      <c r="C849" s="1"/>
      <c r="D849" s="1"/>
      <c r="E849" s="2"/>
      <c r="F849" s="2"/>
      <c r="G849" s="1"/>
      <c r="H849" s="1"/>
      <c r="I849" s="1"/>
      <c r="J849" s="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</row>
    <row r="850" spans="1:90" ht="16">
      <c r="A850" s="1"/>
      <c r="B850" s="14"/>
      <c r="C850" s="1"/>
      <c r="D850" s="1"/>
      <c r="E850" s="2"/>
      <c r="F850" s="2"/>
      <c r="G850" s="1"/>
      <c r="H850" s="1"/>
      <c r="I850" s="1"/>
      <c r="J850" s="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</row>
    <row r="851" spans="1:90" ht="16">
      <c r="A851" s="1"/>
      <c r="B851" s="14"/>
      <c r="C851" s="1"/>
      <c r="D851" s="1"/>
      <c r="E851" s="2"/>
      <c r="F851" s="2"/>
      <c r="G851" s="1"/>
      <c r="H851" s="1"/>
      <c r="I851" s="1"/>
      <c r="J851" s="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</row>
    <row r="852" spans="1:90" ht="16">
      <c r="A852" s="1"/>
      <c r="B852" s="14"/>
      <c r="C852" s="1"/>
      <c r="D852" s="1"/>
      <c r="E852" s="2"/>
      <c r="F852" s="2"/>
      <c r="G852" s="1"/>
      <c r="H852" s="1"/>
      <c r="I852" s="1"/>
      <c r="J852" s="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</row>
    <row r="853" spans="1:90" ht="16">
      <c r="A853" s="1"/>
      <c r="B853" s="14"/>
      <c r="C853" s="1"/>
      <c r="D853" s="1"/>
      <c r="E853" s="2"/>
      <c r="F853" s="2"/>
      <c r="G853" s="1"/>
      <c r="H853" s="1"/>
      <c r="I853" s="1"/>
      <c r="J853" s="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</row>
    <row r="854" spans="1:90" ht="16">
      <c r="A854" s="1"/>
      <c r="B854" s="14"/>
      <c r="C854" s="1"/>
      <c r="D854" s="1"/>
      <c r="E854" s="2"/>
      <c r="F854" s="2"/>
      <c r="G854" s="1"/>
      <c r="H854" s="1"/>
      <c r="I854" s="1"/>
      <c r="J854" s="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</row>
    <row r="855" spans="1:90" ht="16">
      <c r="A855" s="1"/>
      <c r="B855" s="14"/>
      <c r="C855" s="1"/>
      <c r="D855" s="1"/>
      <c r="E855" s="2"/>
      <c r="F855" s="2"/>
      <c r="G855" s="1"/>
      <c r="H855" s="1"/>
      <c r="I855" s="1"/>
      <c r="J855" s="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</row>
    <row r="856" spans="1:90" ht="16">
      <c r="A856" s="1"/>
      <c r="B856" s="14"/>
      <c r="C856" s="1"/>
      <c r="D856" s="1"/>
      <c r="E856" s="2"/>
      <c r="F856" s="2"/>
      <c r="G856" s="1"/>
      <c r="H856" s="1"/>
      <c r="I856" s="1"/>
      <c r="J856" s="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</row>
    <row r="857" spans="1:90" ht="16">
      <c r="A857" s="1"/>
      <c r="B857" s="14"/>
      <c r="C857" s="1"/>
      <c r="D857" s="1"/>
      <c r="E857" s="2"/>
      <c r="F857" s="2"/>
      <c r="G857" s="1"/>
      <c r="H857" s="1"/>
      <c r="I857" s="1"/>
      <c r="J857" s="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</row>
    <row r="858" spans="1:90" ht="16">
      <c r="A858" s="1"/>
      <c r="B858" s="14"/>
      <c r="C858" s="1"/>
      <c r="D858" s="1"/>
      <c r="E858" s="2"/>
      <c r="F858" s="2"/>
      <c r="G858" s="1"/>
      <c r="H858" s="1"/>
      <c r="I858" s="1"/>
      <c r="J858" s="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</row>
    <row r="859" spans="1:90" ht="16">
      <c r="A859" s="1"/>
      <c r="B859" s="14"/>
      <c r="C859" s="1"/>
      <c r="D859" s="1"/>
      <c r="E859" s="2"/>
      <c r="F859" s="2"/>
      <c r="G859" s="1"/>
      <c r="H859" s="1"/>
      <c r="I859" s="1"/>
      <c r="J859" s="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</row>
    <row r="860" spans="1:90" ht="16">
      <c r="A860" s="1"/>
      <c r="B860" s="14"/>
      <c r="C860" s="1"/>
      <c r="D860" s="1"/>
      <c r="E860" s="2"/>
      <c r="F860" s="2"/>
      <c r="G860" s="1"/>
      <c r="H860" s="1"/>
      <c r="I860" s="1"/>
      <c r="J860" s="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</row>
    <row r="861" spans="1:90" ht="16">
      <c r="A861" s="1"/>
      <c r="B861" s="14"/>
      <c r="C861" s="1"/>
      <c r="D861" s="1"/>
      <c r="E861" s="2"/>
      <c r="F861" s="2"/>
      <c r="G861" s="1"/>
      <c r="H861" s="1"/>
      <c r="I861" s="1"/>
      <c r="J861" s="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</row>
    <row r="862" spans="1:90" ht="16">
      <c r="A862" s="1"/>
      <c r="B862" s="14"/>
      <c r="C862" s="1"/>
      <c r="D862" s="1"/>
      <c r="E862" s="2"/>
      <c r="F862" s="2"/>
      <c r="G862" s="1"/>
      <c r="H862" s="1"/>
      <c r="I862" s="1"/>
      <c r="J862" s="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</row>
    <row r="863" spans="1:90" ht="16">
      <c r="A863" s="1"/>
      <c r="B863" s="14"/>
      <c r="C863" s="1"/>
      <c r="D863" s="1"/>
      <c r="E863" s="2"/>
      <c r="F863" s="2"/>
      <c r="G863" s="1"/>
      <c r="H863" s="1"/>
      <c r="I863" s="1"/>
      <c r="J863" s="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</row>
    <row r="864" spans="1:90" ht="16">
      <c r="A864" s="1"/>
      <c r="B864" s="14"/>
      <c r="C864" s="1"/>
      <c r="D864" s="1"/>
      <c r="E864" s="2"/>
      <c r="F864" s="2"/>
      <c r="G864" s="1"/>
      <c r="H864" s="1"/>
      <c r="I864" s="1"/>
      <c r="J864" s="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</row>
    <row r="865" spans="1:90" ht="16">
      <c r="A865" s="1"/>
      <c r="B865" s="14"/>
      <c r="C865" s="1"/>
      <c r="D865" s="1"/>
      <c r="E865" s="2"/>
      <c r="F865" s="2"/>
      <c r="G865" s="1"/>
      <c r="H865" s="1"/>
      <c r="I865" s="1"/>
      <c r="J865" s="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</row>
    <row r="866" spans="1:90" ht="16">
      <c r="A866" s="1"/>
      <c r="B866" s="14"/>
      <c r="C866" s="1"/>
      <c r="D866" s="1"/>
      <c r="E866" s="2"/>
      <c r="F866" s="2"/>
      <c r="G866" s="1"/>
      <c r="H866" s="1"/>
      <c r="I866" s="1"/>
      <c r="J866" s="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</row>
    <row r="867" spans="1:90" ht="16">
      <c r="A867" s="1"/>
      <c r="B867" s="14"/>
      <c r="C867" s="1"/>
      <c r="D867" s="1"/>
      <c r="E867" s="2"/>
      <c r="F867" s="2"/>
      <c r="G867" s="1"/>
      <c r="H867" s="1"/>
      <c r="I867" s="1"/>
      <c r="J867" s="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</row>
    <row r="868" spans="1:90" ht="16">
      <c r="A868" s="1"/>
      <c r="B868" s="14"/>
      <c r="C868" s="1"/>
      <c r="D868" s="1"/>
      <c r="E868" s="2"/>
      <c r="F868" s="2"/>
      <c r="G868" s="1"/>
      <c r="H868" s="1"/>
      <c r="I868" s="1"/>
      <c r="J868" s="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</row>
    <row r="869" spans="1:90" ht="16">
      <c r="A869" s="1"/>
      <c r="B869" s="14"/>
      <c r="C869" s="1"/>
      <c r="D869" s="1"/>
      <c r="E869" s="2"/>
      <c r="F869" s="2"/>
      <c r="G869" s="1"/>
      <c r="H869" s="1"/>
      <c r="I869" s="1"/>
      <c r="J869" s="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</row>
    <row r="870" spans="1:90" ht="16">
      <c r="A870" s="1"/>
      <c r="B870" s="14"/>
      <c r="C870" s="1"/>
      <c r="D870" s="1"/>
      <c r="E870" s="2"/>
      <c r="F870" s="2"/>
      <c r="G870" s="1"/>
      <c r="H870" s="1"/>
      <c r="I870" s="1"/>
      <c r="J870" s="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</row>
    <row r="871" spans="1:90" ht="16">
      <c r="A871" s="1"/>
      <c r="B871" s="14"/>
      <c r="C871" s="1"/>
      <c r="D871" s="1"/>
      <c r="E871" s="2"/>
      <c r="F871" s="2"/>
      <c r="G871" s="1"/>
      <c r="H871" s="1"/>
      <c r="I871" s="1"/>
      <c r="J871" s="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</row>
    <row r="872" spans="1:90" ht="16">
      <c r="A872" s="1"/>
      <c r="B872" s="14"/>
      <c r="C872" s="1"/>
      <c r="D872" s="1"/>
      <c r="E872" s="2"/>
      <c r="F872" s="2"/>
      <c r="G872" s="1"/>
      <c r="H872" s="1"/>
      <c r="I872" s="1"/>
      <c r="J872" s="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</row>
    <row r="873" spans="1:90" ht="16">
      <c r="A873" s="1"/>
      <c r="B873" s="14"/>
      <c r="C873" s="1"/>
      <c r="D873" s="1"/>
      <c r="E873" s="2"/>
      <c r="F873" s="2"/>
      <c r="G873" s="1"/>
      <c r="H873" s="1"/>
      <c r="I873" s="1"/>
      <c r="J873" s="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</row>
    <row r="874" spans="1:90" ht="16">
      <c r="A874" s="1"/>
      <c r="B874" s="14"/>
      <c r="C874" s="1"/>
      <c r="D874" s="1"/>
      <c r="E874" s="2"/>
      <c r="F874" s="2"/>
      <c r="G874" s="1"/>
      <c r="H874" s="1"/>
      <c r="I874" s="1"/>
      <c r="J874" s="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</row>
    <row r="875" spans="1:90" ht="16">
      <c r="A875" s="1"/>
      <c r="B875" s="14"/>
      <c r="C875" s="1"/>
      <c r="D875" s="1"/>
      <c r="E875" s="2"/>
      <c r="F875" s="2"/>
      <c r="G875" s="1"/>
      <c r="H875" s="1"/>
      <c r="I875" s="1"/>
      <c r="J875" s="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</row>
    <row r="876" spans="1:90" ht="16">
      <c r="A876" s="1"/>
      <c r="B876" s="14"/>
      <c r="C876" s="1"/>
      <c r="D876" s="1"/>
      <c r="E876" s="2"/>
      <c r="F876" s="2"/>
      <c r="G876" s="1"/>
      <c r="H876" s="1"/>
      <c r="I876" s="1"/>
      <c r="J876" s="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</row>
    <row r="877" spans="1:90" ht="16">
      <c r="A877" s="1"/>
      <c r="B877" s="14"/>
      <c r="C877" s="1"/>
      <c r="D877" s="1"/>
      <c r="E877" s="2"/>
      <c r="F877" s="2"/>
      <c r="G877" s="1"/>
      <c r="H877" s="1"/>
      <c r="I877" s="1"/>
      <c r="J877" s="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</row>
    <row r="878" spans="1:90" ht="16">
      <c r="A878" s="1"/>
      <c r="B878" s="14"/>
      <c r="C878" s="1"/>
      <c r="D878" s="1"/>
      <c r="E878" s="2"/>
      <c r="F878" s="2"/>
      <c r="G878" s="1"/>
      <c r="H878" s="1"/>
      <c r="I878" s="1"/>
      <c r="J878" s="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</row>
    <row r="879" spans="1:90" ht="16">
      <c r="A879" s="1"/>
      <c r="B879" s="14"/>
      <c r="C879" s="1"/>
      <c r="D879" s="1"/>
      <c r="E879" s="2"/>
      <c r="F879" s="2"/>
      <c r="G879" s="1"/>
      <c r="H879" s="1"/>
      <c r="I879" s="1"/>
      <c r="J879" s="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</row>
    <row r="880" spans="1:90" ht="16">
      <c r="A880" s="1"/>
      <c r="B880" s="14"/>
      <c r="C880" s="1"/>
      <c r="D880" s="1"/>
      <c r="E880" s="2"/>
      <c r="F880" s="2"/>
      <c r="G880" s="1"/>
      <c r="H880" s="1"/>
      <c r="I880" s="1"/>
      <c r="J880" s="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</row>
    <row r="881" spans="1:90" ht="16">
      <c r="A881" s="1"/>
      <c r="B881" s="14"/>
      <c r="C881" s="1"/>
      <c r="D881" s="1"/>
      <c r="E881" s="2"/>
      <c r="F881" s="2"/>
      <c r="G881" s="1"/>
      <c r="H881" s="1"/>
      <c r="I881" s="1"/>
      <c r="J881" s="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</row>
    <row r="882" spans="1:90" ht="16">
      <c r="A882" s="1"/>
      <c r="B882" s="14"/>
      <c r="C882" s="1"/>
      <c r="D882" s="1"/>
      <c r="E882" s="2"/>
      <c r="F882" s="2"/>
      <c r="G882" s="1"/>
      <c r="H882" s="1"/>
      <c r="I882" s="1"/>
      <c r="J882" s="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</row>
    <row r="883" spans="1:90" ht="16">
      <c r="A883" s="1"/>
      <c r="B883" s="14"/>
      <c r="C883" s="1"/>
      <c r="D883" s="1"/>
      <c r="E883" s="2"/>
      <c r="F883" s="2"/>
      <c r="G883" s="1"/>
      <c r="H883" s="1"/>
      <c r="I883" s="1"/>
      <c r="J883" s="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</row>
    <row r="884" spans="1:90" ht="16">
      <c r="A884" s="1"/>
      <c r="B884" s="14"/>
      <c r="C884" s="1"/>
      <c r="D884" s="1"/>
      <c r="E884" s="2"/>
      <c r="F884" s="2"/>
      <c r="G884" s="1"/>
      <c r="H884" s="1"/>
      <c r="I884" s="1"/>
      <c r="J884" s="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</row>
    <row r="885" spans="1:90" ht="16">
      <c r="A885" s="1"/>
      <c r="B885" s="14"/>
      <c r="C885" s="1"/>
      <c r="D885" s="1"/>
      <c r="E885" s="2"/>
      <c r="F885" s="2"/>
      <c r="G885" s="1"/>
      <c r="H885" s="1"/>
      <c r="I885" s="1"/>
      <c r="J885" s="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</row>
    <row r="886" spans="1:90" ht="16">
      <c r="A886" s="1"/>
      <c r="B886" s="14"/>
      <c r="C886" s="1"/>
      <c r="D886" s="1"/>
      <c r="E886" s="2"/>
      <c r="F886" s="2"/>
      <c r="G886" s="1"/>
      <c r="H886" s="1"/>
      <c r="I886" s="1"/>
      <c r="J886" s="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</row>
    <row r="887" spans="1:90" ht="16">
      <c r="A887" s="1"/>
      <c r="B887" s="14"/>
      <c r="C887" s="1"/>
      <c r="D887" s="1"/>
      <c r="E887" s="2"/>
      <c r="F887" s="2"/>
      <c r="G887" s="1"/>
      <c r="H887" s="1"/>
      <c r="I887" s="1"/>
      <c r="J887" s="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</row>
    <row r="888" spans="1:90" ht="16">
      <c r="A888" s="1"/>
      <c r="B888" s="14"/>
      <c r="C888" s="1"/>
      <c r="D888" s="1"/>
      <c r="E888" s="2"/>
      <c r="F888" s="2"/>
      <c r="G888" s="1"/>
      <c r="H888" s="1"/>
      <c r="I888" s="1"/>
      <c r="J888" s="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</row>
    <row r="889" spans="1:90" ht="16">
      <c r="A889" s="1"/>
      <c r="B889" s="14"/>
      <c r="C889" s="1"/>
      <c r="D889" s="1"/>
      <c r="E889" s="2"/>
      <c r="F889" s="2"/>
      <c r="G889" s="1"/>
      <c r="H889" s="1"/>
      <c r="I889" s="1"/>
      <c r="J889" s="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</row>
    <row r="890" spans="1:90" ht="16">
      <c r="A890" s="1"/>
      <c r="B890" s="14"/>
      <c r="C890" s="1"/>
      <c r="D890" s="1"/>
      <c r="E890" s="2"/>
      <c r="F890" s="2"/>
      <c r="G890" s="1"/>
      <c r="H890" s="1"/>
      <c r="I890" s="1"/>
      <c r="J890" s="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</row>
    <row r="891" spans="1:90" ht="16">
      <c r="A891" s="1"/>
      <c r="B891" s="14"/>
      <c r="C891" s="1"/>
      <c r="D891" s="1"/>
      <c r="E891" s="2"/>
      <c r="F891" s="2"/>
      <c r="G891" s="1"/>
      <c r="H891" s="1"/>
      <c r="I891" s="1"/>
      <c r="J891" s="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</row>
    <row r="892" spans="1:90" ht="16">
      <c r="A892" s="1"/>
      <c r="B892" s="14"/>
      <c r="C892" s="1"/>
      <c r="D892" s="1"/>
      <c r="E892" s="2"/>
      <c r="F892" s="2"/>
      <c r="G892" s="1"/>
      <c r="H892" s="1"/>
      <c r="I892" s="1"/>
      <c r="J892" s="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</row>
    <row r="893" spans="1:90" ht="16">
      <c r="A893" s="1"/>
      <c r="B893" s="14"/>
      <c r="C893" s="1"/>
      <c r="D893" s="1"/>
      <c r="E893" s="2"/>
      <c r="F893" s="2"/>
      <c r="G893" s="1"/>
      <c r="H893" s="1"/>
      <c r="I893" s="1"/>
      <c r="J893" s="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</row>
    <row r="894" spans="1:90" ht="16">
      <c r="A894" s="1"/>
      <c r="B894" s="14"/>
      <c r="C894" s="1"/>
      <c r="D894" s="1"/>
      <c r="E894" s="2"/>
      <c r="F894" s="2"/>
      <c r="G894" s="1"/>
      <c r="H894" s="1"/>
      <c r="I894" s="1"/>
      <c r="J894" s="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</row>
    <row r="895" spans="1:90" ht="16">
      <c r="A895" s="1"/>
      <c r="B895" s="14"/>
      <c r="C895" s="1"/>
      <c r="D895" s="1"/>
      <c r="E895" s="2"/>
      <c r="F895" s="2"/>
      <c r="G895" s="1"/>
      <c r="H895" s="1"/>
      <c r="I895" s="1"/>
      <c r="J895" s="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</row>
    <row r="896" spans="1:90" ht="16">
      <c r="A896" s="1"/>
      <c r="B896" s="14"/>
      <c r="C896" s="1"/>
      <c r="D896" s="1"/>
      <c r="E896" s="2"/>
      <c r="F896" s="2"/>
      <c r="G896" s="1"/>
      <c r="H896" s="1"/>
      <c r="I896" s="1"/>
      <c r="J896" s="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</row>
    <row r="897" spans="1:90" ht="16">
      <c r="A897" s="1"/>
      <c r="B897" s="14"/>
      <c r="C897" s="1"/>
      <c r="D897" s="1"/>
      <c r="E897" s="2"/>
      <c r="F897" s="2"/>
      <c r="G897" s="1"/>
      <c r="H897" s="1"/>
      <c r="I897" s="1"/>
      <c r="J897" s="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</row>
    <row r="898" spans="1:90" ht="16">
      <c r="A898" s="1"/>
      <c r="B898" s="14"/>
      <c r="C898" s="1"/>
      <c r="D898" s="1"/>
      <c r="E898" s="2"/>
      <c r="F898" s="2"/>
      <c r="G898" s="1"/>
      <c r="H898" s="1"/>
      <c r="I898" s="1"/>
      <c r="J898" s="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</row>
    <row r="899" spans="1:90" ht="16">
      <c r="A899" s="1"/>
      <c r="B899" s="14"/>
      <c r="C899" s="1"/>
      <c r="D899" s="1"/>
      <c r="E899" s="2"/>
      <c r="F899" s="2"/>
      <c r="G899" s="1"/>
      <c r="H899" s="1"/>
      <c r="I899" s="1"/>
      <c r="J899" s="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</row>
    <row r="900" spans="1:90" ht="16">
      <c r="A900" s="1"/>
      <c r="B900" s="14"/>
      <c r="C900" s="1"/>
      <c r="D900" s="1"/>
      <c r="E900" s="2"/>
      <c r="F900" s="2"/>
      <c r="G900" s="1"/>
      <c r="H900" s="1"/>
      <c r="I900" s="1"/>
      <c r="J900" s="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</row>
    <row r="901" spans="1:90" ht="16">
      <c r="A901" s="1"/>
      <c r="B901" s="14"/>
      <c r="C901" s="1"/>
      <c r="D901" s="1"/>
      <c r="E901" s="2"/>
      <c r="F901" s="2"/>
      <c r="G901" s="1"/>
      <c r="H901" s="1"/>
      <c r="I901" s="1"/>
      <c r="J901" s="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</row>
    <row r="902" spans="1:90" ht="16">
      <c r="A902" s="1"/>
      <c r="B902" s="14"/>
      <c r="C902" s="1"/>
      <c r="D902" s="1"/>
      <c r="E902" s="2"/>
      <c r="F902" s="2"/>
      <c r="G902" s="1"/>
      <c r="H902" s="1"/>
      <c r="I902" s="1"/>
      <c r="J902" s="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</row>
    <row r="903" spans="1:90" ht="16">
      <c r="A903" s="1"/>
      <c r="B903" s="14"/>
      <c r="C903" s="1"/>
      <c r="D903" s="1"/>
      <c r="E903" s="2"/>
      <c r="F903" s="2"/>
      <c r="G903" s="1"/>
      <c r="H903" s="1"/>
      <c r="I903" s="1"/>
      <c r="J903" s="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</row>
    <row r="904" spans="1:90" ht="16">
      <c r="A904" s="1"/>
      <c r="B904" s="14"/>
      <c r="C904" s="1"/>
      <c r="D904" s="1"/>
      <c r="E904" s="2"/>
      <c r="F904" s="2"/>
      <c r="G904" s="1"/>
      <c r="H904" s="1"/>
      <c r="I904" s="1"/>
      <c r="J904" s="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</row>
    <row r="905" spans="1:90" ht="16">
      <c r="A905" s="1"/>
      <c r="B905" s="14"/>
      <c r="C905" s="1"/>
      <c r="D905" s="1"/>
      <c r="E905" s="2"/>
      <c r="F905" s="2"/>
      <c r="G905" s="1"/>
      <c r="H905" s="1"/>
      <c r="I905" s="1"/>
      <c r="J905" s="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</row>
    <row r="906" spans="1:90" ht="16">
      <c r="A906" s="1"/>
      <c r="B906" s="14"/>
      <c r="C906" s="1"/>
      <c r="D906" s="1"/>
      <c r="E906" s="2"/>
      <c r="F906" s="2"/>
      <c r="G906" s="1"/>
      <c r="H906" s="1"/>
      <c r="I906" s="1"/>
      <c r="J906" s="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</row>
    <row r="907" spans="1:90" ht="16">
      <c r="A907" s="1"/>
      <c r="B907" s="14"/>
      <c r="C907" s="1"/>
      <c r="D907" s="1"/>
      <c r="E907" s="2"/>
      <c r="F907" s="2"/>
      <c r="G907" s="1"/>
      <c r="H907" s="1"/>
      <c r="I907" s="1"/>
      <c r="J907" s="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</row>
    <row r="908" spans="1:90" ht="16">
      <c r="A908" s="1"/>
      <c r="B908" s="14"/>
      <c r="C908" s="1"/>
      <c r="D908" s="1"/>
      <c r="E908" s="2"/>
      <c r="F908" s="2"/>
      <c r="G908" s="1"/>
      <c r="H908" s="1"/>
      <c r="I908" s="1"/>
      <c r="J908" s="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</row>
    <row r="909" spans="1:90" ht="16">
      <c r="A909" s="1"/>
      <c r="B909" s="14"/>
      <c r="C909" s="1"/>
      <c r="D909" s="1"/>
      <c r="E909" s="2"/>
      <c r="F909" s="2"/>
      <c r="G909" s="1"/>
      <c r="H909" s="1"/>
      <c r="I909" s="1"/>
      <c r="J909" s="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</row>
    <row r="910" spans="1:90" ht="16">
      <c r="A910" s="1"/>
      <c r="B910" s="14"/>
      <c r="C910" s="1"/>
      <c r="D910" s="1"/>
      <c r="E910" s="2"/>
      <c r="F910" s="2"/>
      <c r="G910" s="1"/>
      <c r="H910" s="1"/>
      <c r="I910" s="1"/>
      <c r="J910" s="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</row>
    <row r="911" spans="1:90" ht="16">
      <c r="A911" s="1"/>
      <c r="B911" s="14"/>
      <c r="C911" s="1"/>
      <c r="D911" s="1"/>
      <c r="E911" s="2"/>
      <c r="F911" s="2"/>
      <c r="G911" s="1"/>
      <c r="H911" s="1"/>
      <c r="I911" s="1"/>
      <c r="J911" s="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</row>
    <row r="912" spans="1:90" ht="16">
      <c r="A912" s="1"/>
      <c r="B912" s="14"/>
      <c r="C912" s="1"/>
      <c r="D912" s="1"/>
      <c r="E912" s="2"/>
      <c r="F912" s="2"/>
      <c r="G912" s="1"/>
      <c r="H912" s="1"/>
      <c r="I912" s="1"/>
      <c r="J912" s="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</row>
    <row r="913" spans="1:90" ht="16">
      <c r="A913" s="1"/>
      <c r="B913" s="14"/>
      <c r="C913" s="1"/>
      <c r="D913" s="1"/>
      <c r="E913" s="2"/>
      <c r="F913" s="2"/>
      <c r="G913" s="1"/>
      <c r="H913" s="1"/>
      <c r="I913" s="1"/>
      <c r="J913" s="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</row>
    <row r="914" spans="1:90" ht="16">
      <c r="A914" s="1"/>
      <c r="B914" s="14"/>
      <c r="C914" s="1"/>
      <c r="D914" s="1"/>
      <c r="E914" s="2"/>
      <c r="F914" s="2"/>
      <c r="G914" s="1"/>
      <c r="H914" s="1"/>
      <c r="I914" s="1"/>
      <c r="J914" s="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</row>
    <row r="915" spans="1:90" ht="16">
      <c r="A915" s="1"/>
      <c r="B915" s="14"/>
      <c r="C915" s="1"/>
      <c r="D915" s="1"/>
      <c r="E915" s="2"/>
      <c r="F915" s="2"/>
      <c r="G915" s="1"/>
      <c r="H915" s="1"/>
      <c r="I915" s="1"/>
      <c r="J915" s="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</row>
    <row r="916" spans="1:90" ht="16">
      <c r="A916" s="1"/>
      <c r="B916" s="14"/>
      <c r="C916" s="1"/>
      <c r="D916" s="1"/>
      <c r="E916" s="2"/>
      <c r="F916" s="2"/>
      <c r="G916" s="1"/>
      <c r="H916" s="1"/>
      <c r="I916" s="1"/>
      <c r="J916" s="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</row>
    <row r="917" spans="1:90" ht="16">
      <c r="A917" s="1"/>
      <c r="B917" s="14"/>
      <c r="C917" s="1"/>
      <c r="D917" s="1"/>
      <c r="E917" s="2"/>
      <c r="F917" s="2"/>
      <c r="G917" s="1"/>
      <c r="H917" s="1"/>
      <c r="I917" s="1"/>
      <c r="J917" s="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</row>
    <row r="918" spans="1:90" ht="16">
      <c r="A918" s="1"/>
      <c r="B918" s="14"/>
      <c r="C918" s="1"/>
      <c r="D918" s="1"/>
      <c r="E918" s="2"/>
      <c r="F918" s="2"/>
      <c r="G918" s="1"/>
      <c r="H918" s="1"/>
      <c r="I918" s="1"/>
      <c r="J918" s="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</row>
    <row r="919" spans="1:90" ht="16">
      <c r="A919" s="1"/>
      <c r="B919" s="14"/>
      <c r="C919" s="1"/>
      <c r="D919" s="1"/>
      <c r="E919" s="2"/>
      <c r="F919" s="2"/>
      <c r="G919" s="1"/>
      <c r="H919" s="1"/>
      <c r="I919" s="1"/>
      <c r="J919" s="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</row>
    <row r="920" spans="1:90" ht="16">
      <c r="A920" s="1"/>
      <c r="B920" s="14"/>
      <c r="C920" s="1"/>
      <c r="D920" s="1"/>
      <c r="E920" s="2"/>
      <c r="F920" s="2"/>
      <c r="G920" s="1"/>
      <c r="H920" s="1"/>
      <c r="I920" s="1"/>
      <c r="J920" s="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</row>
    <row r="921" spans="1:90" ht="16">
      <c r="A921" s="1"/>
      <c r="B921" s="14"/>
      <c r="C921" s="1"/>
      <c r="D921" s="1"/>
      <c r="E921" s="2"/>
      <c r="F921" s="2"/>
      <c r="G921" s="1"/>
      <c r="H921" s="1"/>
      <c r="I921" s="1"/>
      <c r="J921" s="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</row>
    <row r="922" spans="1:90" ht="16">
      <c r="A922" s="1"/>
      <c r="B922" s="14"/>
      <c r="C922" s="1"/>
      <c r="D922" s="1"/>
      <c r="E922" s="2"/>
      <c r="F922" s="2"/>
      <c r="G922" s="1"/>
      <c r="H922" s="1"/>
      <c r="I922" s="1"/>
      <c r="J922" s="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</row>
    <row r="923" spans="1:90" ht="16">
      <c r="A923" s="1"/>
      <c r="B923" s="14"/>
      <c r="C923" s="1"/>
      <c r="D923" s="1"/>
      <c r="E923" s="2"/>
      <c r="F923" s="2"/>
      <c r="G923" s="1"/>
      <c r="H923" s="1"/>
      <c r="I923" s="1"/>
      <c r="J923" s="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</row>
    <row r="924" spans="1:90" ht="16">
      <c r="A924" s="1"/>
      <c r="B924" s="14"/>
      <c r="C924" s="1"/>
      <c r="D924" s="1"/>
      <c r="E924" s="2"/>
      <c r="F924" s="2"/>
      <c r="G924" s="1"/>
      <c r="H924" s="1"/>
      <c r="I924" s="1"/>
      <c r="J924" s="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</row>
    <row r="925" spans="1:90" ht="16">
      <c r="A925" s="1"/>
      <c r="B925" s="14"/>
      <c r="C925" s="1"/>
      <c r="D925" s="1"/>
      <c r="E925" s="2"/>
      <c r="F925" s="2"/>
      <c r="G925" s="1"/>
      <c r="H925" s="1"/>
      <c r="I925" s="1"/>
      <c r="J925" s="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</row>
    <row r="926" spans="1:90" ht="16">
      <c r="A926" s="1"/>
      <c r="B926" s="14"/>
      <c r="C926" s="1"/>
      <c r="D926" s="1"/>
      <c r="E926" s="2"/>
      <c r="F926" s="2"/>
      <c r="G926" s="1"/>
      <c r="H926" s="1"/>
      <c r="I926" s="1"/>
      <c r="J926" s="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</row>
    <row r="927" spans="1:90" ht="16">
      <c r="A927" s="1"/>
      <c r="B927" s="14"/>
      <c r="C927" s="1"/>
      <c r="D927" s="1"/>
      <c r="E927" s="2"/>
      <c r="F927" s="2"/>
      <c r="G927" s="1"/>
      <c r="H927" s="1"/>
      <c r="I927" s="1"/>
      <c r="J927" s="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</row>
    <row r="928" spans="1:90" ht="16">
      <c r="A928" s="1"/>
      <c r="B928" s="14"/>
      <c r="C928" s="1"/>
      <c r="D928" s="1"/>
      <c r="E928" s="2"/>
      <c r="F928" s="2"/>
      <c r="G928" s="1"/>
      <c r="H928" s="1"/>
      <c r="I928" s="1"/>
      <c r="J928" s="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</row>
    <row r="929" spans="1:90" ht="16">
      <c r="A929" s="1"/>
      <c r="B929" s="14"/>
      <c r="C929" s="1"/>
      <c r="D929" s="1"/>
      <c r="E929" s="2"/>
      <c r="F929" s="2"/>
      <c r="G929" s="1"/>
      <c r="H929" s="1"/>
      <c r="I929" s="1"/>
      <c r="J929" s="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</row>
    <row r="930" spans="1:90" ht="16">
      <c r="A930" s="1"/>
      <c r="B930" s="14"/>
      <c r="C930" s="1"/>
      <c r="D930" s="1"/>
      <c r="E930" s="2"/>
      <c r="F930" s="2"/>
      <c r="G930" s="1"/>
      <c r="H930" s="1"/>
      <c r="I930" s="1"/>
      <c r="J930" s="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</row>
    <row r="931" spans="1:90" ht="16">
      <c r="A931" s="1"/>
      <c r="B931" s="14"/>
      <c r="C931" s="1"/>
      <c r="D931" s="1"/>
      <c r="E931" s="2"/>
      <c r="F931" s="2"/>
      <c r="G931" s="1"/>
      <c r="H931" s="1"/>
      <c r="I931" s="1"/>
      <c r="J931" s="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</row>
    <row r="932" spans="1:90" ht="16">
      <c r="A932" s="1"/>
      <c r="B932" s="14"/>
      <c r="C932" s="1"/>
      <c r="D932" s="1"/>
      <c r="E932" s="2"/>
      <c r="F932" s="2"/>
      <c r="G932" s="1"/>
      <c r="H932" s="1"/>
      <c r="I932" s="1"/>
      <c r="J932" s="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</row>
    <row r="933" spans="1:90" ht="16">
      <c r="A933" s="1"/>
      <c r="B933" s="14"/>
      <c r="C933" s="1"/>
      <c r="D933" s="1"/>
      <c r="E933" s="2"/>
      <c r="F933" s="2"/>
      <c r="G933" s="1"/>
      <c r="H933" s="1"/>
      <c r="I933" s="1"/>
      <c r="J933" s="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</row>
    <row r="934" spans="1:90" ht="16">
      <c r="A934" s="1"/>
      <c r="B934" s="14"/>
      <c r="C934" s="1"/>
      <c r="D934" s="1"/>
      <c r="E934" s="2"/>
      <c r="F934" s="2"/>
      <c r="G934" s="1"/>
      <c r="H934" s="1"/>
      <c r="I934" s="1"/>
      <c r="J934" s="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</row>
    <row r="935" spans="1:90" ht="16">
      <c r="A935" s="1"/>
      <c r="B935" s="14"/>
      <c r="C935" s="1"/>
      <c r="D935" s="1"/>
      <c r="E935" s="2"/>
      <c r="F935" s="2"/>
      <c r="G935" s="1"/>
      <c r="H935" s="1"/>
      <c r="I935" s="1"/>
      <c r="J935" s="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</row>
    <row r="936" spans="1:90" ht="16">
      <c r="A936" s="1"/>
      <c r="B936" s="14"/>
      <c r="C936" s="1"/>
      <c r="D936" s="1"/>
      <c r="E936" s="2"/>
      <c r="F936" s="2"/>
      <c r="G936" s="1"/>
      <c r="H936" s="1"/>
      <c r="I936" s="1"/>
      <c r="J936" s="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</row>
    <row r="937" spans="1:90" ht="16">
      <c r="A937" s="1"/>
      <c r="B937" s="14"/>
      <c r="C937" s="1"/>
      <c r="D937" s="1"/>
      <c r="E937" s="2"/>
      <c r="F937" s="2"/>
      <c r="G937" s="1"/>
      <c r="H937" s="1"/>
      <c r="I937" s="1"/>
      <c r="J937" s="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</row>
    <row r="938" spans="1:90" ht="16">
      <c r="A938" s="1"/>
      <c r="B938" s="14"/>
      <c r="C938" s="1"/>
      <c r="D938" s="1"/>
      <c r="E938" s="2"/>
      <c r="F938" s="2"/>
      <c r="G938" s="1"/>
      <c r="H938" s="1"/>
      <c r="I938" s="1"/>
      <c r="J938" s="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</row>
    <row r="939" spans="1:90" ht="16">
      <c r="A939" s="1"/>
      <c r="B939" s="14"/>
      <c r="C939" s="1"/>
      <c r="D939" s="1"/>
      <c r="E939" s="2"/>
      <c r="F939" s="2"/>
      <c r="G939" s="1"/>
      <c r="H939" s="1"/>
      <c r="I939" s="1"/>
      <c r="J939" s="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</row>
    <row r="940" spans="1:90" ht="16">
      <c r="A940" s="1"/>
      <c r="B940" s="14"/>
      <c r="C940" s="1"/>
      <c r="D940" s="1"/>
      <c r="E940" s="2"/>
      <c r="F940" s="2"/>
      <c r="G940" s="1"/>
      <c r="H940" s="1"/>
      <c r="I940" s="1"/>
      <c r="J940" s="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</row>
    <row r="941" spans="1:90" ht="16">
      <c r="A941" s="1"/>
      <c r="B941" s="14"/>
      <c r="C941" s="1"/>
      <c r="D941" s="1"/>
      <c r="E941" s="2"/>
      <c r="F941" s="2"/>
      <c r="G941" s="1"/>
      <c r="H941" s="1"/>
      <c r="I941" s="1"/>
      <c r="J941" s="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</row>
    <row r="942" spans="1:90" ht="16">
      <c r="A942" s="1"/>
      <c r="B942" s="14"/>
      <c r="C942" s="1"/>
      <c r="D942" s="1"/>
      <c r="E942" s="2"/>
      <c r="F942" s="2"/>
      <c r="G942" s="1"/>
      <c r="H942" s="1"/>
      <c r="I942" s="1"/>
      <c r="J942" s="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</row>
    <row r="943" spans="1:90" ht="16">
      <c r="A943" s="1"/>
      <c r="B943" s="14"/>
      <c r="C943" s="1"/>
      <c r="D943" s="1"/>
      <c r="E943" s="2"/>
      <c r="F943" s="2"/>
      <c r="G943" s="1"/>
      <c r="H943" s="1"/>
      <c r="I943" s="1"/>
      <c r="J943" s="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</row>
    <row r="944" spans="1:90" ht="16">
      <c r="A944" s="1"/>
      <c r="B944" s="14"/>
      <c r="C944" s="1"/>
      <c r="D944" s="1"/>
      <c r="E944" s="2"/>
      <c r="F944" s="2"/>
      <c r="G944" s="1"/>
      <c r="H944" s="1"/>
      <c r="I944" s="1"/>
      <c r="J944" s="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</row>
    <row r="945" spans="1:90" ht="14">
      <c r="A945" s="28"/>
      <c r="B945" s="29"/>
      <c r="C945" s="28"/>
      <c r="D945" s="28"/>
      <c r="E945" s="30"/>
      <c r="F945" s="30"/>
      <c r="G945" s="28"/>
      <c r="H945" s="28"/>
      <c r="I945" s="28"/>
      <c r="J945" s="31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</row>
    <row r="946" spans="1:90" ht="14">
      <c r="A946" s="28"/>
      <c r="B946" s="29"/>
      <c r="C946" s="28"/>
      <c r="D946" s="28"/>
      <c r="E946" s="30"/>
      <c r="F946" s="30"/>
      <c r="G946" s="28"/>
      <c r="H946" s="28"/>
      <c r="I946" s="28"/>
      <c r="J946" s="31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</row>
    <row r="947" spans="1:90" ht="14">
      <c r="A947" s="28"/>
      <c r="B947" s="29"/>
      <c r="C947" s="28"/>
      <c r="D947" s="28"/>
      <c r="E947" s="30"/>
      <c r="F947" s="30"/>
      <c r="G947" s="28"/>
      <c r="H947" s="28"/>
      <c r="I947" s="28"/>
      <c r="J947" s="31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</row>
    <row r="948" spans="1:90" ht="14">
      <c r="A948" s="28"/>
      <c r="B948" s="29"/>
      <c r="C948" s="28"/>
      <c r="D948" s="28"/>
      <c r="E948" s="30"/>
      <c r="F948" s="30"/>
      <c r="G948" s="28"/>
      <c r="H948" s="28"/>
      <c r="I948" s="28"/>
      <c r="J948" s="31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</row>
    <row r="949" spans="1:90" ht="14">
      <c r="A949" s="28"/>
      <c r="B949" s="29"/>
      <c r="C949" s="28"/>
      <c r="D949" s="28"/>
      <c r="E949" s="30"/>
      <c r="F949" s="30"/>
      <c r="G949" s="28"/>
      <c r="H949" s="28"/>
      <c r="I949" s="28"/>
      <c r="J949" s="31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</row>
    <row r="950" spans="1:90" ht="14">
      <c r="A950" s="28"/>
      <c r="B950" s="29"/>
      <c r="C950" s="28"/>
      <c r="D950" s="28"/>
      <c r="E950" s="30"/>
      <c r="F950" s="30"/>
      <c r="G950" s="28"/>
      <c r="H950" s="28"/>
      <c r="I950" s="28"/>
      <c r="J950" s="31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</row>
    <row r="951" spans="1:90" ht="14">
      <c r="A951" s="28"/>
      <c r="B951" s="29"/>
      <c r="C951" s="28"/>
      <c r="D951" s="28"/>
      <c r="E951" s="30"/>
      <c r="F951" s="30"/>
      <c r="G951" s="28"/>
      <c r="H951" s="28"/>
      <c r="I951" s="28"/>
      <c r="J951" s="31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</row>
    <row r="952" spans="1:90" ht="14">
      <c r="A952" s="28"/>
      <c r="B952" s="29"/>
      <c r="C952" s="28"/>
      <c r="D952" s="28"/>
      <c r="E952" s="30"/>
      <c r="F952" s="30"/>
      <c r="G952" s="28"/>
      <c r="H952" s="28"/>
      <c r="I952" s="28"/>
      <c r="J952" s="31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</row>
    <row r="953" spans="1:90" ht="14">
      <c r="A953" s="28"/>
      <c r="B953" s="29"/>
      <c r="C953" s="28"/>
      <c r="D953" s="28"/>
      <c r="E953" s="30"/>
      <c r="F953" s="30"/>
      <c r="G953" s="28"/>
      <c r="H953" s="28"/>
      <c r="I953" s="28"/>
      <c r="J953" s="31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</row>
    <row r="954" spans="1:90" ht="14">
      <c r="A954" s="28"/>
      <c r="B954" s="29"/>
      <c r="C954" s="28"/>
      <c r="D954" s="28"/>
      <c r="E954" s="30"/>
      <c r="F954" s="30"/>
      <c r="G954" s="28"/>
      <c r="H954" s="28"/>
      <c r="I954" s="28"/>
      <c r="J954" s="31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</row>
    <row r="955" spans="1:90" ht="14">
      <c r="A955" s="28"/>
      <c r="B955" s="29"/>
      <c r="C955" s="28"/>
      <c r="D955" s="28"/>
      <c r="E955" s="30"/>
      <c r="F955" s="30"/>
      <c r="G955" s="28"/>
      <c r="H955" s="28"/>
      <c r="I955" s="28"/>
      <c r="J955" s="31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</row>
    <row r="956" spans="1:90" ht="14">
      <c r="A956" s="28"/>
      <c r="B956" s="29"/>
      <c r="C956" s="28"/>
      <c r="D956" s="28"/>
      <c r="E956" s="30"/>
      <c r="F956" s="30"/>
      <c r="G956" s="28"/>
      <c r="H956" s="28"/>
      <c r="I956" s="28"/>
      <c r="J956" s="31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</row>
    <row r="957" spans="1:90" ht="14">
      <c r="A957" s="28"/>
      <c r="B957" s="29"/>
      <c r="C957" s="28"/>
      <c r="D957" s="28"/>
      <c r="E957" s="30"/>
      <c r="F957" s="30"/>
      <c r="G957" s="28"/>
      <c r="H957" s="28"/>
      <c r="I957" s="28"/>
      <c r="J957" s="31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</row>
    <row r="958" spans="1:90" ht="14">
      <c r="A958" s="28"/>
      <c r="B958" s="29"/>
      <c r="C958" s="28"/>
      <c r="D958" s="28"/>
      <c r="E958" s="30"/>
      <c r="F958" s="30"/>
      <c r="G958" s="28"/>
      <c r="H958" s="28"/>
      <c r="I958" s="28"/>
      <c r="J958" s="31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</row>
    <row r="959" spans="1:90" ht="14">
      <c r="A959" s="28"/>
      <c r="B959" s="29"/>
      <c r="C959" s="28"/>
      <c r="D959" s="28"/>
      <c r="E959" s="30"/>
      <c r="F959" s="30"/>
      <c r="G959" s="28"/>
      <c r="H959" s="28"/>
      <c r="I959" s="28"/>
      <c r="J959" s="31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</row>
    <row r="960" spans="1:90" ht="14">
      <c r="A960" s="28"/>
      <c r="B960" s="29"/>
      <c r="C960" s="28"/>
      <c r="D960" s="28"/>
      <c r="E960" s="30"/>
      <c r="F960" s="30"/>
      <c r="G960" s="28"/>
      <c r="H960" s="28"/>
      <c r="I960" s="28"/>
      <c r="J960" s="31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</row>
    <row r="961" spans="1:90" ht="14">
      <c r="A961" s="28"/>
      <c r="B961" s="29"/>
      <c r="C961" s="28"/>
      <c r="D961" s="28"/>
      <c r="E961" s="30"/>
      <c r="F961" s="30"/>
      <c r="G961" s="28"/>
      <c r="H961" s="28"/>
      <c r="I961" s="28"/>
      <c r="J961" s="31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</row>
    <row r="962" spans="1:90" ht="14">
      <c r="A962" s="28"/>
      <c r="B962" s="29"/>
      <c r="C962" s="28"/>
      <c r="D962" s="28"/>
      <c r="E962" s="30"/>
      <c r="F962" s="30"/>
      <c r="G962" s="28"/>
      <c r="H962" s="28"/>
      <c r="I962" s="28"/>
      <c r="J962" s="31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</row>
    <row r="963" spans="1:90" ht="14">
      <c r="A963" s="28"/>
      <c r="B963" s="29"/>
      <c r="C963" s="28"/>
      <c r="D963" s="28"/>
      <c r="E963" s="30"/>
      <c r="F963" s="30"/>
      <c r="G963" s="28"/>
      <c r="H963" s="28"/>
      <c r="I963" s="28"/>
      <c r="J963" s="31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</row>
    <row r="964" spans="1:90" ht="14">
      <c r="A964" s="28"/>
      <c r="B964" s="29"/>
      <c r="C964" s="28"/>
      <c r="D964" s="28"/>
      <c r="E964" s="30"/>
      <c r="F964" s="30"/>
      <c r="G964" s="28"/>
      <c r="H964" s="28"/>
      <c r="I964" s="28"/>
      <c r="J964" s="31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</row>
    <row r="965" spans="1:90" ht="14">
      <c r="A965" s="28"/>
      <c r="B965" s="29"/>
      <c r="C965" s="28"/>
      <c r="D965" s="28"/>
      <c r="E965" s="30"/>
      <c r="F965" s="30"/>
      <c r="G965" s="28"/>
      <c r="H965" s="28"/>
      <c r="I965" s="28"/>
      <c r="J965" s="31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</row>
    <row r="966" spans="1:90" ht="14">
      <c r="A966" s="28"/>
      <c r="B966" s="29"/>
      <c r="C966" s="28"/>
      <c r="D966" s="28"/>
      <c r="E966" s="30"/>
      <c r="F966" s="30"/>
      <c r="G966" s="28"/>
      <c r="H966" s="28"/>
      <c r="I966" s="28"/>
      <c r="J966" s="31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</row>
    <row r="967" spans="1:90" ht="14">
      <c r="A967" s="28"/>
      <c r="B967" s="29"/>
      <c r="C967" s="28"/>
      <c r="D967" s="28"/>
      <c r="E967" s="30"/>
      <c r="F967" s="30"/>
      <c r="G967" s="28"/>
      <c r="H967" s="28"/>
      <c r="I967" s="28"/>
      <c r="J967" s="31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</row>
    <row r="968" spans="1:90" ht="14">
      <c r="A968" s="28"/>
      <c r="B968" s="29"/>
      <c r="C968" s="28"/>
      <c r="D968" s="28"/>
      <c r="E968" s="30"/>
      <c r="F968" s="30"/>
      <c r="G968" s="28"/>
      <c r="H968" s="28"/>
      <c r="I968" s="28"/>
      <c r="J968" s="31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</row>
    <row r="969" spans="1:90" ht="14">
      <c r="A969" s="28"/>
      <c r="B969" s="29"/>
      <c r="C969" s="28"/>
      <c r="D969" s="28"/>
      <c r="E969" s="30"/>
      <c r="F969" s="30"/>
      <c r="G969" s="28"/>
      <c r="H969" s="28"/>
      <c r="I969" s="28"/>
      <c r="J969" s="31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</row>
    <row r="970" spans="1:90" ht="14">
      <c r="A970" s="28"/>
      <c r="B970" s="29"/>
      <c r="C970" s="28"/>
      <c r="D970" s="28"/>
      <c r="E970" s="30"/>
      <c r="F970" s="30"/>
      <c r="G970" s="28"/>
      <c r="H970" s="28"/>
      <c r="I970" s="28"/>
      <c r="J970" s="31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</row>
    <row r="971" spans="1:90" ht="14">
      <c r="A971" s="28"/>
      <c r="B971" s="29"/>
      <c r="C971" s="28"/>
      <c r="D971" s="28"/>
      <c r="E971" s="30"/>
      <c r="F971" s="30"/>
      <c r="G971" s="28"/>
      <c r="H971" s="28"/>
      <c r="I971" s="28"/>
      <c r="J971" s="31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</row>
    <row r="972" spans="1:90" ht="14">
      <c r="A972" s="28"/>
      <c r="B972" s="29"/>
      <c r="C972" s="28"/>
      <c r="D972" s="28"/>
      <c r="E972" s="30"/>
      <c r="F972" s="30"/>
      <c r="G972" s="28"/>
      <c r="H972" s="28"/>
      <c r="I972" s="28"/>
      <c r="J972" s="31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</row>
  </sheetData>
  <mergeCells count="1">
    <mergeCell ref="C2:E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Actividad 1</vt:lpstr>
      <vt:lpstr>Actividad 2</vt:lpstr>
      <vt:lpstr>Actividad 3</vt:lpstr>
      <vt:lpstr>Actividad 4</vt:lpstr>
      <vt:lpstr>Actividad 5</vt:lpstr>
      <vt:lpstr>Resumen Asesoría</vt:lpstr>
      <vt:lpstr>Tareas </vt:lpstr>
      <vt:lpstr>Actividad 2.3</vt:lpstr>
      <vt:lpstr>Actividad 3.1</vt:lpstr>
      <vt:lpstr>Actividad 2.1</vt:lpstr>
      <vt:lpstr>Hipotecarios</vt:lpstr>
      <vt:lpstr>Propiedades</vt:lpstr>
      <vt:lpstr>__OpenSolverCache__</vt:lpstr>
      <vt:lpstr>__OpenSolver__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francisca deves</cp:lastModifiedBy>
  <dcterms:created xsi:type="dcterms:W3CDTF">2026-01-21T11:47:43Z</dcterms:created>
  <dcterms:modified xsi:type="dcterms:W3CDTF">2026-01-21T11:47:56Z</dcterms:modified>
</cp:coreProperties>
</file>